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20-3\Desktop\"/>
    </mc:Choice>
  </mc:AlternateContent>
  <xr:revisionPtr revIDLastSave="0" documentId="8_{6FF8A22C-C302-4800-B3BE-12873E709D12}" xr6:coauthVersionLast="45" xr6:coauthVersionMax="45" xr10:uidLastSave="{00000000-0000-0000-0000-000000000000}"/>
  <bookViews>
    <workbookView xWindow="-120" yWindow="-120" windowWidth="19440" windowHeight="15000" activeTab="3" xr2:uid="{00000000-000D-0000-FFFF-FFFF00000000}"/>
  </bookViews>
  <sheets>
    <sheet name="Лось24-25" sheetId="1" r:id="rId1"/>
    <sheet name="Б.олень24-25" sheetId="2" r:id="rId2"/>
    <sheet name="Косуля24-25" sheetId="3" r:id="rId3"/>
    <sheet name="Кабарга24-25" sheetId="4" r:id="rId4"/>
    <sheet name="ДСО24-25" sheetId="5" r:id="rId5"/>
    <sheet name="Соболь24-25" sheetId="6" r:id="rId6"/>
    <sheet name="Рысь24-25" sheetId="7" r:id="rId7"/>
    <sheet name="Барсук24-25" sheetId="8" r:id="rId8"/>
    <sheet name="Медведь24-25" sheetId="9" r:id="rId9"/>
    <sheet name="ИТОГ и проверка (миша-барс)" sheetId="10" state="hidden" r:id="rId10"/>
    <sheet name="ИТОГ и проверка" sheetId="11" r:id="rId11"/>
    <sheet name="Р-НЫ (копытные и др.)" sheetId="12" r:id="rId12"/>
    <sheet name="КМНС" sheetId="13" state="hidden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96" i="11" l="1"/>
  <c r="I296" i="11"/>
  <c r="H296" i="11"/>
  <c r="G296" i="11"/>
  <c r="F296" i="11"/>
  <c r="E296" i="11"/>
  <c r="D296" i="11"/>
  <c r="C296" i="11"/>
  <c r="J281" i="11"/>
  <c r="I281" i="11"/>
  <c r="H281" i="11"/>
  <c r="G281" i="11"/>
  <c r="F281" i="11"/>
  <c r="D281" i="11"/>
  <c r="C281" i="11"/>
  <c r="J280" i="11"/>
  <c r="I280" i="11"/>
  <c r="H280" i="11"/>
  <c r="G280" i="11"/>
  <c r="F280" i="11"/>
  <c r="E280" i="11"/>
  <c r="D280" i="11"/>
  <c r="C280" i="11"/>
  <c r="J279" i="11"/>
  <c r="I279" i="11"/>
  <c r="H279" i="11"/>
  <c r="G279" i="11"/>
  <c r="F279" i="11"/>
  <c r="E279" i="11"/>
  <c r="D279" i="11"/>
  <c r="C279" i="11"/>
  <c r="J278" i="11"/>
  <c r="I278" i="11"/>
  <c r="H278" i="11"/>
  <c r="G278" i="11"/>
  <c r="F278" i="11"/>
  <c r="E278" i="11"/>
  <c r="D278" i="11"/>
  <c r="C278" i="11"/>
  <c r="J277" i="11"/>
  <c r="I277" i="11"/>
  <c r="H277" i="11"/>
  <c r="G277" i="11"/>
  <c r="F277" i="11"/>
  <c r="E277" i="11"/>
  <c r="D277" i="11"/>
  <c r="C277" i="11"/>
  <c r="J276" i="11"/>
  <c r="J282" i="11" s="1"/>
  <c r="I276" i="11"/>
  <c r="H276" i="11"/>
  <c r="G276" i="11"/>
  <c r="F276" i="11"/>
  <c r="E276" i="11"/>
  <c r="D276" i="11"/>
  <c r="C276" i="11"/>
  <c r="I275" i="11"/>
  <c r="I282" i="11" s="1"/>
  <c r="H275" i="11"/>
  <c r="H282" i="11" s="1"/>
  <c r="G275" i="11"/>
  <c r="G282" i="11" s="1"/>
  <c r="F275" i="11"/>
  <c r="F282" i="11" s="1"/>
  <c r="E275" i="11"/>
  <c r="D275" i="11"/>
  <c r="D282" i="11" s="1"/>
  <c r="C275" i="11"/>
  <c r="C282" i="11" s="1"/>
  <c r="T265" i="11"/>
  <c r="S265" i="11"/>
  <c r="R265" i="11"/>
  <c r="Q265" i="11"/>
  <c r="P265" i="11"/>
  <c r="O265" i="11"/>
  <c r="N265" i="11"/>
  <c r="M265" i="11"/>
  <c r="L265" i="11"/>
  <c r="K265" i="11"/>
  <c r="J265" i="11"/>
  <c r="I265" i="11"/>
  <c r="H265" i="11"/>
  <c r="G265" i="11"/>
  <c r="F265" i="11"/>
  <c r="E265" i="11"/>
  <c r="D265" i="11"/>
  <c r="C265" i="11"/>
  <c r="C280" i="10"/>
  <c r="C279" i="10"/>
  <c r="C278" i="10"/>
  <c r="C277" i="10"/>
  <c r="C276" i="10"/>
  <c r="C281" i="10" s="1"/>
  <c r="C275" i="10"/>
  <c r="D265" i="10"/>
  <c r="C265" i="10"/>
  <c r="AE265" i="9"/>
  <c r="AD265" i="9"/>
  <c r="T265" i="9"/>
  <c r="S265" i="9"/>
  <c r="R265" i="9"/>
  <c r="Q265" i="9"/>
  <c r="P265" i="9"/>
  <c r="O265" i="9"/>
  <c r="F15" i="12" s="1"/>
  <c r="H15" i="12" s="1"/>
  <c r="G265" i="9"/>
  <c r="U265" i="9" s="1"/>
  <c r="E265" i="9"/>
  <c r="I15" i="12" s="1"/>
  <c r="D265" i="9"/>
  <c r="C15" i="12" s="1"/>
  <c r="C265" i="9"/>
  <c r="AG264" i="9"/>
  <c r="Y264" i="9"/>
  <c r="Z264" i="9" s="1"/>
  <c r="AA264" i="9" s="1"/>
  <c r="AB264" i="9" s="1"/>
  <c r="V264" i="9"/>
  <c r="W264" i="9" s="1"/>
  <c r="F264" i="9"/>
  <c r="Y263" i="9"/>
  <c r="AG263" i="9" s="1"/>
  <c r="V263" i="9"/>
  <c r="W263" i="9" s="1"/>
  <c r="U263" i="9"/>
  <c r="F263" i="9"/>
  <c r="AG262" i="9"/>
  <c r="Y262" i="9"/>
  <c r="Z262" i="9" s="1"/>
  <c r="AA262" i="9" s="1"/>
  <c r="AB262" i="9" s="1"/>
  <c r="V262" i="9"/>
  <c r="W262" i="9" s="1"/>
  <c r="U262" i="9"/>
  <c r="F262" i="9"/>
  <c r="Z261" i="9"/>
  <c r="AA261" i="9" s="1"/>
  <c r="AB261" i="9" s="1"/>
  <c r="Y261" i="9"/>
  <c r="V261" i="9"/>
  <c r="W261" i="9" s="1"/>
  <c r="F261" i="9"/>
  <c r="Z260" i="9"/>
  <c r="AA260" i="9" s="1"/>
  <c r="AB260" i="9" s="1"/>
  <c r="Y260" i="9"/>
  <c r="AG260" i="9" s="1"/>
  <c r="V260" i="9"/>
  <c r="W260" i="9" s="1"/>
  <c r="F260" i="9"/>
  <c r="AG259" i="9"/>
  <c r="Y259" i="9"/>
  <c r="Z259" i="9" s="1"/>
  <c r="AA259" i="9" s="1"/>
  <c r="AB259" i="9" s="1"/>
  <c r="V259" i="9"/>
  <c r="W259" i="9" s="1"/>
  <c r="U259" i="9"/>
  <c r="F259" i="9"/>
  <c r="Y258" i="9"/>
  <c r="AG258" i="9" s="1"/>
  <c r="W258" i="9"/>
  <c r="V258" i="9"/>
  <c r="U258" i="9"/>
  <c r="F258" i="9"/>
  <c r="Y257" i="9"/>
  <c r="Z257" i="9" s="1"/>
  <c r="AA257" i="9" s="1"/>
  <c r="AB257" i="9" s="1"/>
  <c r="W257" i="9"/>
  <c r="V257" i="9"/>
  <c r="U257" i="9"/>
  <c r="F257" i="9"/>
  <c r="AB256" i="9"/>
  <c r="AA256" i="9"/>
  <c r="Y256" i="9"/>
  <c r="AG256" i="9" s="1"/>
  <c r="W256" i="9"/>
  <c r="V256" i="9"/>
  <c r="F256" i="9"/>
  <c r="Y255" i="9"/>
  <c r="V255" i="9"/>
  <c r="W255" i="9" s="1"/>
  <c r="U255" i="9"/>
  <c r="F255" i="9"/>
  <c r="AG254" i="9"/>
  <c r="AA254" i="9"/>
  <c r="AB254" i="9" s="1"/>
  <c r="Y254" i="9"/>
  <c r="W254" i="9"/>
  <c r="V254" i="9"/>
  <c r="F254" i="9"/>
  <c r="AG253" i="9"/>
  <c r="Y253" i="9"/>
  <c r="Z253" i="9" s="1"/>
  <c r="AA253" i="9" s="1"/>
  <c r="AB253" i="9" s="1"/>
  <c r="W253" i="9"/>
  <c r="V253" i="9"/>
  <c r="U253" i="9"/>
  <c r="F253" i="9"/>
  <c r="AG252" i="9"/>
  <c r="Z252" i="9"/>
  <c r="AA252" i="9" s="1"/>
  <c r="AB252" i="9" s="1"/>
  <c r="Y252" i="9"/>
  <c r="W252" i="9"/>
  <c r="V252" i="9"/>
  <c r="U252" i="9"/>
  <c r="F252" i="9"/>
  <c r="Z251" i="9"/>
  <c r="AA251" i="9" s="1"/>
  <c r="AB251" i="9" s="1"/>
  <c r="Y251" i="9"/>
  <c r="AG251" i="9" s="1"/>
  <c r="V251" i="9"/>
  <c r="W251" i="9" s="1"/>
  <c r="F251" i="9"/>
  <c r="AG250" i="9"/>
  <c r="Z250" i="9"/>
  <c r="AA250" i="9" s="1"/>
  <c r="AB250" i="9" s="1"/>
  <c r="Y250" i="9"/>
  <c r="V250" i="9"/>
  <c r="W250" i="9" s="1"/>
  <c r="U250" i="9"/>
  <c r="F250" i="9"/>
  <c r="AG249" i="9"/>
  <c r="Z249" i="9"/>
  <c r="AA249" i="9" s="1"/>
  <c r="AB249" i="9" s="1"/>
  <c r="Y249" i="9"/>
  <c r="V249" i="9"/>
  <c r="W249" i="9" s="1"/>
  <c r="U249" i="9"/>
  <c r="F249" i="9"/>
  <c r="AB248" i="9"/>
  <c r="AG247" i="9"/>
  <c r="Z247" i="9"/>
  <c r="AA247" i="9" s="1"/>
  <c r="AB247" i="9" s="1"/>
  <c r="Y247" i="9"/>
  <c r="W247" i="9"/>
  <c r="V247" i="9"/>
  <c r="U247" i="9"/>
  <c r="F247" i="9"/>
  <c r="Z246" i="9"/>
  <c r="AA246" i="9" s="1"/>
  <c r="AB246" i="9" s="1"/>
  <c r="Y246" i="9"/>
  <c r="AG246" i="9" s="1"/>
  <c r="V246" i="9"/>
  <c r="W246" i="9" s="1"/>
  <c r="U246" i="9"/>
  <c r="F246" i="9"/>
  <c r="AB245" i="9"/>
  <c r="AB244" i="9"/>
  <c r="Y244" i="9"/>
  <c r="Z244" i="9" s="1"/>
  <c r="AA244" i="9" s="1"/>
  <c r="W244" i="9"/>
  <c r="V244" i="9"/>
  <c r="U244" i="9"/>
  <c r="F244" i="9"/>
  <c r="Y243" i="9"/>
  <c r="V243" i="9"/>
  <c r="W243" i="9" s="1"/>
  <c r="U243" i="9"/>
  <c r="F243" i="9"/>
  <c r="Y242" i="9"/>
  <c r="W242" i="9"/>
  <c r="V242" i="9"/>
  <c r="U242" i="9"/>
  <c r="F242" i="9"/>
  <c r="Y241" i="9"/>
  <c r="AG241" i="9" s="1"/>
  <c r="W241" i="9"/>
  <c r="V241" i="9"/>
  <c r="U241" i="9"/>
  <c r="F241" i="9"/>
  <c r="Y240" i="9"/>
  <c r="Z240" i="9" s="1"/>
  <c r="AA240" i="9" s="1"/>
  <c r="AB240" i="9" s="1"/>
  <c r="W240" i="9"/>
  <c r="V240" i="9"/>
  <c r="U240" i="9"/>
  <c r="F240" i="9"/>
  <c r="Y239" i="9"/>
  <c r="V239" i="9"/>
  <c r="W239" i="9" s="1"/>
  <c r="U239" i="9"/>
  <c r="F239" i="9"/>
  <c r="Y238" i="9"/>
  <c r="W238" i="9"/>
  <c r="V238" i="9"/>
  <c r="U238" i="9"/>
  <c r="F238" i="9"/>
  <c r="Y237" i="9"/>
  <c r="AG237" i="9" s="1"/>
  <c r="W237" i="9"/>
  <c r="V237" i="9"/>
  <c r="U237" i="9"/>
  <c r="F237" i="9"/>
  <c r="Y236" i="9"/>
  <c r="Z236" i="9" s="1"/>
  <c r="AA236" i="9" s="1"/>
  <c r="AB236" i="9" s="1"/>
  <c r="W236" i="9"/>
  <c r="V236" i="9"/>
  <c r="U236" i="9"/>
  <c r="F236" i="9"/>
  <c r="Y235" i="9"/>
  <c r="V235" i="9"/>
  <c r="W235" i="9" s="1"/>
  <c r="U235" i="9"/>
  <c r="F235" i="9"/>
  <c r="Y234" i="9"/>
  <c r="W234" i="9"/>
  <c r="V234" i="9"/>
  <c r="U234" i="9"/>
  <c r="F234" i="9"/>
  <c r="AB233" i="9"/>
  <c r="Y232" i="9"/>
  <c r="V232" i="9"/>
  <c r="W232" i="9" s="1"/>
  <c r="U232" i="9"/>
  <c r="F232" i="9"/>
  <c r="Y231" i="9"/>
  <c r="Z231" i="9" s="1"/>
  <c r="AA231" i="9" s="1"/>
  <c r="AB231" i="9" s="1"/>
  <c r="V231" i="9"/>
  <c r="W231" i="9" s="1"/>
  <c r="U231" i="9"/>
  <c r="F231" i="9"/>
  <c r="AB230" i="9"/>
  <c r="AA230" i="9"/>
  <c r="Y230" i="9"/>
  <c r="AG230" i="9" s="1"/>
  <c r="V230" i="9"/>
  <c r="W230" i="9" s="1"/>
  <c r="F230" i="9"/>
  <c r="AA229" i="9"/>
  <c r="AB229" i="9" s="1"/>
  <c r="Y229" i="9"/>
  <c r="AG229" i="9" s="1"/>
  <c r="V229" i="9"/>
  <c r="W229" i="9" s="1"/>
  <c r="F229" i="9"/>
  <c r="AB228" i="9"/>
  <c r="AA228" i="9"/>
  <c r="Y228" i="9"/>
  <c r="AG228" i="9" s="1"/>
  <c r="V228" i="9"/>
  <c r="W228" i="9" s="1"/>
  <c r="U228" i="9"/>
  <c r="F228" i="9"/>
  <c r="AG227" i="9"/>
  <c r="Z227" i="9"/>
  <c r="AA227" i="9" s="1"/>
  <c r="AB227" i="9" s="1"/>
  <c r="Y227" i="9"/>
  <c r="W227" i="9"/>
  <c r="V227" i="9"/>
  <c r="U227" i="9"/>
  <c r="F227" i="9"/>
  <c r="AG226" i="9"/>
  <c r="Z226" i="9"/>
  <c r="AA226" i="9" s="1"/>
  <c r="AB226" i="9" s="1"/>
  <c r="Y226" i="9"/>
  <c r="W226" i="9"/>
  <c r="V226" i="9"/>
  <c r="U226" i="9"/>
  <c r="F226" i="9"/>
  <c r="Z225" i="9"/>
  <c r="AA225" i="9" s="1"/>
  <c r="AB225" i="9" s="1"/>
  <c r="Y225" i="9"/>
  <c r="AG225" i="9" s="1"/>
  <c r="V225" i="9"/>
  <c r="W225" i="9" s="1"/>
  <c r="F225" i="9"/>
  <c r="AG224" i="9"/>
  <c r="AB224" i="9"/>
  <c r="Z224" i="9"/>
  <c r="AA224" i="9" s="1"/>
  <c r="Y224" i="9"/>
  <c r="V224" i="9"/>
  <c r="W224" i="9" s="1"/>
  <c r="U224" i="9"/>
  <c r="F224" i="9"/>
  <c r="AB223" i="9"/>
  <c r="AG222" i="9"/>
  <c r="Z222" i="9"/>
  <c r="AA222" i="9" s="1"/>
  <c r="AB222" i="9" s="1"/>
  <c r="Y222" i="9"/>
  <c r="W222" i="9"/>
  <c r="V222" i="9"/>
  <c r="U222" i="9"/>
  <c r="F222" i="9"/>
  <c r="AG221" i="9"/>
  <c r="Z221" i="9"/>
  <c r="AA221" i="9" s="1"/>
  <c r="AB221" i="9" s="1"/>
  <c r="Y221" i="9"/>
  <c r="V221" i="9"/>
  <c r="W221" i="9" s="1"/>
  <c r="U221" i="9"/>
  <c r="F221" i="9"/>
  <c r="Z220" i="9"/>
  <c r="AA220" i="9" s="1"/>
  <c r="AB220" i="9" s="1"/>
  <c r="Y220" i="9"/>
  <c r="AG220" i="9" s="1"/>
  <c r="V220" i="9"/>
  <c r="W220" i="9" s="1"/>
  <c r="U220" i="9"/>
  <c r="F220" i="9"/>
  <c r="AB219" i="9"/>
  <c r="Y218" i="9"/>
  <c r="Z218" i="9" s="1"/>
  <c r="AA218" i="9" s="1"/>
  <c r="AB218" i="9" s="1"/>
  <c r="W218" i="9"/>
  <c r="V218" i="9"/>
  <c r="U218" i="9"/>
  <c r="F218" i="9"/>
  <c r="AB217" i="9"/>
  <c r="AG216" i="9"/>
  <c r="AB216" i="9"/>
  <c r="Z216" i="9"/>
  <c r="AA216" i="9" s="1"/>
  <c r="Y216" i="9"/>
  <c r="V216" i="9"/>
  <c r="W216" i="9" s="1"/>
  <c r="U216" i="9"/>
  <c r="F216" i="9"/>
  <c r="Z215" i="9"/>
  <c r="AA215" i="9" s="1"/>
  <c r="AB215" i="9" s="1"/>
  <c r="Y215" i="9"/>
  <c r="AG215" i="9" s="1"/>
  <c r="V215" i="9"/>
  <c r="W215" i="9" s="1"/>
  <c r="U215" i="9"/>
  <c r="F215" i="9"/>
  <c r="Y214" i="9"/>
  <c r="V214" i="9"/>
  <c r="W214" i="9" s="1"/>
  <c r="U214" i="9"/>
  <c r="F214" i="9"/>
  <c r="Y213" i="9"/>
  <c r="Z213" i="9" s="1"/>
  <c r="AA213" i="9" s="1"/>
  <c r="AB213" i="9" s="1"/>
  <c r="V213" i="9"/>
  <c r="W213" i="9" s="1"/>
  <c r="U213" i="9"/>
  <c r="F213" i="9"/>
  <c r="AG212" i="9"/>
  <c r="Z212" i="9"/>
  <c r="AA212" i="9" s="1"/>
  <c r="AB212" i="9" s="1"/>
  <c r="Y212" i="9"/>
  <c r="V212" i="9"/>
  <c r="W212" i="9" s="1"/>
  <c r="U212" i="9"/>
  <c r="F212" i="9"/>
  <c r="Y211" i="9"/>
  <c r="AG211" i="9" s="1"/>
  <c r="V211" i="9"/>
  <c r="W211" i="9" s="1"/>
  <c r="U211" i="9"/>
  <c r="F211" i="9"/>
  <c r="Y210" i="9"/>
  <c r="V210" i="9"/>
  <c r="W210" i="9" s="1"/>
  <c r="U210" i="9"/>
  <c r="F210" i="9"/>
  <c r="Y209" i="9"/>
  <c r="Z209" i="9" s="1"/>
  <c r="AA209" i="9" s="1"/>
  <c r="AB209" i="9" s="1"/>
  <c r="V209" i="9"/>
  <c r="W209" i="9" s="1"/>
  <c r="F209" i="9"/>
  <c r="Y208" i="9"/>
  <c r="V208" i="9"/>
  <c r="W208" i="9" s="1"/>
  <c r="U208" i="9"/>
  <c r="F208" i="9"/>
  <c r="Y207" i="9"/>
  <c r="W207" i="9"/>
  <c r="V207" i="9"/>
  <c r="U207" i="9"/>
  <c r="F207" i="9"/>
  <c r="AG206" i="9"/>
  <c r="AA206" i="9"/>
  <c r="AB206" i="9" s="1"/>
  <c r="Y206" i="9"/>
  <c r="Z206" i="9" s="1"/>
  <c r="W206" i="9"/>
  <c r="V206" i="9"/>
  <c r="U206" i="9"/>
  <c r="F206" i="9"/>
  <c r="AB205" i="9"/>
  <c r="Y205" i="9"/>
  <c r="Z205" i="9" s="1"/>
  <c r="AA205" i="9" s="1"/>
  <c r="W205" i="9"/>
  <c r="V205" i="9"/>
  <c r="U205" i="9"/>
  <c r="F205" i="9"/>
  <c r="AG204" i="9"/>
  <c r="AA204" i="9"/>
  <c r="AB204" i="9" s="1"/>
  <c r="Y204" i="9"/>
  <c r="W204" i="9"/>
  <c r="V204" i="9"/>
  <c r="F204" i="9"/>
  <c r="Y203" i="9"/>
  <c r="V203" i="9"/>
  <c r="W203" i="9" s="1"/>
  <c r="U203" i="9"/>
  <c r="F203" i="9"/>
  <c r="AG202" i="9"/>
  <c r="Y202" i="9"/>
  <c r="Z202" i="9" s="1"/>
  <c r="AA202" i="9" s="1"/>
  <c r="AB202" i="9" s="1"/>
  <c r="V202" i="9"/>
  <c r="W202" i="9" s="1"/>
  <c r="U202" i="9"/>
  <c r="F202" i="9"/>
  <c r="AG201" i="9"/>
  <c r="AB201" i="9"/>
  <c r="Z201" i="9"/>
  <c r="AA201" i="9" s="1"/>
  <c r="Y201" i="9"/>
  <c r="V201" i="9"/>
  <c r="W201" i="9" s="1"/>
  <c r="U201" i="9"/>
  <c r="F201" i="9"/>
  <c r="Y200" i="9"/>
  <c r="AG200" i="9" s="1"/>
  <c r="V200" i="9"/>
  <c r="W200" i="9" s="1"/>
  <c r="U200" i="9"/>
  <c r="F200" i="9"/>
  <c r="Y199" i="9"/>
  <c r="V199" i="9"/>
  <c r="W199" i="9" s="1"/>
  <c r="U199" i="9"/>
  <c r="F199" i="9"/>
  <c r="Y198" i="9"/>
  <c r="Z198" i="9" s="1"/>
  <c r="AA198" i="9" s="1"/>
  <c r="AB198" i="9" s="1"/>
  <c r="V198" i="9"/>
  <c r="W198" i="9" s="1"/>
  <c r="U198" i="9"/>
  <c r="F198" i="9"/>
  <c r="AB197" i="9"/>
  <c r="AG196" i="9"/>
  <c r="AA196" i="9"/>
  <c r="AB196" i="9" s="1"/>
  <c r="Y196" i="9"/>
  <c r="Z196" i="9" s="1"/>
  <c r="V196" i="9"/>
  <c r="W196" i="9" s="1"/>
  <c r="U196" i="9"/>
  <c r="F196" i="9"/>
  <c r="AB195" i="9"/>
  <c r="Y194" i="9"/>
  <c r="V194" i="9"/>
  <c r="W194" i="9" s="1"/>
  <c r="U194" i="9"/>
  <c r="F194" i="9"/>
  <c r="Y193" i="9"/>
  <c r="W193" i="9"/>
  <c r="V193" i="9"/>
  <c r="F193" i="9"/>
  <c r="Z192" i="9"/>
  <c r="AA192" i="9" s="1"/>
  <c r="AB192" i="9" s="1"/>
  <c r="Y192" i="9"/>
  <c r="AG192" i="9" s="1"/>
  <c r="V192" i="9"/>
  <c r="W192" i="9" s="1"/>
  <c r="U192" i="9"/>
  <c r="F192" i="9"/>
  <c r="AG191" i="9"/>
  <c r="AA191" i="9"/>
  <c r="AB191" i="9" s="1"/>
  <c r="Y191" i="9"/>
  <c r="Z191" i="9" s="1"/>
  <c r="V191" i="9"/>
  <c r="W191" i="9" s="1"/>
  <c r="U191" i="9"/>
  <c r="F191" i="9"/>
  <c r="AG190" i="9"/>
  <c r="Z190" i="9"/>
  <c r="AA190" i="9" s="1"/>
  <c r="AB190" i="9" s="1"/>
  <c r="Y190" i="9"/>
  <c r="W190" i="9"/>
  <c r="V190" i="9"/>
  <c r="U190" i="9"/>
  <c r="F190" i="9"/>
  <c r="AG189" i="9"/>
  <c r="Z189" i="9"/>
  <c r="AA189" i="9" s="1"/>
  <c r="AB189" i="9" s="1"/>
  <c r="Y189" i="9"/>
  <c r="V189" i="9"/>
  <c r="W189" i="9" s="1"/>
  <c r="U189" i="9"/>
  <c r="F189" i="9"/>
  <c r="Z188" i="9"/>
  <c r="AA188" i="9" s="1"/>
  <c r="AB188" i="9" s="1"/>
  <c r="Y188" i="9"/>
  <c r="AG188" i="9" s="1"/>
  <c r="V188" i="9"/>
  <c r="W188" i="9" s="1"/>
  <c r="F188" i="9"/>
  <c r="AG187" i="9"/>
  <c r="AB187" i="9"/>
  <c r="Z187" i="9"/>
  <c r="AA187" i="9" s="1"/>
  <c r="Y187" i="9"/>
  <c r="V187" i="9"/>
  <c r="W187" i="9" s="1"/>
  <c r="F187" i="9"/>
  <c r="Y186" i="9"/>
  <c r="W186" i="9"/>
  <c r="V186" i="9"/>
  <c r="U186" i="9"/>
  <c r="F186" i="9"/>
  <c r="AG185" i="9"/>
  <c r="AA185" i="9"/>
  <c r="AB185" i="9" s="1"/>
  <c r="Y185" i="9"/>
  <c r="Z185" i="9" s="1"/>
  <c r="W185" i="9"/>
  <c r="V185" i="9"/>
  <c r="U185" i="9"/>
  <c r="F185" i="9"/>
  <c r="AB184" i="9"/>
  <c r="Y184" i="9"/>
  <c r="Z184" i="9" s="1"/>
  <c r="AA184" i="9" s="1"/>
  <c r="W184" i="9"/>
  <c r="V184" i="9"/>
  <c r="F184" i="9"/>
  <c r="AG183" i="9"/>
  <c r="AA183" i="9"/>
  <c r="AB183" i="9" s="1"/>
  <c r="Z183" i="9"/>
  <c r="Y183" i="9"/>
  <c r="W183" i="9"/>
  <c r="V183" i="9"/>
  <c r="U183" i="9"/>
  <c r="F183" i="9"/>
  <c r="AG182" i="9"/>
  <c r="Z182" i="9"/>
  <c r="AA182" i="9" s="1"/>
  <c r="AB182" i="9" s="1"/>
  <c r="Y182" i="9"/>
  <c r="V182" i="9"/>
  <c r="W182" i="9" s="1"/>
  <c r="U182" i="9"/>
  <c r="F182" i="9"/>
  <c r="AB181" i="9"/>
  <c r="AG180" i="9"/>
  <c r="AA180" i="9"/>
  <c r="AB180" i="9" s="1"/>
  <c r="Y180" i="9"/>
  <c r="Z180" i="9" s="1"/>
  <c r="W180" i="9"/>
  <c r="V180" i="9"/>
  <c r="F180" i="9"/>
  <c r="AG179" i="9"/>
  <c r="Z179" i="9"/>
  <c r="AA179" i="9" s="1"/>
  <c r="AB179" i="9" s="1"/>
  <c r="Y179" i="9"/>
  <c r="V179" i="9"/>
  <c r="W179" i="9" s="1"/>
  <c r="F179" i="9"/>
  <c r="Z178" i="9"/>
  <c r="AA178" i="9" s="1"/>
  <c r="AB178" i="9" s="1"/>
  <c r="Y178" i="9"/>
  <c r="AG178" i="9" s="1"/>
  <c r="V178" i="9"/>
  <c r="W178" i="9" s="1"/>
  <c r="F178" i="9"/>
  <c r="AG177" i="9"/>
  <c r="AA177" i="9"/>
  <c r="AB177" i="9" s="1"/>
  <c r="Y177" i="9"/>
  <c r="Z177" i="9" s="1"/>
  <c r="W177" i="9"/>
  <c r="V177" i="9"/>
  <c r="U177" i="9"/>
  <c r="F177" i="9"/>
  <c r="AA176" i="9"/>
  <c r="AB176" i="9" s="1"/>
  <c r="Y176" i="9"/>
  <c r="Z176" i="9" s="1"/>
  <c r="W176" i="9"/>
  <c r="V176" i="9"/>
  <c r="U176" i="9"/>
  <c r="F176" i="9"/>
  <c r="Y175" i="9"/>
  <c r="W175" i="9"/>
  <c r="V175" i="9"/>
  <c r="U175" i="9"/>
  <c r="F175" i="9"/>
  <c r="Y174" i="9"/>
  <c r="W174" i="9"/>
  <c r="V174" i="9"/>
  <c r="U174" i="9"/>
  <c r="F174" i="9"/>
  <c r="AG173" i="9"/>
  <c r="AA173" i="9"/>
  <c r="AB173" i="9" s="1"/>
  <c r="Y173" i="9"/>
  <c r="Z173" i="9" s="1"/>
  <c r="W173" i="9"/>
  <c r="V173" i="9"/>
  <c r="U173" i="9"/>
  <c r="F173" i="9"/>
  <c r="Y172" i="9"/>
  <c r="Z172" i="9" s="1"/>
  <c r="AA172" i="9" s="1"/>
  <c r="AB172" i="9" s="1"/>
  <c r="W172" i="9"/>
  <c r="V172" i="9"/>
  <c r="U172" i="9"/>
  <c r="F172" i="9"/>
  <c r="Y171" i="9"/>
  <c r="W171" i="9"/>
  <c r="V171" i="9"/>
  <c r="U171" i="9"/>
  <c r="F171" i="9"/>
  <c r="AB170" i="9"/>
  <c r="Y169" i="9"/>
  <c r="AG169" i="9" s="1"/>
  <c r="V169" i="9"/>
  <c r="W169" i="9" s="1"/>
  <c r="U169" i="9"/>
  <c r="F169" i="9"/>
  <c r="Y168" i="9"/>
  <c r="V168" i="9"/>
  <c r="W168" i="9" s="1"/>
  <c r="U168" i="9"/>
  <c r="F168" i="9"/>
  <c r="AB167" i="9"/>
  <c r="Y167" i="9"/>
  <c r="Z167" i="9" s="1"/>
  <c r="AA167" i="9" s="1"/>
  <c r="V167" i="9"/>
  <c r="W167" i="9" s="1"/>
  <c r="U167" i="9"/>
  <c r="F167" i="9"/>
  <c r="Z166" i="9"/>
  <c r="AA166" i="9" s="1"/>
  <c r="AB166" i="9" s="1"/>
  <c r="Y166" i="9"/>
  <c r="AG166" i="9" s="1"/>
  <c r="V166" i="9"/>
  <c r="W166" i="9" s="1"/>
  <c r="U166" i="9"/>
  <c r="F166" i="9"/>
  <c r="Y165" i="9"/>
  <c r="AG165" i="9" s="1"/>
  <c r="V165" i="9"/>
  <c r="W165" i="9" s="1"/>
  <c r="U165" i="9"/>
  <c r="F165" i="9"/>
  <c r="Y164" i="9"/>
  <c r="V164" i="9"/>
  <c r="W164" i="9" s="1"/>
  <c r="U164" i="9"/>
  <c r="F164" i="9"/>
  <c r="AB163" i="9"/>
  <c r="AG162" i="9"/>
  <c r="Z162" i="9"/>
  <c r="AA162" i="9" s="1"/>
  <c r="AB162" i="9" s="1"/>
  <c r="Y162" i="9"/>
  <c r="V162" i="9"/>
  <c r="W162" i="9" s="1"/>
  <c r="U162" i="9"/>
  <c r="F162" i="9"/>
  <c r="AG161" i="9"/>
  <c r="AA161" i="9"/>
  <c r="AB161" i="9" s="1"/>
  <c r="Z161" i="9"/>
  <c r="Y161" i="9"/>
  <c r="V161" i="9"/>
  <c r="W161" i="9" s="1"/>
  <c r="U161" i="9"/>
  <c r="F161" i="9"/>
  <c r="AB160" i="9"/>
  <c r="AG159" i="9"/>
  <c r="AB159" i="9"/>
  <c r="AA159" i="9"/>
  <c r="Y159" i="9"/>
  <c r="V159" i="9"/>
  <c r="W159" i="9" s="1"/>
  <c r="F159" i="9"/>
  <c r="Y158" i="9"/>
  <c r="V158" i="9"/>
  <c r="W158" i="9" s="1"/>
  <c r="U158" i="9"/>
  <c r="F158" i="9"/>
  <c r="AG157" i="9"/>
  <c r="AB157" i="9"/>
  <c r="Y157" i="9"/>
  <c r="Z157" i="9" s="1"/>
  <c r="AA157" i="9" s="1"/>
  <c r="V157" i="9"/>
  <c r="W157" i="9" s="1"/>
  <c r="U157" i="9"/>
  <c r="F157" i="9"/>
  <c r="Y156" i="9"/>
  <c r="AG156" i="9" s="1"/>
  <c r="V156" i="9"/>
  <c r="W156" i="9" s="1"/>
  <c r="F156" i="9"/>
  <c r="Y155" i="9"/>
  <c r="W155" i="9"/>
  <c r="V155" i="9"/>
  <c r="U155" i="9"/>
  <c r="F155" i="9"/>
  <c r="AG154" i="9"/>
  <c r="AA154" i="9"/>
  <c r="AB154" i="9" s="1"/>
  <c r="Y154" i="9"/>
  <c r="Z154" i="9" s="1"/>
  <c r="W154" i="9"/>
  <c r="V154" i="9"/>
  <c r="U154" i="9"/>
  <c r="F154" i="9"/>
  <c r="AB153" i="9"/>
  <c r="AA153" i="9"/>
  <c r="Y153" i="9"/>
  <c r="Z153" i="9" s="1"/>
  <c r="W153" i="9"/>
  <c r="V153" i="9"/>
  <c r="U153" i="9"/>
  <c r="F153" i="9"/>
  <c r="Y152" i="9"/>
  <c r="W152" i="9"/>
  <c r="V152" i="9"/>
  <c r="U152" i="9"/>
  <c r="F152" i="9"/>
  <c r="Y151" i="9"/>
  <c r="W151" i="9"/>
  <c r="V151" i="9"/>
  <c r="U151" i="9"/>
  <c r="F151" i="9"/>
  <c r="AG150" i="9"/>
  <c r="AB150" i="9"/>
  <c r="AA150" i="9"/>
  <c r="Y150" i="9"/>
  <c r="Z150" i="9" s="1"/>
  <c r="W150" i="9"/>
  <c r="V150" i="9"/>
  <c r="U150" i="9"/>
  <c r="F150" i="9"/>
  <c r="Y149" i="9"/>
  <c r="W149" i="9"/>
  <c r="V149" i="9"/>
  <c r="U149" i="9"/>
  <c r="F149" i="9"/>
  <c r="Y148" i="9"/>
  <c r="W148" i="9"/>
  <c r="V148" i="9"/>
  <c r="U148" i="9"/>
  <c r="F148" i="9"/>
  <c r="Y147" i="9"/>
  <c r="W147" i="9"/>
  <c r="V147" i="9"/>
  <c r="U147" i="9"/>
  <c r="F147" i="9"/>
  <c r="AG146" i="9"/>
  <c r="Y146" i="9"/>
  <c r="Z146" i="9" s="1"/>
  <c r="AA146" i="9" s="1"/>
  <c r="AB146" i="9" s="1"/>
  <c r="W146" i="9"/>
  <c r="V146" i="9"/>
  <c r="U146" i="9"/>
  <c r="F146" i="9"/>
  <c r="Y145" i="9"/>
  <c r="W145" i="9"/>
  <c r="V145" i="9"/>
  <c r="U145" i="9"/>
  <c r="F145" i="9"/>
  <c r="Y144" i="9"/>
  <c r="W144" i="9"/>
  <c r="V144" i="9"/>
  <c r="U144" i="9"/>
  <c r="F144" i="9"/>
  <c r="AB143" i="9"/>
  <c r="AB142" i="9"/>
  <c r="AA142" i="9"/>
  <c r="Y142" i="9"/>
  <c r="AG142" i="9" s="1"/>
  <c r="W142" i="9"/>
  <c r="V142" i="9"/>
  <c r="F142" i="9"/>
  <c r="AB141" i="9"/>
  <c r="AG140" i="9"/>
  <c r="Y140" i="9"/>
  <c r="Z140" i="9" s="1"/>
  <c r="AA140" i="9" s="1"/>
  <c r="AB140" i="9" s="1"/>
  <c r="W140" i="9"/>
  <c r="V140" i="9"/>
  <c r="U140" i="9"/>
  <c r="F140" i="9"/>
  <c r="Z139" i="9"/>
  <c r="AA139" i="9" s="1"/>
  <c r="AB139" i="9" s="1"/>
  <c r="Y139" i="9"/>
  <c r="AG139" i="9" s="1"/>
  <c r="W139" i="9"/>
  <c r="V139" i="9"/>
  <c r="U139" i="9"/>
  <c r="F139" i="9"/>
  <c r="Y138" i="9"/>
  <c r="W138" i="9"/>
  <c r="V138" i="9"/>
  <c r="U138" i="9"/>
  <c r="F138" i="9"/>
  <c r="Y137" i="9"/>
  <c r="W137" i="9"/>
  <c r="V137" i="9"/>
  <c r="U137" i="9"/>
  <c r="F137" i="9"/>
  <c r="AG136" i="9"/>
  <c r="AB136" i="9"/>
  <c r="AA136" i="9"/>
  <c r="Y136" i="9"/>
  <c r="Z136" i="9" s="1"/>
  <c r="W136" i="9"/>
  <c r="V136" i="9"/>
  <c r="U136" i="9"/>
  <c r="F136" i="9"/>
  <c r="Z135" i="9"/>
  <c r="AA135" i="9" s="1"/>
  <c r="AB135" i="9" s="1"/>
  <c r="Y135" i="9"/>
  <c r="AG135" i="9" s="1"/>
  <c r="W135" i="9"/>
  <c r="V135" i="9"/>
  <c r="U135" i="9"/>
  <c r="F135" i="9"/>
  <c r="Y134" i="9"/>
  <c r="W134" i="9"/>
  <c r="V134" i="9"/>
  <c r="U134" i="9"/>
  <c r="F134" i="9"/>
  <c r="Y133" i="9"/>
  <c r="W133" i="9"/>
  <c r="V133" i="9"/>
  <c r="U133" i="9"/>
  <c r="F133" i="9"/>
  <c r="AG132" i="9"/>
  <c r="AA132" i="9"/>
  <c r="AB132" i="9" s="1"/>
  <c r="Y132" i="9"/>
  <c r="Z132" i="9" s="1"/>
  <c r="W132" i="9"/>
  <c r="V132" i="9"/>
  <c r="U132" i="9"/>
  <c r="F132" i="9"/>
  <c r="AB131" i="9"/>
  <c r="AA130" i="9"/>
  <c r="AB130" i="9" s="1"/>
  <c r="Y130" i="9"/>
  <c r="AG130" i="9" s="1"/>
  <c r="W130" i="9"/>
  <c r="V130" i="9"/>
  <c r="F130" i="9"/>
  <c r="AG129" i="9"/>
  <c r="AB129" i="9"/>
  <c r="Z129" i="9"/>
  <c r="AA129" i="9" s="1"/>
  <c r="Y129" i="9"/>
  <c r="W129" i="9"/>
  <c r="V129" i="9"/>
  <c r="U129" i="9"/>
  <c r="F129" i="9"/>
  <c r="AG128" i="9"/>
  <c r="Z128" i="9"/>
  <c r="AA128" i="9" s="1"/>
  <c r="AB128" i="9" s="1"/>
  <c r="Y128" i="9"/>
  <c r="V128" i="9"/>
  <c r="W128" i="9" s="1"/>
  <c r="U128" i="9"/>
  <c r="F128" i="9"/>
  <c r="AB127" i="9"/>
  <c r="AG126" i="9"/>
  <c r="Y126" i="9"/>
  <c r="Z126" i="9" s="1"/>
  <c r="AA126" i="9" s="1"/>
  <c r="AB126" i="9" s="1"/>
  <c r="V126" i="9"/>
  <c r="W126" i="9" s="1"/>
  <c r="U126" i="9"/>
  <c r="F126" i="9"/>
  <c r="Z125" i="9"/>
  <c r="AA125" i="9" s="1"/>
  <c r="AB125" i="9" s="1"/>
  <c r="Y125" i="9"/>
  <c r="AG125" i="9" s="1"/>
  <c r="W125" i="9"/>
  <c r="V125" i="9"/>
  <c r="U125" i="9"/>
  <c r="F125" i="9"/>
  <c r="Y124" i="9"/>
  <c r="Z124" i="9" s="1"/>
  <c r="AA124" i="9" s="1"/>
  <c r="AB124" i="9" s="1"/>
  <c r="W124" i="9"/>
  <c r="V124" i="9"/>
  <c r="F124" i="9"/>
  <c r="AG123" i="9"/>
  <c r="Z123" i="9"/>
  <c r="AA123" i="9" s="1"/>
  <c r="AB123" i="9" s="1"/>
  <c r="Y123" i="9"/>
  <c r="V123" i="9"/>
  <c r="W123" i="9" s="1"/>
  <c r="U123" i="9"/>
  <c r="F123" i="9"/>
  <c r="AG122" i="9"/>
  <c r="AA122" i="9"/>
  <c r="AB122" i="9" s="1"/>
  <c r="Z122" i="9"/>
  <c r="Y122" i="9"/>
  <c r="V122" i="9"/>
  <c r="W122" i="9" s="1"/>
  <c r="U122" i="9"/>
  <c r="F122" i="9"/>
  <c r="Y121" i="9"/>
  <c r="AG121" i="9" s="1"/>
  <c r="V121" i="9"/>
  <c r="W121" i="9" s="1"/>
  <c r="U121" i="9"/>
  <c r="F121" i="9"/>
  <c r="AB120" i="9"/>
  <c r="Y119" i="9"/>
  <c r="Z119" i="9" s="1"/>
  <c r="AA119" i="9" s="1"/>
  <c r="AB119" i="9" s="1"/>
  <c r="W119" i="9"/>
  <c r="V119" i="9"/>
  <c r="U119" i="9"/>
  <c r="F119" i="9"/>
  <c r="Z118" i="9"/>
  <c r="AA118" i="9" s="1"/>
  <c r="AB118" i="9" s="1"/>
  <c r="Y118" i="9"/>
  <c r="AG118" i="9" s="1"/>
  <c r="W118" i="9"/>
  <c r="V118" i="9"/>
  <c r="U118" i="9"/>
  <c r="F118" i="9"/>
  <c r="AB117" i="9"/>
  <c r="Y116" i="9"/>
  <c r="Z116" i="9" s="1"/>
  <c r="AA116" i="9" s="1"/>
  <c r="AB116" i="9" s="1"/>
  <c r="V116" i="9"/>
  <c r="W116" i="9" s="1"/>
  <c r="U116" i="9"/>
  <c r="F116" i="9"/>
  <c r="AG115" i="9"/>
  <c r="Y115" i="9"/>
  <c r="Z115" i="9" s="1"/>
  <c r="AA115" i="9" s="1"/>
  <c r="AB115" i="9" s="1"/>
  <c r="V115" i="9"/>
  <c r="W115" i="9" s="1"/>
  <c r="U115" i="9"/>
  <c r="F115" i="9"/>
  <c r="Z114" i="9"/>
  <c r="AA114" i="9" s="1"/>
  <c r="AB114" i="9" s="1"/>
  <c r="Y114" i="9"/>
  <c r="AG114" i="9" s="1"/>
  <c r="W114" i="9"/>
  <c r="V114" i="9"/>
  <c r="U114" i="9"/>
  <c r="F114" i="9"/>
  <c r="AG113" i="9"/>
  <c r="Z113" i="9"/>
  <c r="AA113" i="9" s="1"/>
  <c r="AB113" i="9" s="1"/>
  <c r="Y113" i="9"/>
  <c r="V113" i="9"/>
  <c r="W113" i="9" s="1"/>
  <c r="U113" i="9"/>
  <c r="F113" i="9"/>
  <c r="AG112" i="9"/>
  <c r="AB112" i="9"/>
  <c r="Z112" i="9"/>
  <c r="AA112" i="9" s="1"/>
  <c r="Y112" i="9"/>
  <c r="V112" i="9"/>
  <c r="W112" i="9" s="1"/>
  <c r="U112" i="9"/>
  <c r="F112" i="9"/>
  <c r="Y111" i="9"/>
  <c r="Z111" i="9" s="1"/>
  <c r="AA111" i="9" s="1"/>
  <c r="AB111" i="9" s="1"/>
  <c r="V111" i="9"/>
  <c r="W111" i="9" s="1"/>
  <c r="U111" i="9"/>
  <c r="F111" i="9"/>
  <c r="Y110" i="9"/>
  <c r="AG110" i="9" s="1"/>
  <c r="V110" i="9"/>
  <c r="W110" i="9" s="1"/>
  <c r="U110" i="9"/>
  <c r="F110" i="9"/>
  <c r="AB109" i="9"/>
  <c r="AG108" i="9"/>
  <c r="Z108" i="9"/>
  <c r="AA108" i="9" s="1"/>
  <c r="AB108" i="9" s="1"/>
  <c r="Y108" i="9"/>
  <c r="V108" i="9"/>
  <c r="W108" i="9" s="1"/>
  <c r="U108" i="9"/>
  <c r="F108" i="9"/>
  <c r="AG107" i="9"/>
  <c r="Z107" i="9"/>
  <c r="AA107" i="9" s="1"/>
  <c r="AB107" i="9" s="1"/>
  <c r="Y107" i="9"/>
  <c r="W107" i="9"/>
  <c r="V107" i="9"/>
  <c r="F107" i="9"/>
  <c r="AG106" i="9"/>
  <c r="Y106" i="9"/>
  <c r="Z106" i="9" s="1"/>
  <c r="AA106" i="9" s="1"/>
  <c r="AB106" i="9" s="1"/>
  <c r="V106" i="9"/>
  <c r="W106" i="9" s="1"/>
  <c r="U106" i="9"/>
  <c r="F106" i="9"/>
  <c r="AB105" i="9"/>
  <c r="AA105" i="9"/>
  <c r="Y105" i="9"/>
  <c r="AG105" i="9" s="1"/>
  <c r="W105" i="9"/>
  <c r="V105" i="9"/>
  <c r="F105" i="9"/>
  <c r="Z104" i="9"/>
  <c r="AA104" i="9" s="1"/>
  <c r="AB104" i="9" s="1"/>
  <c r="Y104" i="9"/>
  <c r="AG104" i="9" s="1"/>
  <c r="W104" i="9"/>
  <c r="V104" i="9"/>
  <c r="U104" i="9"/>
  <c r="F104" i="9"/>
  <c r="AG103" i="9"/>
  <c r="Z103" i="9"/>
  <c r="AA103" i="9" s="1"/>
  <c r="AB103" i="9" s="1"/>
  <c r="Y103" i="9"/>
  <c r="V103" i="9"/>
  <c r="W103" i="9" s="1"/>
  <c r="U103" i="9"/>
  <c r="F103" i="9"/>
  <c r="Y102" i="9"/>
  <c r="AG102" i="9" s="1"/>
  <c r="W102" i="9"/>
  <c r="V102" i="9"/>
  <c r="U102" i="9"/>
  <c r="F102" i="9"/>
  <c r="AG101" i="9"/>
  <c r="Z101" i="9"/>
  <c r="AA101" i="9" s="1"/>
  <c r="AB101" i="9" s="1"/>
  <c r="Y101" i="9"/>
  <c r="W101" i="9"/>
  <c r="V101" i="9"/>
  <c r="U101" i="9"/>
  <c r="F101" i="9"/>
  <c r="Y100" i="9"/>
  <c r="AG100" i="9" s="1"/>
  <c r="W100" i="9"/>
  <c r="V100" i="9"/>
  <c r="U100" i="9"/>
  <c r="F100" i="9"/>
  <c r="AG99" i="9"/>
  <c r="Z99" i="9"/>
  <c r="AA99" i="9" s="1"/>
  <c r="AB99" i="9" s="1"/>
  <c r="Y99" i="9"/>
  <c r="W99" i="9"/>
  <c r="V99" i="9"/>
  <c r="U99" i="9"/>
  <c r="F99" i="9"/>
  <c r="AB98" i="9"/>
  <c r="AB97" i="9"/>
  <c r="AA97" i="9"/>
  <c r="Z97" i="9"/>
  <c r="Y97" i="9"/>
  <c r="AG97" i="9" s="1"/>
  <c r="W97" i="9"/>
  <c r="V97" i="9"/>
  <c r="U97" i="9"/>
  <c r="F97" i="9"/>
  <c r="AA96" i="9"/>
  <c r="AB96" i="9" s="1"/>
  <c r="Y96" i="9"/>
  <c r="Z96" i="9" s="1"/>
  <c r="W96" i="9"/>
  <c r="V96" i="9"/>
  <c r="U96" i="9"/>
  <c r="F96" i="9"/>
  <c r="Y95" i="9"/>
  <c r="AG95" i="9" s="1"/>
  <c r="W95" i="9"/>
  <c r="V95" i="9"/>
  <c r="U95" i="9"/>
  <c r="F95" i="9"/>
  <c r="AG94" i="9"/>
  <c r="AB94" i="9"/>
  <c r="AA94" i="9"/>
  <c r="Y94" i="9"/>
  <c r="V94" i="9"/>
  <c r="W94" i="9" s="1"/>
  <c r="F94" i="9"/>
  <c r="AB93" i="9"/>
  <c r="AA93" i="9"/>
  <c r="Y93" i="9"/>
  <c r="AG93" i="9" s="1"/>
  <c r="V93" i="9"/>
  <c r="W93" i="9" s="1"/>
  <c r="F93" i="9"/>
  <c r="AA92" i="9"/>
  <c r="AB92" i="9" s="1"/>
  <c r="Y92" i="9"/>
  <c r="AG92" i="9" s="1"/>
  <c r="W92" i="9"/>
  <c r="V92" i="9"/>
  <c r="F92" i="9"/>
  <c r="AA91" i="9"/>
  <c r="AB91" i="9" s="1"/>
  <c r="Y91" i="9"/>
  <c r="AG91" i="9" s="1"/>
  <c r="V91" i="9"/>
  <c r="W91" i="9" s="1"/>
  <c r="F91" i="9"/>
  <c r="AA90" i="9"/>
  <c r="AB90" i="9" s="1"/>
  <c r="Y90" i="9"/>
  <c r="AG90" i="9" s="1"/>
  <c r="W90" i="9"/>
  <c r="V90" i="9"/>
  <c r="F90" i="9"/>
  <c r="AB89" i="9"/>
  <c r="AA89" i="9"/>
  <c r="Y89" i="9"/>
  <c r="AG89" i="9" s="1"/>
  <c r="V89" i="9"/>
  <c r="W89" i="9" s="1"/>
  <c r="F89" i="9"/>
  <c r="AG88" i="9"/>
  <c r="AA88" i="9"/>
  <c r="AB88" i="9" s="1"/>
  <c r="Y88" i="9"/>
  <c r="W88" i="9"/>
  <c r="V88" i="9"/>
  <c r="F88" i="9"/>
  <c r="AG87" i="9"/>
  <c r="AB87" i="9"/>
  <c r="AA87" i="9"/>
  <c r="Y87" i="9"/>
  <c r="W87" i="9"/>
  <c r="V87" i="9"/>
  <c r="F87" i="9"/>
  <c r="AA86" i="9"/>
  <c r="AB86" i="9" s="1"/>
  <c r="Y86" i="9"/>
  <c r="AG86" i="9" s="1"/>
  <c r="V86" i="9"/>
  <c r="W86" i="9" s="1"/>
  <c r="F86" i="9"/>
  <c r="AA85" i="9"/>
  <c r="AB85" i="9" s="1"/>
  <c r="Y85" i="9"/>
  <c r="AG85" i="9" s="1"/>
  <c r="W85" i="9"/>
  <c r="V85" i="9"/>
  <c r="F85" i="9"/>
  <c r="AG84" i="9"/>
  <c r="AA84" i="9"/>
  <c r="AB84" i="9" s="1"/>
  <c r="Y84" i="9"/>
  <c r="W84" i="9"/>
  <c r="V84" i="9"/>
  <c r="F84" i="9"/>
  <c r="AG83" i="9"/>
  <c r="AB83" i="9"/>
  <c r="AA83" i="9"/>
  <c r="Y83" i="9"/>
  <c r="V83" i="9"/>
  <c r="W83" i="9" s="1"/>
  <c r="F83" i="9"/>
  <c r="AG82" i="9"/>
  <c r="AB82" i="9"/>
  <c r="AA82" i="9"/>
  <c r="Y82" i="9"/>
  <c r="W82" i="9"/>
  <c r="V82" i="9"/>
  <c r="F82" i="9"/>
  <c r="AB81" i="9"/>
  <c r="AA81" i="9"/>
  <c r="Y81" i="9"/>
  <c r="AG81" i="9" s="1"/>
  <c r="W81" i="9"/>
  <c r="V81" i="9"/>
  <c r="F81" i="9"/>
  <c r="AA80" i="9"/>
  <c r="AB80" i="9" s="1"/>
  <c r="Y80" i="9"/>
  <c r="AG80" i="9" s="1"/>
  <c r="V80" i="9"/>
  <c r="W80" i="9" s="1"/>
  <c r="F80" i="9"/>
  <c r="AA79" i="9"/>
  <c r="AB79" i="9" s="1"/>
  <c r="AC79" i="9" s="1"/>
  <c r="AC265" i="9" s="1"/>
  <c r="L15" i="12" s="1"/>
  <c r="Y79" i="9"/>
  <c r="AG79" i="9" s="1"/>
  <c r="W79" i="9"/>
  <c r="V79" i="9"/>
  <c r="F79" i="9"/>
  <c r="AB78" i="9"/>
  <c r="F78" i="9"/>
  <c r="AG77" i="9"/>
  <c r="AB77" i="9"/>
  <c r="Z77" i="9"/>
  <c r="AA77" i="9" s="1"/>
  <c r="Y77" i="9"/>
  <c r="V77" i="9"/>
  <c r="W77" i="9" s="1"/>
  <c r="U77" i="9"/>
  <c r="F77" i="9"/>
  <c r="AG76" i="9"/>
  <c r="Z76" i="9"/>
  <c r="AA76" i="9" s="1"/>
  <c r="AB76" i="9" s="1"/>
  <c r="Y76" i="9"/>
  <c r="V76" i="9"/>
  <c r="W76" i="9" s="1"/>
  <c r="U76" i="9"/>
  <c r="F76" i="9"/>
  <c r="Z75" i="9"/>
  <c r="AA75" i="9" s="1"/>
  <c r="AB75" i="9" s="1"/>
  <c r="Y75" i="9"/>
  <c r="AG75" i="9" s="1"/>
  <c r="W75" i="9"/>
  <c r="V75" i="9"/>
  <c r="U75" i="9"/>
  <c r="F75" i="9"/>
  <c r="AG74" i="9"/>
  <c r="AB74" i="9"/>
  <c r="AA74" i="9"/>
  <c r="Z74" i="9"/>
  <c r="Y74" i="9"/>
  <c r="V74" i="9"/>
  <c r="W74" i="9" s="1"/>
  <c r="U74" i="9"/>
  <c r="F74" i="9"/>
  <c r="AB73" i="9"/>
  <c r="Z72" i="9"/>
  <c r="AA72" i="9" s="1"/>
  <c r="AB72" i="9" s="1"/>
  <c r="Y72" i="9"/>
  <c r="AG72" i="9" s="1"/>
  <c r="W72" i="9"/>
  <c r="V72" i="9"/>
  <c r="U72" i="9"/>
  <c r="F72" i="9"/>
  <c r="AG71" i="9"/>
  <c r="Z71" i="9"/>
  <c r="AA71" i="9" s="1"/>
  <c r="AB71" i="9" s="1"/>
  <c r="Y71" i="9"/>
  <c r="V71" i="9"/>
  <c r="W71" i="9" s="1"/>
  <c r="U71" i="9"/>
  <c r="F71" i="9"/>
  <c r="Y70" i="9"/>
  <c r="AG70" i="9" s="1"/>
  <c r="W70" i="9"/>
  <c r="V70" i="9"/>
  <c r="F70" i="9"/>
  <c r="AA69" i="9"/>
  <c r="AB69" i="9" s="1"/>
  <c r="Y69" i="9"/>
  <c r="Z69" i="9" s="1"/>
  <c r="V69" i="9"/>
  <c r="W69" i="9" s="1"/>
  <c r="U69" i="9"/>
  <c r="F69" i="9"/>
  <c r="Y68" i="9"/>
  <c r="AG68" i="9" s="1"/>
  <c r="V68" i="9"/>
  <c r="W68" i="9" s="1"/>
  <c r="U68" i="9"/>
  <c r="F68" i="9"/>
  <c r="AG67" i="9"/>
  <c r="Y67" i="9"/>
  <c r="Z67" i="9" s="1"/>
  <c r="AA67" i="9" s="1"/>
  <c r="AB67" i="9" s="1"/>
  <c r="V67" i="9"/>
  <c r="W67" i="9" s="1"/>
  <c r="U67" i="9"/>
  <c r="F67" i="9"/>
  <c r="Z66" i="9"/>
  <c r="AA66" i="9" s="1"/>
  <c r="AB66" i="9" s="1"/>
  <c r="Y66" i="9"/>
  <c r="AG66" i="9" s="1"/>
  <c r="W66" i="9"/>
  <c r="V66" i="9"/>
  <c r="U66" i="9"/>
  <c r="F66" i="9"/>
  <c r="AG65" i="9"/>
  <c r="Z65" i="9"/>
  <c r="AA65" i="9" s="1"/>
  <c r="AB65" i="9" s="1"/>
  <c r="Y65" i="9"/>
  <c r="V65" i="9"/>
  <c r="W65" i="9" s="1"/>
  <c r="U65" i="9"/>
  <c r="F65" i="9"/>
  <c r="AG64" i="9"/>
  <c r="AB64" i="9"/>
  <c r="Z64" i="9"/>
  <c r="AA64" i="9" s="1"/>
  <c r="Y64" i="9"/>
  <c r="V64" i="9"/>
  <c r="W64" i="9" s="1"/>
  <c r="U64" i="9"/>
  <c r="F64" i="9"/>
  <c r="Y63" i="9"/>
  <c r="Z63" i="9" s="1"/>
  <c r="AA63" i="9" s="1"/>
  <c r="AB63" i="9" s="1"/>
  <c r="V63" i="9"/>
  <c r="W63" i="9" s="1"/>
  <c r="U63" i="9"/>
  <c r="F63" i="9"/>
  <c r="Y62" i="9"/>
  <c r="AG62" i="9" s="1"/>
  <c r="V62" i="9"/>
  <c r="W62" i="9" s="1"/>
  <c r="U62" i="9"/>
  <c r="F62" i="9"/>
  <c r="AG61" i="9"/>
  <c r="Y61" i="9"/>
  <c r="Z61" i="9" s="1"/>
  <c r="AA61" i="9" s="1"/>
  <c r="AB61" i="9" s="1"/>
  <c r="V61" i="9"/>
  <c r="W61" i="9" s="1"/>
  <c r="U61" i="9"/>
  <c r="F61" i="9"/>
  <c r="AB60" i="9"/>
  <c r="AA59" i="9"/>
  <c r="AB59" i="9" s="1"/>
  <c r="Y59" i="9"/>
  <c r="Z59" i="9" s="1"/>
  <c r="W59" i="9"/>
  <c r="V59" i="9"/>
  <c r="U59" i="9"/>
  <c r="F59" i="9"/>
  <c r="AG58" i="9"/>
  <c r="AA58" i="9"/>
  <c r="AB58" i="9" s="1"/>
  <c r="Z58" i="9"/>
  <c r="Y58" i="9"/>
  <c r="W58" i="9"/>
  <c r="V58" i="9"/>
  <c r="U58" i="9"/>
  <c r="F58" i="9"/>
  <c r="AB57" i="9"/>
  <c r="Z56" i="9"/>
  <c r="AA56" i="9" s="1"/>
  <c r="AB56" i="9" s="1"/>
  <c r="Y56" i="9"/>
  <c r="AG56" i="9" s="1"/>
  <c r="W56" i="9"/>
  <c r="V56" i="9"/>
  <c r="U56" i="9"/>
  <c r="F56" i="9"/>
  <c r="AG55" i="9"/>
  <c r="AB55" i="9"/>
  <c r="AA55" i="9"/>
  <c r="Y55" i="9"/>
  <c r="Z55" i="9" s="1"/>
  <c r="V55" i="9"/>
  <c r="W55" i="9" s="1"/>
  <c r="U55" i="9"/>
  <c r="F55" i="9"/>
  <c r="Y54" i="9"/>
  <c r="V54" i="9"/>
  <c r="W54" i="9" s="1"/>
  <c r="U54" i="9"/>
  <c r="F54" i="9"/>
  <c r="AB53" i="9"/>
  <c r="Y52" i="9"/>
  <c r="AG52" i="9" s="1"/>
  <c r="V52" i="9"/>
  <c r="W52" i="9" s="1"/>
  <c r="U52" i="9"/>
  <c r="F52" i="9"/>
  <c r="AG51" i="9"/>
  <c r="Y51" i="9"/>
  <c r="Z51" i="9" s="1"/>
  <c r="AA51" i="9" s="1"/>
  <c r="AB51" i="9" s="1"/>
  <c r="V51" i="9"/>
  <c r="W51" i="9" s="1"/>
  <c r="U51" i="9"/>
  <c r="F51" i="9"/>
  <c r="Y50" i="9"/>
  <c r="Z50" i="9" s="1"/>
  <c r="AA50" i="9" s="1"/>
  <c r="AB50" i="9" s="1"/>
  <c r="W50" i="9"/>
  <c r="V50" i="9"/>
  <c r="U50" i="9"/>
  <c r="F50" i="9"/>
  <c r="AG49" i="9"/>
  <c r="Y49" i="9"/>
  <c r="Z49" i="9" s="1"/>
  <c r="AA49" i="9" s="1"/>
  <c r="AB49" i="9" s="1"/>
  <c r="W49" i="9"/>
  <c r="V49" i="9"/>
  <c r="U49" i="9"/>
  <c r="F49" i="9"/>
  <c r="AB48" i="9"/>
  <c r="Z47" i="9"/>
  <c r="AA47" i="9" s="1"/>
  <c r="AB47" i="9" s="1"/>
  <c r="Y47" i="9"/>
  <c r="AG47" i="9" s="1"/>
  <c r="W47" i="9"/>
  <c r="V47" i="9"/>
  <c r="U47" i="9"/>
  <c r="F47" i="9"/>
  <c r="AG46" i="9"/>
  <c r="AB46" i="9"/>
  <c r="AA46" i="9"/>
  <c r="Z46" i="9"/>
  <c r="Y46" i="9"/>
  <c r="V46" i="9"/>
  <c r="W46" i="9" s="1"/>
  <c r="U46" i="9"/>
  <c r="F46" i="9"/>
  <c r="Y45" i="9"/>
  <c r="Z45" i="9" s="1"/>
  <c r="AA45" i="9" s="1"/>
  <c r="AB45" i="9" s="1"/>
  <c r="W45" i="9"/>
  <c r="V45" i="9"/>
  <c r="U45" i="9"/>
  <c r="F45" i="9"/>
  <c r="AG44" i="9"/>
  <c r="Y44" i="9"/>
  <c r="Z44" i="9" s="1"/>
  <c r="AA44" i="9" s="1"/>
  <c r="AB44" i="9" s="1"/>
  <c r="W44" i="9"/>
  <c r="V44" i="9"/>
  <c r="U44" i="9"/>
  <c r="F44" i="9"/>
  <c r="Y43" i="9"/>
  <c r="AG43" i="9" s="1"/>
  <c r="V43" i="9"/>
  <c r="W43" i="9" s="1"/>
  <c r="U43" i="9"/>
  <c r="F43" i="9"/>
  <c r="AG42" i="9"/>
  <c r="AA42" i="9"/>
  <c r="AB42" i="9" s="1"/>
  <c r="Z42" i="9"/>
  <c r="Y42" i="9"/>
  <c r="V42" i="9"/>
  <c r="W42" i="9" s="1"/>
  <c r="U42" i="9"/>
  <c r="F42" i="9"/>
  <c r="AG41" i="9"/>
  <c r="Z41" i="9"/>
  <c r="AA41" i="9" s="1"/>
  <c r="AB41" i="9" s="1"/>
  <c r="Y41" i="9"/>
  <c r="W41" i="9"/>
  <c r="V41" i="9"/>
  <c r="U41" i="9"/>
  <c r="F41" i="9"/>
  <c r="AG40" i="9"/>
  <c r="Z40" i="9"/>
  <c r="AA40" i="9" s="1"/>
  <c r="AB40" i="9" s="1"/>
  <c r="Y40" i="9"/>
  <c r="V40" i="9"/>
  <c r="W40" i="9" s="1"/>
  <c r="U40" i="9"/>
  <c r="F40" i="9"/>
  <c r="AG39" i="9"/>
  <c r="Y39" i="9"/>
  <c r="Z39" i="9" s="1"/>
  <c r="AA39" i="9" s="1"/>
  <c r="AB39" i="9" s="1"/>
  <c r="W39" i="9"/>
  <c r="V39" i="9"/>
  <c r="U39" i="9"/>
  <c r="F39" i="9"/>
  <c r="AB38" i="9"/>
  <c r="Z38" i="9"/>
  <c r="AA38" i="9" s="1"/>
  <c r="Y38" i="9"/>
  <c r="AG38" i="9" s="1"/>
  <c r="W38" i="9"/>
  <c r="V38" i="9"/>
  <c r="U38" i="9"/>
  <c r="F38" i="9"/>
  <c r="Y37" i="9"/>
  <c r="V37" i="9"/>
  <c r="W37" i="9" s="1"/>
  <c r="U37" i="9"/>
  <c r="F37" i="9"/>
  <c r="AB36" i="9"/>
  <c r="AG35" i="9"/>
  <c r="Z35" i="9"/>
  <c r="AA35" i="9" s="1"/>
  <c r="AB35" i="9" s="1"/>
  <c r="Y35" i="9"/>
  <c r="V35" i="9"/>
  <c r="W35" i="9" s="1"/>
  <c r="F35" i="9"/>
  <c r="AG34" i="9"/>
  <c r="Y34" i="9"/>
  <c r="Z34" i="9" s="1"/>
  <c r="AA34" i="9" s="1"/>
  <c r="AB34" i="9" s="1"/>
  <c r="W34" i="9"/>
  <c r="V34" i="9"/>
  <c r="U34" i="9"/>
  <c r="F34" i="9"/>
  <c r="AB33" i="9"/>
  <c r="AA33" i="9"/>
  <c r="Y33" i="9"/>
  <c r="AG33" i="9" s="1"/>
  <c r="W33" i="9"/>
  <c r="V33" i="9"/>
  <c r="F33" i="9"/>
  <c r="AG32" i="9"/>
  <c r="Z32" i="9"/>
  <c r="AA32" i="9" s="1"/>
  <c r="AB32" i="9" s="1"/>
  <c r="Y32" i="9"/>
  <c r="V32" i="9"/>
  <c r="W32" i="9" s="1"/>
  <c r="F32" i="9"/>
  <c r="AG31" i="9"/>
  <c r="Y31" i="9"/>
  <c r="Z31" i="9" s="1"/>
  <c r="AA31" i="9" s="1"/>
  <c r="AB31" i="9" s="1"/>
  <c r="W31" i="9"/>
  <c r="V31" i="9"/>
  <c r="U31" i="9"/>
  <c r="F31" i="9"/>
  <c r="Z30" i="9"/>
  <c r="AA30" i="9" s="1"/>
  <c r="AB30" i="9" s="1"/>
  <c r="Y30" i="9"/>
  <c r="AG30" i="9" s="1"/>
  <c r="W30" i="9"/>
  <c r="V30" i="9"/>
  <c r="U30" i="9"/>
  <c r="F30" i="9"/>
  <c r="Y29" i="9"/>
  <c r="V29" i="9"/>
  <c r="W29" i="9" s="1"/>
  <c r="U29" i="9"/>
  <c r="F29" i="9"/>
  <c r="AB28" i="9"/>
  <c r="AG27" i="9"/>
  <c r="AB27" i="9"/>
  <c r="Z27" i="9"/>
  <c r="AA27" i="9" s="1"/>
  <c r="Y27" i="9"/>
  <c r="V27" i="9"/>
  <c r="W27" i="9" s="1"/>
  <c r="U27" i="9"/>
  <c r="F27" i="9"/>
  <c r="AB26" i="9"/>
  <c r="Z25" i="9"/>
  <c r="AA25" i="9" s="1"/>
  <c r="AB25" i="9" s="1"/>
  <c r="Y25" i="9"/>
  <c r="AG25" i="9" s="1"/>
  <c r="W25" i="9"/>
  <c r="V25" i="9"/>
  <c r="U25" i="9"/>
  <c r="F25" i="9"/>
  <c r="AG24" i="9"/>
  <c r="AB24" i="9"/>
  <c r="AA24" i="9"/>
  <c r="Z24" i="9"/>
  <c r="Y24" i="9"/>
  <c r="V24" i="9"/>
  <c r="W24" i="9" s="1"/>
  <c r="U24" i="9"/>
  <c r="F24" i="9"/>
  <c r="Y23" i="9"/>
  <c r="W23" i="9"/>
  <c r="V23" i="9"/>
  <c r="U23" i="9"/>
  <c r="F23" i="9"/>
  <c r="AG22" i="9"/>
  <c r="AA22" i="9"/>
  <c r="AB22" i="9" s="1"/>
  <c r="Y22" i="9"/>
  <c r="Z22" i="9" s="1"/>
  <c r="W22" i="9"/>
  <c r="V22" i="9"/>
  <c r="U22" i="9"/>
  <c r="F22" i="9"/>
  <c r="Z21" i="9"/>
  <c r="AA21" i="9" s="1"/>
  <c r="AB21" i="9" s="1"/>
  <c r="Y21" i="9"/>
  <c r="AG21" i="9" s="1"/>
  <c r="W21" i="9"/>
  <c r="V21" i="9"/>
  <c r="U21" i="9"/>
  <c r="F21" i="9"/>
  <c r="AB20" i="9"/>
  <c r="AG19" i="9"/>
  <c r="Y19" i="9"/>
  <c r="Z19" i="9" s="1"/>
  <c r="AA19" i="9" s="1"/>
  <c r="AB19" i="9" s="1"/>
  <c r="W19" i="9"/>
  <c r="V19" i="9"/>
  <c r="U19" i="9"/>
  <c r="F19" i="9"/>
  <c r="AB18" i="9"/>
  <c r="Z18" i="9"/>
  <c r="AA18" i="9" s="1"/>
  <c r="Y18" i="9"/>
  <c r="AG18" i="9" s="1"/>
  <c r="W18" i="9"/>
  <c r="V18" i="9"/>
  <c r="U18" i="9"/>
  <c r="F18" i="9"/>
  <c r="AB17" i="9"/>
  <c r="AG16" i="9"/>
  <c r="Z16" i="9"/>
  <c r="AA16" i="9" s="1"/>
  <c r="AB16" i="9" s="1"/>
  <c r="Y16" i="9"/>
  <c r="W16" i="9"/>
  <c r="V16" i="9"/>
  <c r="U16" i="9"/>
  <c r="F16" i="9"/>
  <c r="AG15" i="9"/>
  <c r="AB15" i="9"/>
  <c r="Z15" i="9"/>
  <c r="AA15" i="9" s="1"/>
  <c r="Y15" i="9"/>
  <c r="V15" i="9"/>
  <c r="W15" i="9" s="1"/>
  <c r="U15" i="9"/>
  <c r="F15" i="9"/>
  <c r="AB14" i="9"/>
  <c r="AA13" i="9"/>
  <c r="AB13" i="9" s="1"/>
  <c r="Y13" i="9"/>
  <c r="V13" i="9"/>
  <c r="F13" i="9"/>
  <c r="AH265" i="8"/>
  <c r="AF265" i="8"/>
  <c r="AE265" i="8"/>
  <c r="AD265" i="8"/>
  <c r="AC265" i="8"/>
  <c r="L18" i="12" s="1"/>
  <c r="U265" i="8"/>
  <c r="T265" i="8"/>
  <c r="S265" i="8"/>
  <c r="R265" i="8"/>
  <c r="Q265" i="8"/>
  <c r="P265" i="8"/>
  <c r="O265" i="8"/>
  <c r="F18" i="12" s="1"/>
  <c r="H18" i="12" s="1"/>
  <c r="N265" i="8"/>
  <c r="M265" i="8"/>
  <c r="L265" i="8"/>
  <c r="K265" i="8"/>
  <c r="J265" i="8"/>
  <c r="I265" i="8"/>
  <c r="G265" i="8"/>
  <c r="E265" i="8"/>
  <c r="D265" i="8"/>
  <c r="C18" i="12" s="1"/>
  <c r="C265" i="8"/>
  <c r="AG264" i="8"/>
  <c r="AJ264" i="8" s="1"/>
  <c r="AK264" i="8" s="1"/>
  <c r="AL264" i="8" s="1"/>
  <c r="AA264" i="8"/>
  <c r="AB264" i="8" s="1"/>
  <c r="Y264" i="8"/>
  <c r="Z264" i="8" s="1"/>
  <c r="V264" i="8"/>
  <c r="W264" i="8" s="1"/>
  <c r="F264" i="8"/>
  <c r="AG263" i="8"/>
  <c r="AJ263" i="8" s="1"/>
  <c r="AK263" i="8" s="1"/>
  <c r="AL263" i="8" s="1"/>
  <c r="Z263" i="8"/>
  <c r="AA263" i="8" s="1"/>
  <c r="AB263" i="8" s="1"/>
  <c r="Y263" i="8"/>
  <c r="V263" i="8"/>
  <c r="W263" i="8" s="1"/>
  <c r="F263" i="8"/>
  <c r="Y262" i="8"/>
  <c r="V262" i="8"/>
  <c r="W262" i="8" s="1"/>
  <c r="F262" i="8"/>
  <c r="AA261" i="8"/>
  <c r="AB261" i="8" s="1"/>
  <c r="Y261" i="8"/>
  <c r="V261" i="8"/>
  <c r="W261" i="8" s="1"/>
  <c r="F261" i="8"/>
  <c r="AA260" i="8"/>
  <c r="AB260" i="8" s="1"/>
  <c r="Y260" i="8"/>
  <c r="AG260" i="8" s="1"/>
  <c r="AJ260" i="8" s="1"/>
  <c r="AK260" i="8" s="1"/>
  <c r="AL260" i="8" s="1"/>
  <c r="W260" i="8"/>
  <c r="V260" i="8"/>
  <c r="F260" i="8"/>
  <c r="AB259" i="8"/>
  <c r="AA259" i="8"/>
  <c r="Y259" i="8"/>
  <c r="AG259" i="8" s="1"/>
  <c r="AJ259" i="8" s="1"/>
  <c r="AK259" i="8" s="1"/>
  <c r="AL259" i="8" s="1"/>
  <c r="V259" i="8"/>
  <c r="W259" i="8" s="1"/>
  <c r="F259" i="8"/>
  <c r="AJ258" i="8"/>
  <c r="AK258" i="8" s="1"/>
  <c r="AL258" i="8" s="1"/>
  <c r="AG258" i="8"/>
  <c r="AB258" i="8"/>
  <c r="Z258" i="8"/>
  <c r="AA258" i="8" s="1"/>
  <c r="Y258" i="8"/>
  <c r="V258" i="8"/>
  <c r="W258" i="8" s="1"/>
  <c r="U258" i="8"/>
  <c r="F258" i="8"/>
  <c r="AJ257" i="8"/>
  <c r="AK257" i="8" s="1"/>
  <c r="AL257" i="8" s="1"/>
  <c r="AG257" i="8"/>
  <c r="AB257" i="8"/>
  <c r="Z257" i="8"/>
  <c r="AA257" i="8" s="1"/>
  <c r="Y257" i="8"/>
  <c r="V257" i="8"/>
  <c r="W257" i="8" s="1"/>
  <c r="U257" i="8"/>
  <c r="F257" i="8"/>
  <c r="AB256" i="8"/>
  <c r="AA256" i="8"/>
  <c r="Y256" i="8"/>
  <c r="AG256" i="8" s="1"/>
  <c r="AJ256" i="8" s="1"/>
  <c r="AK256" i="8" s="1"/>
  <c r="AL256" i="8" s="1"/>
  <c r="V256" i="8"/>
  <c r="W256" i="8" s="1"/>
  <c r="F256" i="8"/>
  <c r="AK255" i="8"/>
  <c r="AL255" i="8" s="1"/>
  <c r="AB255" i="8"/>
  <c r="AA255" i="8"/>
  <c r="Y255" i="8"/>
  <c r="AG255" i="8" s="1"/>
  <c r="AJ255" i="8" s="1"/>
  <c r="V255" i="8"/>
  <c r="W255" i="8" s="1"/>
  <c r="F255" i="8"/>
  <c r="AG254" i="8"/>
  <c r="AJ254" i="8" s="1"/>
  <c r="AK254" i="8" s="1"/>
  <c r="AL254" i="8" s="1"/>
  <c r="AB254" i="8"/>
  <c r="AA254" i="8"/>
  <c r="Y254" i="8"/>
  <c r="V254" i="8"/>
  <c r="W254" i="8" s="1"/>
  <c r="F254" i="8"/>
  <c r="AG253" i="8"/>
  <c r="AJ253" i="8" s="1"/>
  <c r="AK253" i="8" s="1"/>
  <c r="AL253" i="8" s="1"/>
  <c r="AB253" i="8"/>
  <c r="AA253" i="8"/>
  <c r="Y253" i="8"/>
  <c r="V253" i="8"/>
  <c r="W253" i="8" s="1"/>
  <c r="F253" i="8"/>
  <c r="AA252" i="8"/>
  <c r="AB252" i="8" s="1"/>
  <c r="Y252" i="8"/>
  <c r="AG252" i="8" s="1"/>
  <c r="AJ252" i="8" s="1"/>
  <c r="AK252" i="8" s="1"/>
  <c r="AL252" i="8" s="1"/>
  <c r="W252" i="8"/>
  <c r="V252" i="8"/>
  <c r="F252" i="8"/>
  <c r="AJ251" i="8"/>
  <c r="AK251" i="8" s="1"/>
  <c r="AL251" i="8" s="1"/>
  <c r="AB251" i="8"/>
  <c r="AA251" i="8"/>
  <c r="Y251" i="8"/>
  <c r="AG251" i="8" s="1"/>
  <c r="W251" i="8"/>
  <c r="V251" i="8"/>
  <c r="F251" i="8"/>
  <c r="AB250" i="8"/>
  <c r="AA250" i="8"/>
  <c r="Y250" i="8"/>
  <c r="AG250" i="8" s="1"/>
  <c r="AJ250" i="8" s="1"/>
  <c r="AK250" i="8" s="1"/>
  <c r="AL250" i="8" s="1"/>
  <c r="V250" i="8"/>
  <c r="W250" i="8" s="1"/>
  <c r="F250" i="8"/>
  <c r="AB249" i="8"/>
  <c r="AA249" i="8"/>
  <c r="Y249" i="8"/>
  <c r="AG249" i="8" s="1"/>
  <c r="AJ249" i="8" s="1"/>
  <c r="AK249" i="8" s="1"/>
  <c r="AL249" i="8" s="1"/>
  <c r="V249" i="8"/>
  <c r="W249" i="8" s="1"/>
  <c r="F249" i="8"/>
  <c r="AK248" i="8"/>
  <c r="AL248" i="8" s="1"/>
  <c r="AJ248" i="8"/>
  <c r="AB248" i="8"/>
  <c r="AJ247" i="8"/>
  <c r="AK247" i="8" s="1"/>
  <c r="AL247" i="8" s="1"/>
  <c r="AG247" i="8"/>
  <c r="AB247" i="8"/>
  <c r="Z247" i="8"/>
  <c r="AA247" i="8" s="1"/>
  <c r="Y247" i="8"/>
  <c r="V247" i="8"/>
  <c r="W247" i="8" s="1"/>
  <c r="U247" i="8"/>
  <c r="F247" i="8"/>
  <c r="AB246" i="8"/>
  <c r="AA246" i="8"/>
  <c r="Y246" i="8"/>
  <c r="AG246" i="8" s="1"/>
  <c r="AJ246" i="8" s="1"/>
  <c r="AK246" i="8" s="1"/>
  <c r="AL246" i="8" s="1"/>
  <c r="V246" i="8"/>
  <c r="W246" i="8" s="1"/>
  <c r="F246" i="8"/>
  <c r="AL245" i="8"/>
  <c r="AK245" i="8"/>
  <c r="AJ245" i="8"/>
  <c r="AB245" i="8"/>
  <c r="Y244" i="8"/>
  <c r="V244" i="8"/>
  <c r="W244" i="8" s="1"/>
  <c r="U244" i="8"/>
  <c r="F244" i="8"/>
  <c r="Y243" i="8"/>
  <c r="V243" i="8"/>
  <c r="W243" i="8" s="1"/>
  <c r="U243" i="8"/>
  <c r="F243" i="8"/>
  <c r="Y242" i="8"/>
  <c r="W242" i="8"/>
  <c r="V242" i="8"/>
  <c r="U242" i="8"/>
  <c r="F242" i="8"/>
  <c r="Y241" i="8"/>
  <c r="V241" i="8"/>
  <c r="W241" i="8" s="1"/>
  <c r="U241" i="8"/>
  <c r="F241" i="8"/>
  <c r="Y240" i="8"/>
  <c r="V240" i="8"/>
  <c r="W240" i="8" s="1"/>
  <c r="U240" i="8"/>
  <c r="F240" i="8"/>
  <c r="Y239" i="8"/>
  <c r="V239" i="8"/>
  <c r="W239" i="8" s="1"/>
  <c r="F239" i="8"/>
  <c r="AG238" i="8"/>
  <c r="AJ238" i="8" s="1"/>
  <c r="AK238" i="8" s="1"/>
  <c r="AL238" i="8" s="1"/>
  <c r="AA238" i="8"/>
  <c r="AB238" i="8" s="1"/>
  <c r="Y238" i="8"/>
  <c r="Z238" i="8" s="1"/>
  <c r="W238" i="8"/>
  <c r="V238" i="8"/>
  <c r="F238" i="8"/>
  <c r="AJ237" i="8"/>
  <c r="AK237" i="8" s="1"/>
  <c r="AL237" i="8" s="1"/>
  <c r="AG237" i="8"/>
  <c r="AB237" i="8"/>
  <c r="Z237" i="8"/>
  <c r="AA237" i="8" s="1"/>
  <c r="Y237" i="8"/>
  <c r="V237" i="8"/>
  <c r="W237" i="8" s="1"/>
  <c r="F237" i="8"/>
  <c r="Y236" i="8"/>
  <c r="V236" i="8"/>
  <c r="W236" i="8" s="1"/>
  <c r="F236" i="8"/>
  <c r="Z235" i="8"/>
  <c r="AA235" i="8" s="1"/>
  <c r="AB235" i="8" s="1"/>
  <c r="Y235" i="8"/>
  <c r="AG235" i="8" s="1"/>
  <c r="AJ235" i="8" s="1"/>
  <c r="AK235" i="8" s="1"/>
  <c r="AL235" i="8" s="1"/>
  <c r="W235" i="8"/>
  <c r="V235" i="8"/>
  <c r="U235" i="8"/>
  <c r="F235" i="8"/>
  <c r="AK234" i="8"/>
  <c r="AL234" i="8" s="1"/>
  <c r="AA234" i="8"/>
  <c r="AB234" i="8" s="1"/>
  <c r="Y234" i="8"/>
  <c r="AG234" i="8" s="1"/>
  <c r="AJ234" i="8" s="1"/>
  <c r="V234" i="8"/>
  <c r="W234" i="8" s="1"/>
  <c r="F234" i="8"/>
  <c r="AK233" i="8"/>
  <c r="AL233" i="8" s="1"/>
  <c r="AJ233" i="8"/>
  <c r="AB233" i="8"/>
  <c r="AJ232" i="8"/>
  <c r="AK232" i="8" s="1"/>
  <c r="AL232" i="8" s="1"/>
  <c r="AG232" i="8"/>
  <c r="AB232" i="8"/>
  <c r="Z232" i="8"/>
  <c r="AA232" i="8" s="1"/>
  <c r="Y232" i="8"/>
  <c r="V232" i="8"/>
  <c r="W232" i="8" s="1"/>
  <c r="U232" i="8"/>
  <c r="F232" i="8"/>
  <c r="AJ231" i="8"/>
  <c r="AK231" i="8" s="1"/>
  <c r="AL231" i="8" s="1"/>
  <c r="AG231" i="8"/>
  <c r="Z231" i="8"/>
  <c r="AA231" i="8" s="1"/>
  <c r="AB231" i="8" s="1"/>
  <c r="Y231" i="8"/>
  <c r="V231" i="8"/>
  <c r="W231" i="8" s="1"/>
  <c r="U231" i="8"/>
  <c r="F231" i="8"/>
  <c r="AB230" i="8"/>
  <c r="AA230" i="8"/>
  <c r="Y230" i="8"/>
  <c r="AG230" i="8" s="1"/>
  <c r="AJ230" i="8" s="1"/>
  <c r="AK230" i="8" s="1"/>
  <c r="AL230" i="8" s="1"/>
  <c r="V230" i="8"/>
  <c r="W230" i="8" s="1"/>
  <c r="F230" i="8"/>
  <c r="Z229" i="8"/>
  <c r="AA229" i="8" s="1"/>
  <c r="AB229" i="8" s="1"/>
  <c r="Y229" i="8"/>
  <c r="AG229" i="8" s="1"/>
  <c r="AJ229" i="8" s="1"/>
  <c r="AK229" i="8" s="1"/>
  <c r="AL229" i="8" s="1"/>
  <c r="W229" i="8"/>
  <c r="V229" i="8"/>
  <c r="F229" i="8"/>
  <c r="AL228" i="8"/>
  <c r="AK228" i="8"/>
  <c r="AJ228" i="8"/>
  <c r="AG228" i="8"/>
  <c r="AA228" i="8"/>
  <c r="AB228" i="8" s="1"/>
  <c r="Y228" i="8"/>
  <c r="W228" i="8"/>
  <c r="V228" i="8"/>
  <c r="F228" i="8"/>
  <c r="AJ227" i="8"/>
  <c r="AK227" i="8" s="1"/>
  <c r="AL227" i="8" s="1"/>
  <c r="AG227" i="8"/>
  <c r="Y227" i="8"/>
  <c r="Z227" i="8" s="1"/>
  <c r="AA227" i="8" s="1"/>
  <c r="AB227" i="8" s="1"/>
  <c r="V227" i="8"/>
  <c r="W227" i="8" s="1"/>
  <c r="F227" i="8"/>
  <c r="AL226" i="8"/>
  <c r="AG226" i="8"/>
  <c r="AJ226" i="8" s="1"/>
  <c r="AK226" i="8" s="1"/>
  <c r="AB226" i="8"/>
  <c r="AA226" i="8"/>
  <c r="Y226" i="8"/>
  <c r="V226" i="8"/>
  <c r="W226" i="8" s="1"/>
  <c r="F226" i="8"/>
  <c r="AA225" i="8"/>
  <c r="AB225" i="8" s="1"/>
  <c r="Y225" i="8"/>
  <c r="AG225" i="8" s="1"/>
  <c r="AJ225" i="8" s="1"/>
  <c r="AK225" i="8" s="1"/>
  <c r="AL225" i="8" s="1"/>
  <c r="W225" i="8"/>
  <c r="V225" i="8"/>
  <c r="F225" i="8"/>
  <c r="AB224" i="8"/>
  <c r="AA224" i="8"/>
  <c r="Y224" i="8"/>
  <c r="AG224" i="8" s="1"/>
  <c r="AJ224" i="8" s="1"/>
  <c r="AK224" i="8" s="1"/>
  <c r="AL224" i="8" s="1"/>
  <c r="W224" i="8"/>
  <c r="V224" i="8"/>
  <c r="F224" i="8"/>
  <c r="AJ223" i="8"/>
  <c r="AK223" i="8" s="1"/>
  <c r="AL223" i="8" s="1"/>
  <c r="AB223" i="8"/>
  <c r="AJ222" i="8"/>
  <c r="AK222" i="8" s="1"/>
  <c r="AL222" i="8" s="1"/>
  <c r="Z222" i="8"/>
  <c r="AA222" i="8" s="1"/>
  <c r="AB222" i="8" s="1"/>
  <c r="Y222" i="8"/>
  <c r="AG222" i="8" s="1"/>
  <c r="W222" i="8"/>
  <c r="V222" i="8"/>
  <c r="F222" i="8"/>
  <c r="AA221" i="8"/>
  <c r="AB221" i="8" s="1"/>
  <c r="Y221" i="8"/>
  <c r="AG221" i="8" s="1"/>
  <c r="AJ221" i="8" s="1"/>
  <c r="AK221" i="8" s="1"/>
  <c r="AL221" i="8" s="1"/>
  <c r="V221" i="8"/>
  <c r="W221" i="8" s="1"/>
  <c r="F221" i="8"/>
  <c r="AG220" i="8"/>
  <c r="AJ220" i="8" s="1"/>
  <c r="AK220" i="8" s="1"/>
  <c r="AL220" i="8" s="1"/>
  <c r="AA220" i="8"/>
  <c r="AB220" i="8" s="1"/>
  <c r="Y220" i="8"/>
  <c r="V220" i="8"/>
  <c r="W220" i="8" s="1"/>
  <c r="F220" i="8"/>
  <c r="AL219" i="8"/>
  <c r="AK219" i="8"/>
  <c r="AJ219" i="8"/>
  <c r="AB219" i="8"/>
  <c r="AG218" i="8"/>
  <c r="AJ218" i="8" s="1"/>
  <c r="AK218" i="8" s="1"/>
  <c r="AL218" i="8" s="1"/>
  <c r="AA218" i="8"/>
  <c r="AB218" i="8" s="1"/>
  <c r="Y218" i="8"/>
  <c r="V218" i="8"/>
  <c r="W218" i="8" s="1"/>
  <c r="F218" i="8"/>
  <c r="AJ217" i="8"/>
  <c r="AK217" i="8" s="1"/>
  <c r="AL217" i="8" s="1"/>
  <c r="AB217" i="8"/>
  <c r="AB216" i="8"/>
  <c r="AA216" i="8"/>
  <c r="Y216" i="8"/>
  <c r="AG216" i="8" s="1"/>
  <c r="AJ216" i="8" s="1"/>
  <c r="AK216" i="8" s="1"/>
  <c r="AL216" i="8" s="1"/>
  <c r="W216" i="8"/>
  <c r="V216" i="8"/>
  <c r="F216" i="8"/>
  <c r="AA215" i="8"/>
  <c r="AB215" i="8" s="1"/>
  <c r="Y215" i="8"/>
  <c r="AG215" i="8" s="1"/>
  <c r="AJ215" i="8" s="1"/>
  <c r="AK215" i="8" s="1"/>
  <c r="AL215" i="8" s="1"/>
  <c r="W215" i="8"/>
  <c r="V215" i="8"/>
  <c r="F215" i="8"/>
  <c r="AG214" i="8"/>
  <c r="AJ214" i="8" s="1"/>
  <c r="AK214" i="8" s="1"/>
  <c r="AL214" i="8" s="1"/>
  <c r="AA214" i="8"/>
  <c r="AB214" i="8" s="1"/>
  <c r="Y214" i="8"/>
  <c r="V214" i="8"/>
  <c r="W214" i="8" s="1"/>
  <c r="F214" i="8"/>
  <c r="AA213" i="8"/>
  <c r="AB213" i="8" s="1"/>
  <c r="Y213" i="8"/>
  <c r="AG213" i="8" s="1"/>
  <c r="AJ213" i="8" s="1"/>
  <c r="AK213" i="8" s="1"/>
  <c r="AL213" i="8" s="1"/>
  <c r="W213" i="8"/>
  <c r="V213" i="8"/>
  <c r="F213" i="8"/>
  <c r="AL212" i="8"/>
  <c r="AK212" i="8"/>
  <c r="AJ212" i="8"/>
  <c r="AG212" i="8"/>
  <c r="AA212" i="8"/>
  <c r="AB212" i="8" s="1"/>
  <c r="Y212" i="8"/>
  <c r="W212" i="8"/>
  <c r="V212" i="8"/>
  <c r="F212" i="8"/>
  <c r="AJ211" i="8"/>
  <c r="AK211" i="8" s="1"/>
  <c r="AL211" i="8" s="1"/>
  <c r="AG211" i="8"/>
  <c r="AB211" i="8"/>
  <c r="AA211" i="8"/>
  <c r="Y211" i="8"/>
  <c r="V211" i="8"/>
  <c r="W211" i="8" s="1"/>
  <c r="F211" i="8"/>
  <c r="AB210" i="8"/>
  <c r="AA210" i="8"/>
  <c r="Y210" i="8"/>
  <c r="AG210" i="8" s="1"/>
  <c r="AJ210" i="8" s="1"/>
  <c r="AK210" i="8" s="1"/>
  <c r="AL210" i="8" s="1"/>
  <c r="W210" i="8"/>
  <c r="V210" i="8"/>
  <c r="F210" i="8"/>
  <c r="AG209" i="8"/>
  <c r="AJ209" i="8" s="1"/>
  <c r="AK209" i="8" s="1"/>
  <c r="AL209" i="8" s="1"/>
  <c r="AA209" i="8"/>
  <c r="AB209" i="8" s="1"/>
  <c r="Y209" i="8"/>
  <c r="W209" i="8"/>
  <c r="V209" i="8"/>
  <c r="F209" i="8"/>
  <c r="AG208" i="8"/>
  <c r="AJ208" i="8" s="1"/>
  <c r="AK208" i="8" s="1"/>
  <c r="AL208" i="8" s="1"/>
  <c r="AA208" i="8"/>
  <c r="AB208" i="8" s="1"/>
  <c r="Y208" i="8"/>
  <c r="V208" i="8"/>
  <c r="W208" i="8" s="1"/>
  <c r="F208" i="8"/>
  <c r="AK207" i="8"/>
  <c r="AL207" i="8" s="1"/>
  <c r="AA207" i="8"/>
  <c r="AB207" i="8" s="1"/>
  <c r="Y207" i="8"/>
  <c r="AG207" i="8" s="1"/>
  <c r="AJ207" i="8" s="1"/>
  <c r="W207" i="8"/>
  <c r="V207" i="8"/>
  <c r="F207" i="8"/>
  <c r="AJ206" i="8"/>
  <c r="AK206" i="8" s="1"/>
  <c r="AL206" i="8" s="1"/>
  <c r="AG206" i="8"/>
  <c r="AA206" i="8"/>
  <c r="AB206" i="8" s="1"/>
  <c r="Y206" i="8"/>
  <c r="W206" i="8"/>
  <c r="V206" i="8"/>
  <c r="F206" i="8"/>
  <c r="AJ205" i="8"/>
  <c r="AK205" i="8" s="1"/>
  <c r="AL205" i="8" s="1"/>
  <c r="AG205" i="8"/>
  <c r="Y205" i="8"/>
  <c r="Z205" i="8" s="1"/>
  <c r="AA205" i="8" s="1"/>
  <c r="AB205" i="8" s="1"/>
  <c r="V205" i="8"/>
  <c r="W205" i="8" s="1"/>
  <c r="F205" i="8"/>
  <c r="AB204" i="8"/>
  <c r="AA204" i="8"/>
  <c r="Y204" i="8"/>
  <c r="AG204" i="8" s="1"/>
  <c r="AJ204" i="8" s="1"/>
  <c r="AK204" i="8" s="1"/>
  <c r="AL204" i="8" s="1"/>
  <c r="V204" i="8"/>
  <c r="W204" i="8" s="1"/>
  <c r="F204" i="8"/>
  <c r="AA203" i="8"/>
  <c r="AB203" i="8" s="1"/>
  <c r="Y203" i="8"/>
  <c r="AG203" i="8" s="1"/>
  <c r="AJ203" i="8" s="1"/>
  <c r="AK203" i="8" s="1"/>
  <c r="AL203" i="8" s="1"/>
  <c r="W203" i="8"/>
  <c r="V203" i="8"/>
  <c r="F203" i="8"/>
  <c r="Y202" i="8"/>
  <c r="V202" i="8"/>
  <c r="W202" i="8" s="1"/>
  <c r="U202" i="8"/>
  <c r="F202" i="8"/>
  <c r="AJ201" i="8"/>
  <c r="AK201" i="8" s="1"/>
  <c r="AL201" i="8" s="1"/>
  <c r="AB201" i="8"/>
  <c r="AA201" i="8"/>
  <c r="Y201" i="8"/>
  <c r="AG201" i="8" s="1"/>
  <c r="W201" i="8"/>
  <c r="V201" i="8"/>
  <c r="F201" i="8"/>
  <c r="AL200" i="8"/>
  <c r="AG200" i="8"/>
  <c r="AJ200" i="8" s="1"/>
  <c r="AK200" i="8" s="1"/>
  <c r="AB200" i="8"/>
  <c r="Z200" i="8"/>
  <c r="AA200" i="8" s="1"/>
  <c r="Y200" i="8"/>
  <c r="W200" i="8"/>
  <c r="V200" i="8"/>
  <c r="U200" i="8"/>
  <c r="F200" i="8"/>
  <c r="AL199" i="8"/>
  <c r="AJ199" i="8"/>
  <c r="AK199" i="8" s="1"/>
  <c r="AG199" i="8"/>
  <c r="AB199" i="8"/>
  <c r="Z199" i="8"/>
  <c r="AA199" i="8" s="1"/>
  <c r="Y199" i="8"/>
  <c r="V199" i="8"/>
  <c r="W199" i="8" s="1"/>
  <c r="U199" i="8"/>
  <c r="F199" i="8"/>
  <c r="AB198" i="8"/>
  <c r="AA198" i="8"/>
  <c r="Y198" i="8"/>
  <c r="AG198" i="8" s="1"/>
  <c r="AJ198" i="8" s="1"/>
  <c r="AK198" i="8" s="1"/>
  <c r="AL198" i="8" s="1"/>
  <c r="V198" i="8"/>
  <c r="W198" i="8" s="1"/>
  <c r="F198" i="8"/>
  <c r="AK197" i="8"/>
  <c r="AL197" i="8" s="1"/>
  <c r="AJ197" i="8"/>
  <c r="AB197" i="8"/>
  <c r="AJ196" i="8"/>
  <c r="AK196" i="8" s="1"/>
  <c r="AL196" i="8" s="1"/>
  <c r="AB196" i="8"/>
  <c r="Z196" i="8"/>
  <c r="AA196" i="8" s="1"/>
  <c r="Y196" i="8"/>
  <c r="AG196" i="8" s="1"/>
  <c r="W196" i="8"/>
  <c r="V196" i="8"/>
  <c r="U196" i="8"/>
  <c r="F196" i="8"/>
  <c r="AJ195" i="8"/>
  <c r="AK195" i="8" s="1"/>
  <c r="AL195" i="8" s="1"/>
  <c r="AB195" i="8"/>
  <c r="AG194" i="8"/>
  <c r="AJ194" i="8" s="1"/>
  <c r="AK194" i="8" s="1"/>
  <c r="AL194" i="8" s="1"/>
  <c r="AB194" i="8"/>
  <c r="AA194" i="8"/>
  <c r="Y194" i="8"/>
  <c r="V194" i="8"/>
  <c r="W194" i="8" s="1"/>
  <c r="F194" i="8"/>
  <c r="AK193" i="8"/>
  <c r="AL193" i="8" s="1"/>
  <c r="AB193" i="8"/>
  <c r="AA193" i="8"/>
  <c r="Y193" i="8"/>
  <c r="AG193" i="8" s="1"/>
  <c r="AJ193" i="8" s="1"/>
  <c r="W193" i="8"/>
  <c r="V193" i="8"/>
  <c r="F193" i="8"/>
  <c r="AK192" i="8"/>
  <c r="AL192" i="8" s="1"/>
  <c r="AB192" i="8"/>
  <c r="AA192" i="8"/>
  <c r="Y192" i="8"/>
  <c r="AG192" i="8" s="1"/>
  <c r="AJ192" i="8" s="1"/>
  <c r="V192" i="8"/>
  <c r="W192" i="8" s="1"/>
  <c r="F192" i="8"/>
  <c r="AB191" i="8"/>
  <c r="AA191" i="8"/>
  <c r="Y191" i="8"/>
  <c r="AG191" i="8" s="1"/>
  <c r="AJ191" i="8" s="1"/>
  <c r="AK191" i="8" s="1"/>
  <c r="AL191" i="8" s="1"/>
  <c r="V191" i="8"/>
  <c r="W191" i="8" s="1"/>
  <c r="F191" i="8"/>
  <c r="AJ190" i="8"/>
  <c r="AK190" i="8" s="1"/>
  <c r="AL190" i="8" s="1"/>
  <c r="AB190" i="8"/>
  <c r="AA190" i="8"/>
  <c r="Y190" i="8"/>
  <c r="AG190" i="8" s="1"/>
  <c r="V190" i="8"/>
  <c r="W190" i="8" s="1"/>
  <c r="F190" i="8"/>
  <c r="AB189" i="8"/>
  <c r="AA189" i="8"/>
  <c r="Y189" i="8"/>
  <c r="AG189" i="8" s="1"/>
  <c r="AJ189" i="8" s="1"/>
  <c r="AK189" i="8" s="1"/>
  <c r="AL189" i="8" s="1"/>
  <c r="W189" i="8"/>
  <c r="V189" i="8"/>
  <c r="F189" i="8"/>
  <c r="AL188" i="8"/>
  <c r="AB188" i="8"/>
  <c r="AA188" i="8"/>
  <c r="Y188" i="8"/>
  <c r="AG188" i="8" s="1"/>
  <c r="AJ188" i="8" s="1"/>
  <c r="AK188" i="8" s="1"/>
  <c r="V188" i="8"/>
  <c r="W188" i="8" s="1"/>
  <c r="F188" i="8"/>
  <c r="AA187" i="8"/>
  <c r="AB187" i="8" s="1"/>
  <c r="Y187" i="8"/>
  <c r="AG187" i="8" s="1"/>
  <c r="AJ187" i="8" s="1"/>
  <c r="AK187" i="8" s="1"/>
  <c r="AL187" i="8" s="1"/>
  <c r="V187" i="8"/>
  <c r="W187" i="8" s="1"/>
  <c r="F187" i="8"/>
  <c r="AG186" i="8"/>
  <c r="AJ186" i="8" s="1"/>
  <c r="AK186" i="8" s="1"/>
  <c r="AL186" i="8" s="1"/>
  <c r="AB186" i="8"/>
  <c r="AA186" i="8"/>
  <c r="Y186" i="8"/>
  <c r="W186" i="8"/>
  <c r="V186" i="8"/>
  <c r="F186" i="8"/>
  <c r="AA185" i="8"/>
  <c r="AB185" i="8" s="1"/>
  <c r="Y185" i="8"/>
  <c r="AG185" i="8" s="1"/>
  <c r="AJ185" i="8" s="1"/>
  <c r="AK185" i="8" s="1"/>
  <c r="AL185" i="8" s="1"/>
  <c r="V185" i="8"/>
  <c r="W185" i="8" s="1"/>
  <c r="F185" i="8"/>
  <c r="AK184" i="8"/>
  <c r="AL184" i="8" s="1"/>
  <c r="AJ184" i="8"/>
  <c r="AA184" i="8"/>
  <c r="AB184" i="8" s="1"/>
  <c r="Y184" i="8"/>
  <c r="AG184" i="8" s="1"/>
  <c r="W184" i="8"/>
  <c r="V184" i="8"/>
  <c r="F184" i="8"/>
  <c r="AB183" i="8"/>
  <c r="AA183" i="8"/>
  <c r="Y183" i="8"/>
  <c r="AG183" i="8" s="1"/>
  <c r="AJ183" i="8" s="1"/>
  <c r="AK183" i="8" s="1"/>
  <c r="AL183" i="8" s="1"/>
  <c r="W183" i="8"/>
  <c r="V183" i="8"/>
  <c r="F183" i="8"/>
  <c r="AG182" i="8"/>
  <c r="AJ182" i="8" s="1"/>
  <c r="AK182" i="8" s="1"/>
  <c r="AL182" i="8" s="1"/>
  <c r="AB182" i="8"/>
  <c r="AA182" i="8"/>
  <c r="Z182" i="8"/>
  <c r="Y182" i="8"/>
  <c r="W182" i="8"/>
  <c r="V182" i="8"/>
  <c r="U182" i="8"/>
  <c r="F182" i="8"/>
  <c r="AL181" i="8"/>
  <c r="AJ181" i="8"/>
  <c r="AK181" i="8" s="1"/>
  <c r="AB181" i="8"/>
  <c r="AG180" i="8"/>
  <c r="AB180" i="8"/>
  <c r="AA180" i="8"/>
  <c r="Y180" i="8"/>
  <c r="Z180" i="8" s="1"/>
  <c r="W180" i="8"/>
  <c r="V180" i="8"/>
  <c r="F180" i="8"/>
  <c r="AG179" i="8"/>
  <c r="Z179" i="8"/>
  <c r="AA179" i="8" s="1"/>
  <c r="AB179" i="8" s="1"/>
  <c r="Y179" i="8"/>
  <c r="V179" i="8"/>
  <c r="W179" i="8" s="1"/>
  <c r="F179" i="8"/>
  <c r="AA178" i="8"/>
  <c r="AB178" i="8" s="1"/>
  <c r="Y178" i="8"/>
  <c r="AG178" i="8" s="1"/>
  <c r="W178" i="8"/>
  <c r="V178" i="8"/>
  <c r="F178" i="8"/>
  <c r="AG177" i="8"/>
  <c r="AJ177" i="8" s="1"/>
  <c r="AK177" i="8" s="1"/>
  <c r="AL177" i="8" s="1"/>
  <c r="AA177" i="8"/>
  <c r="AB177" i="8" s="1"/>
  <c r="Z177" i="8"/>
  <c r="Y177" i="8"/>
  <c r="W177" i="8"/>
  <c r="V177" i="8"/>
  <c r="U177" i="8"/>
  <c r="F177" i="8"/>
  <c r="AA176" i="8"/>
  <c r="AB176" i="8" s="1"/>
  <c r="Y176" i="8"/>
  <c r="AG176" i="8" s="1"/>
  <c r="AJ176" i="8" s="1"/>
  <c r="AK176" i="8" s="1"/>
  <c r="AL176" i="8" s="1"/>
  <c r="W176" i="8"/>
  <c r="V176" i="8"/>
  <c r="F176" i="8"/>
  <c r="AG175" i="8"/>
  <c r="AJ175" i="8" s="1"/>
  <c r="AK175" i="8" s="1"/>
  <c r="AL175" i="8" s="1"/>
  <c r="AA175" i="8"/>
  <c r="AB175" i="8" s="1"/>
  <c r="Y175" i="8"/>
  <c r="V175" i="8"/>
  <c r="W175" i="8" s="1"/>
  <c r="F175" i="8"/>
  <c r="AB174" i="8"/>
  <c r="AA174" i="8"/>
  <c r="Y174" i="8"/>
  <c r="AG174" i="8" s="1"/>
  <c r="AJ174" i="8" s="1"/>
  <c r="AK174" i="8" s="1"/>
  <c r="AL174" i="8" s="1"/>
  <c r="W174" i="8"/>
  <c r="V174" i="8"/>
  <c r="F174" i="8"/>
  <c r="AA173" i="8"/>
  <c r="AB173" i="8" s="1"/>
  <c r="Y173" i="8"/>
  <c r="AG173" i="8" s="1"/>
  <c r="AJ173" i="8" s="1"/>
  <c r="AK173" i="8" s="1"/>
  <c r="AL173" i="8" s="1"/>
  <c r="W173" i="8"/>
  <c r="V173" i="8"/>
  <c r="F173" i="8"/>
  <c r="Y172" i="8"/>
  <c r="W172" i="8"/>
  <c r="V172" i="8"/>
  <c r="F172" i="8"/>
  <c r="AG171" i="8"/>
  <c r="AJ171" i="8" s="1"/>
  <c r="AK171" i="8" s="1"/>
  <c r="AL171" i="8" s="1"/>
  <c r="AA171" i="8"/>
  <c r="AB171" i="8" s="1"/>
  <c r="Z171" i="8"/>
  <c r="Y171" i="8"/>
  <c r="V171" i="8"/>
  <c r="W171" i="8" s="1"/>
  <c r="U171" i="8"/>
  <c r="F171" i="8"/>
  <c r="AL170" i="8"/>
  <c r="AJ170" i="8"/>
  <c r="AK170" i="8" s="1"/>
  <c r="AB170" i="8"/>
  <c r="AA169" i="8"/>
  <c r="AB169" i="8" s="1"/>
  <c r="Y169" i="8"/>
  <c r="AG169" i="8" s="1"/>
  <c r="AJ169" i="8" s="1"/>
  <c r="AK169" i="8" s="1"/>
  <c r="AL169" i="8" s="1"/>
  <c r="W169" i="8"/>
  <c r="V169" i="8"/>
  <c r="F169" i="8"/>
  <c r="AG168" i="8"/>
  <c r="AJ168" i="8" s="1"/>
  <c r="AK168" i="8" s="1"/>
  <c r="AL168" i="8" s="1"/>
  <c r="AB168" i="8"/>
  <c r="AA168" i="8"/>
  <c r="Y168" i="8"/>
  <c r="V168" i="8"/>
  <c r="W168" i="8" s="1"/>
  <c r="F168" i="8"/>
  <c r="AB167" i="8"/>
  <c r="AA167" i="8"/>
  <c r="Y167" i="8"/>
  <c r="AG167" i="8" s="1"/>
  <c r="AJ167" i="8" s="1"/>
  <c r="AK167" i="8" s="1"/>
  <c r="AL167" i="8" s="1"/>
  <c r="V167" i="8"/>
  <c r="W167" i="8" s="1"/>
  <c r="F167" i="8"/>
  <c r="AJ166" i="8"/>
  <c r="AK166" i="8" s="1"/>
  <c r="AL166" i="8" s="1"/>
  <c r="AB166" i="8"/>
  <c r="AA166" i="8"/>
  <c r="Y166" i="8"/>
  <c r="AG166" i="8" s="1"/>
  <c r="W166" i="8"/>
  <c r="V166" i="8"/>
  <c r="F166" i="8"/>
  <c r="AL165" i="8"/>
  <c r="AB165" i="8"/>
  <c r="AA165" i="8"/>
  <c r="Y165" i="8"/>
  <c r="AG165" i="8" s="1"/>
  <c r="AJ165" i="8" s="1"/>
  <c r="AK165" i="8" s="1"/>
  <c r="W165" i="8"/>
  <c r="V165" i="8"/>
  <c r="F165" i="8"/>
  <c r="AG164" i="8"/>
  <c r="AJ164" i="8" s="1"/>
  <c r="AK164" i="8" s="1"/>
  <c r="AL164" i="8" s="1"/>
  <c r="AA164" i="8"/>
  <c r="AB164" i="8" s="1"/>
  <c r="Y164" i="8"/>
  <c r="V164" i="8"/>
  <c r="W164" i="8" s="1"/>
  <c r="F164" i="8"/>
  <c r="AL163" i="8"/>
  <c r="AK163" i="8"/>
  <c r="AJ163" i="8"/>
  <c r="AB163" i="8"/>
  <c r="Y162" i="8"/>
  <c r="AG162" i="8" s="1"/>
  <c r="AJ162" i="8" s="1"/>
  <c r="AK162" i="8" s="1"/>
  <c r="AL162" i="8" s="1"/>
  <c r="W162" i="8"/>
  <c r="V162" i="8"/>
  <c r="F162" i="8"/>
  <c r="AJ161" i="8"/>
  <c r="AK161" i="8" s="1"/>
  <c r="AL161" i="8" s="1"/>
  <c r="AG161" i="8"/>
  <c r="AA161" i="8"/>
  <c r="AB161" i="8" s="1"/>
  <c r="Y161" i="8"/>
  <c r="W161" i="8"/>
  <c r="V161" i="8"/>
  <c r="F161" i="8"/>
  <c r="AK160" i="8"/>
  <c r="AL160" i="8" s="1"/>
  <c r="AJ160" i="8"/>
  <c r="AB160" i="8"/>
  <c r="AL159" i="8"/>
  <c r="AG159" i="8"/>
  <c r="AJ159" i="8" s="1"/>
  <c r="AK159" i="8" s="1"/>
  <c r="AA159" i="8"/>
  <c r="AB159" i="8" s="1"/>
  <c r="Y159" i="8"/>
  <c r="V159" i="8"/>
  <c r="W159" i="8" s="1"/>
  <c r="F159" i="8"/>
  <c r="AK158" i="8"/>
  <c r="AL158" i="8" s="1"/>
  <c r="AJ158" i="8"/>
  <c r="AG158" i="8"/>
  <c r="AB158" i="8"/>
  <c r="AA158" i="8"/>
  <c r="Y158" i="8"/>
  <c r="W158" i="8"/>
  <c r="V158" i="8"/>
  <c r="F158" i="8"/>
  <c r="Y157" i="8"/>
  <c r="V157" i="8"/>
  <c r="W157" i="8" s="1"/>
  <c r="F157" i="8"/>
  <c r="AA156" i="8"/>
  <c r="AB156" i="8" s="1"/>
  <c r="Y156" i="8"/>
  <c r="AG156" i="8" s="1"/>
  <c r="AJ156" i="8" s="1"/>
  <c r="AK156" i="8" s="1"/>
  <c r="AL156" i="8" s="1"/>
  <c r="W156" i="8"/>
  <c r="V156" i="8"/>
  <c r="F156" i="8"/>
  <c r="AL155" i="8"/>
  <c r="AG155" i="8"/>
  <c r="AJ155" i="8" s="1"/>
  <c r="AK155" i="8" s="1"/>
  <c r="AB155" i="8"/>
  <c r="AA155" i="8"/>
  <c r="Y155" i="8"/>
  <c r="V155" i="8"/>
  <c r="W155" i="8" s="1"/>
  <c r="F155" i="8"/>
  <c r="AB154" i="8"/>
  <c r="AA154" i="8"/>
  <c r="Y154" i="8"/>
  <c r="AG154" i="8" s="1"/>
  <c r="AJ154" i="8" s="1"/>
  <c r="AK154" i="8" s="1"/>
  <c r="AL154" i="8" s="1"/>
  <c r="V154" i="8"/>
  <c r="W154" i="8" s="1"/>
  <c r="F154" i="8"/>
  <c r="AJ153" i="8"/>
  <c r="AK153" i="8" s="1"/>
  <c r="AL153" i="8" s="1"/>
  <c r="AB153" i="8"/>
  <c r="AA153" i="8"/>
  <c r="Y153" i="8"/>
  <c r="AG153" i="8" s="1"/>
  <c r="W153" i="8"/>
  <c r="V153" i="8"/>
  <c r="F153" i="8"/>
  <c r="AA152" i="8"/>
  <c r="AB152" i="8" s="1"/>
  <c r="Y152" i="8"/>
  <c r="AG152" i="8" s="1"/>
  <c r="AJ152" i="8" s="1"/>
  <c r="AK152" i="8" s="1"/>
  <c r="AL152" i="8" s="1"/>
  <c r="W152" i="8"/>
  <c r="V152" i="8"/>
  <c r="F152" i="8"/>
  <c r="AG151" i="8"/>
  <c r="AJ151" i="8" s="1"/>
  <c r="AK151" i="8" s="1"/>
  <c r="AL151" i="8" s="1"/>
  <c r="AA151" i="8"/>
  <c r="AB151" i="8" s="1"/>
  <c r="Y151" i="8"/>
  <c r="V151" i="8"/>
  <c r="W151" i="8" s="1"/>
  <c r="F151" i="8"/>
  <c r="AB150" i="8"/>
  <c r="AA150" i="8"/>
  <c r="Y150" i="8"/>
  <c r="AG150" i="8" s="1"/>
  <c r="AJ150" i="8" s="1"/>
  <c r="AK150" i="8" s="1"/>
  <c r="AL150" i="8" s="1"/>
  <c r="V150" i="8"/>
  <c r="W150" i="8" s="1"/>
  <c r="F150" i="8"/>
  <c r="AJ149" i="8"/>
  <c r="AK149" i="8" s="1"/>
  <c r="AL149" i="8" s="1"/>
  <c r="AB149" i="8"/>
  <c r="AA149" i="8"/>
  <c r="Y149" i="8"/>
  <c r="AG149" i="8" s="1"/>
  <c r="V149" i="8"/>
  <c r="W149" i="8" s="1"/>
  <c r="F149" i="8"/>
  <c r="AG148" i="8"/>
  <c r="AJ148" i="8" s="1"/>
  <c r="AK148" i="8" s="1"/>
  <c r="AL148" i="8" s="1"/>
  <c r="AB148" i="8"/>
  <c r="AA148" i="8"/>
  <c r="Z148" i="8"/>
  <c r="Y148" i="8"/>
  <c r="W148" i="8"/>
  <c r="V148" i="8"/>
  <c r="F148" i="8"/>
  <c r="AG147" i="8"/>
  <c r="AJ147" i="8" s="1"/>
  <c r="AK147" i="8" s="1"/>
  <c r="AL147" i="8" s="1"/>
  <c r="AB147" i="8"/>
  <c r="AA147" i="8"/>
  <c r="Y147" i="8"/>
  <c r="W147" i="8"/>
  <c r="V147" i="8"/>
  <c r="F147" i="8"/>
  <c r="AA146" i="8"/>
  <c r="AB146" i="8" s="1"/>
  <c r="Y146" i="8"/>
  <c r="AG146" i="8" s="1"/>
  <c r="AJ146" i="8" s="1"/>
  <c r="AK146" i="8" s="1"/>
  <c r="AL146" i="8" s="1"/>
  <c r="W146" i="8"/>
  <c r="V146" i="8"/>
  <c r="F146" i="8"/>
  <c r="AB145" i="8"/>
  <c r="AA145" i="8"/>
  <c r="Y145" i="8"/>
  <c r="AG145" i="8" s="1"/>
  <c r="AJ145" i="8" s="1"/>
  <c r="AK145" i="8" s="1"/>
  <c r="AL145" i="8" s="1"/>
  <c r="V145" i="8"/>
  <c r="W145" i="8" s="1"/>
  <c r="F145" i="8"/>
  <c r="AB144" i="8"/>
  <c r="AA144" i="8"/>
  <c r="Y144" i="8"/>
  <c r="AG144" i="8" s="1"/>
  <c r="AJ144" i="8" s="1"/>
  <c r="AK144" i="8" s="1"/>
  <c r="AL144" i="8" s="1"/>
  <c r="W144" i="8"/>
  <c r="V144" i="8"/>
  <c r="F144" i="8"/>
  <c r="AJ143" i="8"/>
  <c r="AK143" i="8" s="1"/>
  <c r="AL143" i="8" s="1"/>
  <c r="AB143" i="8"/>
  <c r="AG142" i="8"/>
  <c r="AJ142" i="8" s="1"/>
  <c r="AK142" i="8" s="1"/>
  <c r="AL142" i="8" s="1"/>
  <c r="Z142" i="8"/>
  <c r="AA142" i="8" s="1"/>
  <c r="AB142" i="8" s="1"/>
  <c r="Y142" i="8"/>
  <c r="W142" i="8"/>
  <c r="V142" i="8"/>
  <c r="F142" i="8"/>
  <c r="AJ141" i="8"/>
  <c r="AK141" i="8" s="1"/>
  <c r="AL141" i="8" s="1"/>
  <c r="AB141" i="8"/>
  <c r="AB140" i="8"/>
  <c r="AA140" i="8"/>
  <c r="Y140" i="8"/>
  <c r="AG140" i="8" s="1"/>
  <c r="AJ140" i="8" s="1"/>
  <c r="AK140" i="8" s="1"/>
  <c r="AL140" i="8" s="1"/>
  <c r="V140" i="8"/>
  <c r="W140" i="8" s="1"/>
  <c r="F140" i="8"/>
  <c r="AB139" i="8"/>
  <c r="AA139" i="8"/>
  <c r="Y139" i="8"/>
  <c r="AG139" i="8" s="1"/>
  <c r="AJ139" i="8" s="1"/>
  <c r="AK139" i="8" s="1"/>
  <c r="AL139" i="8" s="1"/>
  <c r="V139" i="8"/>
  <c r="W139" i="8" s="1"/>
  <c r="F139" i="8"/>
  <c r="AG138" i="8"/>
  <c r="AJ138" i="8" s="1"/>
  <c r="AK138" i="8" s="1"/>
  <c r="AL138" i="8" s="1"/>
  <c r="AB138" i="8"/>
  <c r="AA138" i="8"/>
  <c r="Y138" i="8"/>
  <c r="W138" i="8"/>
  <c r="V138" i="8"/>
  <c r="F138" i="8"/>
  <c r="AA137" i="8"/>
  <c r="AB137" i="8" s="1"/>
  <c r="Y137" i="8"/>
  <c r="AG137" i="8" s="1"/>
  <c r="AJ137" i="8" s="1"/>
  <c r="AK137" i="8" s="1"/>
  <c r="AL137" i="8" s="1"/>
  <c r="W137" i="8"/>
  <c r="V137" i="8"/>
  <c r="F137" i="8"/>
  <c r="AJ136" i="8"/>
  <c r="AK136" i="8" s="1"/>
  <c r="AL136" i="8" s="1"/>
  <c r="AB136" i="8"/>
  <c r="AA136" i="8"/>
  <c r="Y136" i="8"/>
  <c r="AG136" i="8" s="1"/>
  <c r="V136" i="8"/>
  <c r="W136" i="8" s="1"/>
  <c r="F136" i="8"/>
  <c r="AK135" i="8"/>
  <c r="AL135" i="8" s="1"/>
  <c r="AB135" i="8"/>
  <c r="AA135" i="8"/>
  <c r="Y135" i="8"/>
  <c r="AG135" i="8" s="1"/>
  <c r="AJ135" i="8" s="1"/>
  <c r="V135" i="8"/>
  <c r="W135" i="8" s="1"/>
  <c r="F135" i="8"/>
  <c r="AL134" i="8"/>
  <c r="AK134" i="8"/>
  <c r="AJ134" i="8"/>
  <c r="AG134" i="8"/>
  <c r="AB134" i="8"/>
  <c r="AA134" i="8"/>
  <c r="Y134" i="8"/>
  <c r="W134" i="8"/>
  <c r="V134" i="8"/>
  <c r="F134" i="8"/>
  <c r="AB133" i="8"/>
  <c r="AA133" i="8"/>
  <c r="Y133" i="8"/>
  <c r="AG133" i="8" s="1"/>
  <c r="AJ133" i="8" s="1"/>
  <c r="AK133" i="8" s="1"/>
  <c r="AL133" i="8" s="1"/>
  <c r="W133" i="8"/>
  <c r="V133" i="8"/>
  <c r="F133" i="8"/>
  <c r="AG132" i="8"/>
  <c r="AJ132" i="8" s="1"/>
  <c r="AK132" i="8" s="1"/>
  <c r="AL132" i="8" s="1"/>
  <c r="AA132" i="8"/>
  <c r="AB132" i="8" s="1"/>
  <c r="Y132" i="8"/>
  <c r="V132" i="8"/>
  <c r="W132" i="8" s="1"/>
  <c r="F132" i="8"/>
  <c r="AK131" i="8"/>
  <c r="AL131" i="8" s="1"/>
  <c r="AJ131" i="8"/>
  <c r="AB131" i="8"/>
  <c r="AB130" i="8"/>
  <c r="AA130" i="8"/>
  <c r="Y130" i="8"/>
  <c r="AG130" i="8" s="1"/>
  <c r="AJ130" i="8" s="1"/>
  <c r="AK130" i="8" s="1"/>
  <c r="AL130" i="8" s="1"/>
  <c r="W130" i="8"/>
  <c r="V130" i="8"/>
  <c r="F130" i="8"/>
  <c r="AG129" i="8"/>
  <c r="AJ129" i="8" s="1"/>
  <c r="AK129" i="8" s="1"/>
  <c r="AL129" i="8" s="1"/>
  <c r="AB129" i="8"/>
  <c r="AA129" i="8"/>
  <c r="Y129" i="8"/>
  <c r="V129" i="8"/>
  <c r="W129" i="8" s="1"/>
  <c r="F129" i="8"/>
  <c r="AA128" i="8"/>
  <c r="AB128" i="8" s="1"/>
  <c r="Y128" i="8"/>
  <c r="AG128" i="8" s="1"/>
  <c r="AJ128" i="8" s="1"/>
  <c r="AK128" i="8" s="1"/>
  <c r="AL128" i="8" s="1"/>
  <c r="W128" i="8"/>
  <c r="V128" i="8"/>
  <c r="F128" i="8"/>
  <c r="AL127" i="8"/>
  <c r="AK127" i="8"/>
  <c r="AJ127" i="8"/>
  <c r="AB127" i="8"/>
  <c r="AG126" i="8"/>
  <c r="AJ126" i="8" s="1"/>
  <c r="AK126" i="8" s="1"/>
  <c r="AL126" i="8" s="1"/>
  <c r="AB126" i="8"/>
  <c r="AA126" i="8"/>
  <c r="Y126" i="8"/>
  <c r="V126" i="8"/>
  <c r="W126" i="8" s="1"/>
  <c r="F126" i="8"/>
  <c r="AA125" i="8"/>
  <c r="AB125" i="8" s="1"/>
  <c r="Y125" i="8"/>
  <c r="AG125" i="8" s="1"/>
  <c r="AJ125" i="8" s="1"/>
  <c r="AK125" i="8" s="1"/>
  <c r="AL125" i="8" s="1"/>
  <c r="W125" i="8"/>
  <c r="V125" i="8"/>
  <c r="F125" i="8"/>
  <c r="AG124" i="8"/>
  <c r="AJ124" i="8" s="1"/>
  <c r="AK124" i="8" s="1"/>
  <c r="AL124" i="8" s="1"/>
  <c r="AA124" i="8"/>
  <c r="AB124" i="8" s="1"/>
  <c r="Y124" i="8"/>
  <c r="V124" i="8"/>
  <c r="W124" i="8" s="1"/>
  <c r="F124" i="8"/>
  <c r="AJ123" i="8"/>
  <c r="AK123" i="8" s="1"/>
  <c r="AL123" i="8" s="1"/>
  <c r="AG123" i="8"/>
  <c r="AA123" i="8"/>
  <c r="AB123" i="8" s="1"/>
  <c r="Y123" i="8"/>
  <c r="W123" i="8"/>
  <c r="V123" i="8"/>
  <c r="F123" i="8"/>
  <c r="AB122" i="8"/>
  <c r="AA122" i="8"/>
  <c r="Y122" i="8"/>
  <c r="AG122" i="8" s="1"/>
  <c r="AJ122" i="8" s="1"/>
  <c r="AK122" i="8" s="1"/>
  <c r="AL122" i="8" s="1"/>
  <c r="W122" i="8"/>
  <c r="V122" i="8"/>
  <c r="F122" i="8"/>
  <c r="AB121" i="8"/>
  <c r="AA121" i="8"/>
  <c r="Y121" i="8"/>
  <c r="AG121" i="8" s="1"/>
  <c r="AJ121" i="8" s="1"/>
  <c r="AK121" i="8" s="1"/>
  <c r="AL121" i="8" s="1"/>
  <c r="W121" i="8"/>
  <c r="V121" i="8"/>
  <c r="F121" i="8"/>
  <c r="AK120" i="8"/>
  <c r="AL120" i="8" s="1"/>
  <c r="AJ120" i="8"/>
  <c r="AB120" i="8"/>
  <c r="Y119" i="8"/>
  <c r="V119" i="8"/>
  <c r="W119" i="8" s="1"/>
  <c r="U119" i="8"/>
  <c r="F119" i="8"/>
  <c r="Y118" i="8"/>
  <c r="V118" i="8"/>
  <c r="W118" i="8" s="1"/>
  <c r="U118" i="8"/>
  <c r="F118" i="8"/>
  <c r="AK117" i="8"/>
  <c r="AL117" i="8" s="1"/>
  <c r="AJ117" i="8"/>
  <c r="AB117" i="8"/>
  <c r="AG116" i="8"/>
  <c r="AJ116" i="8" s="1"/>
  <c r="AK116" i="8" s="1"/>
  <c r="AL116" i="8" s="1"/>
  <c r="AA116" i="8"/>
  <c r="AB116" i="8" s="1"/>
  <c r="Y116" i="8"/>
  <c r="V116" i="8"/>
  <c r="W116" i="8" s="1"/>
  <c r="F116" i="8"/>
  <c r="AJ115" i="8"/>
  <c r="AK115" i="8" s="1"/>
  <c r="AL115" i="8" s="1"/>
  <c r="AG115" i="8"/>
  <c r="AA115" i="8"/>
  <c r="AB115" i="8" s="1"/>
  <c r="Y115" i="8"/>
  <c r="W115" i="8"/>
  <c r="V115" i="8"/>
  <c r="F115" i="8"/>
  <c r="AK114" i="8"/>
  <c r="AL114" i="8" s="1"/>
  <c r="AB114" i="8"/>
  <c r="AA114" i="8"/>
  <c r="Y114" i="8"/>
  <c r="AG114" i="8" s="1"/>
  <c r="AJ114" i="8" s="1"/>
  <c r="W114" i="8"/>
  <c r="V114" i="8"/>
  <c r="F114" i="8"/>
  <c r="AB113" i="8"/>
  <c r="AA113" i="8"/>
  <c r="Y113" i="8"/>
  <c r="AG113" i="8" s="1"/>
  <c r="AJ113" i="8" s="1"/>
  <c r="AK113" i="8" s="1"/>
  <c r="AL113" i="8" s="1"/>
  <c r="W113" i="8"/>
  <c r="V113" i="8"/>
  <c r="F113" i="8"/>
  <c r="AG112" i="8"/>
  <c r="AJ112" i="8" s="1"/>
  <c r="AK112" i="8" s="1"/>
  <c r="AL112" i="8" s="1"/>
  <c r="AB112" i="8"/>
  <c r="AA112" i="8"/>
  <c r="Y112" i="8"/>
  <c r="V112" i="8"/>
  <c r="W112" i="8" s="1"/>
  <c r="F112" i="8"/>
  <c r="AA111" i="8"/>
  <c r="AB111" i="8" s="1"/>
  <c r="Y111" i="8"/>
  <c r="AG111" i="8" s="1"/>
  <c r="AJ111" i="8" s="1"/>
  <c r="AK111" i="8" s="1"/>
  <c r="AL111" i="8" s="1"/>
  <c r="W111" i="8"/>
  <c r="V111" i="8"/>
  <c r="F111" i="8"/>
  <c r="AL110" i="8"/>
  <c r="AG110" i="8"/>
  <c r="AJ110" i="8" s="1"/>
  <c r="AK110" i="8" s="1"/>
  <c r="AA110" i="8"/>
  <c r="AB110" i="8" s="1"/>
  <c r="Y110" i="8"/>
  <c r="V110" i="8"/>
  <c r="W110" i="8" s="1"/>
  <c r="F110" i="8"/>
  <c r="AJ109" i="8"/>
  <c r="AK109" i="8" s="1"/>
  <c r="AL109" i="8" s="1"/>
  <c r="AB109" i="8"/>
  <c r="Y108" i="8"/>
  <c r="W108" i="8"/>
  <c r="V108" i="8"/>
  <c r="U108" i="8"/>
  <c r="F108" i="8"/>
  <c r="AA107" i="8"/>
  <c r="AB107" i="8" s="1"/>
  <c r="Y107" i="8"/>
  <c r="AG107" i="8" s="1"/>
  <c r="AJ107" i="8" s="1"/>
  <c r="AK107" i="8" s="1"/>
  <c r="AL107" i="8" s="1"/>
  <c r="W107" i="8"/>
  <c r="V107" i="8"/>
  <c r="F107" i="8"/>
  <c r="AL106" i="8"/>
  <c r="AG106" i="8"/>
  <c r="AJ106" i="8" s="1"/>
  <c r="AK106" i="8" s="1"/>
  <c r="AA106" i="8"/>
  <c r="AB106" i="8" s="1"/>
  <c r="Y106" i="8"/>
  <c r="V106" i="8"/>
  <c r="W106" i="8" s="1"/>
  <c r="F106" i="8"/>
  <c r="AJ105" i="8"/>
  <c r="AK105" i="8" s="1"/>
  <c r="AL105" i="8" s="1"/>
  <c r="AG105" i="8"/>
  <c r="AA105" i="8"/>
  <c r="AB105" i="8" s="1"/>
  <c r="Y105" i="8"/>
  <c r="W105" i="8"/>
  <c r="V105" i="8"/>
  <c r="F105" i="8"/>
  <c r="AB104" i="8"/>
  <c r="AA104" i="8"/>
  <c r="Y104" i="8"/>
  <c r="AG104" i="8" s="1"/>
  <c r="AJ104" i="8" s="1"/>
  <c r="AK104" i="8" s="1"/>
  <c r="AL104" i="8" s="1"/>
  <c r="W104" i="8"/>
  <c r="V104" i="8"/>
  <c r="F104" i="8"/>
  <c r="AJ103" i="8"/>
  <c r="AK103" i="8" s="1"/>
  <c r="AL103" i="8" s="1"/>
  <c r="AB103" i="8"/>
  <c r="AA103" i="8"/>
  <c r="Y103" i="8"/>
  <c r="AG103" i="8" s="1"/>
  <c r="W103" i="8"/>
  <c r="V103" i="8"/>
  <c r="F103" i="8"/>
  <c r="AK102" i="8"/>
  <c r="AL102" i="8" s="1"/>
  <c r="AG102" i="8"/>
  <c r="AJ102" i="8" s="1"/>
  <c r="AA102" i="8"/>
  <c r="AB102" i="8" s="1"/>
  <c r="Y102" i="8"/>
  <c r="V102" i="8"/>
  <c r="W102" i="8" s="1"/>
  <c r="F102" i="8"/>
  <c r="AA101" i="8"/>
  <c r="AB101" i="8" s="1"/>
  <c r="Y101" i="8"/>
  <c r="AG101" i="8" s="1"/>
  <c r="AJ101" i="8" s="1"/>
  <c r="AK101" i="8" s="1"/>
  <c r="AL101" i="8" s="1"/>
  <c r="W101" i="8"/>
  <c r="V101" i="8"/>
  <c r="F101" i="8"/>
  <c r="AG100" i="8"/>
  <c r="AJ100" i="8" s="1"/>
  <c r="AK100" i="8" s="1"/>
  <c r="AL100" i="8" s="1"/>
  <c r="AA100" i="8"/>
  <c r="AB100" i="8" s="1"/>
  <c r="Y100" i="8"/>
  <c r="Z100" i="8" s="1"/>
  <c r="V100" i="8"/>
  <c r="W100" i="8" s="1"/>
  <c r="F100" i="8"/>
  <c r="AB99" i="8"/>
  <c r="Z99" i="8"/>
  <c r="AA99" i="8" s="1"/>
  <c r="Y99" i="8"/>
  <c r="AG99" i="8" s="1"/>
  <c r="AJ99" i="8" s="1"/>
  <c r="AK99" i="8" s="1"/>
  <c r="AL99" i="8" s="1"/>
  <c r="V99" i="8"/>
  <c r="W99" i="8" s="1"/>
  <c r="U99" i="8"/>
  <c r="F99" i="8"/>
  <c r="AK98" i="8"/>
  <c r="AL98" i="8" s="1"/>
  <c r="AJ98" i="8"/>
  <c r="AB98" i="8"/>
  <c r="AA97" i="8"/>
  <c r="AB97" i="8" s="1"/>
  <c r="Y97" i="8"/>
  <c r="AG97" i="8" s="1"/>
  <c r="AJ97" i="8" s="1"/>
  <c r="AK97" i="8" s="1"/>
  <c r="AL97" i="8" s="1"/>
  <c r="W97" i="8"/>
  <c r="V97" i="8"/>
  <c r="F97" i="8"/>
  <c r="AJ96" i="8"/>
  <c r="AK96" i="8" s="1"/>
  <c r="AL96" i="8" s="1"/>
  <c r="AB96" i="8"/>
  <c r="AA96" i="8"/>
  <c r="Y96" i="8"/>
  <c r="AG96" i="8" s="1"/>
  <c r="V96" i="8"/>
  <c r="W96" i="8" s="1"/>
  <c r="F96" i="8"/>
  <c r="AB95" i="8"/>
  <c r="AA95" i="8"/>
  <c r="Y95" i="8"/>
  <c r="AG95" i="8" s="1"/>
  <c r="AJ95" i="8" s="1"/>
  <c r="AK95" i="8" s="1"/>
  <c r="AL95" i="8" s="1"/>
  <c r="V95" i="8"/>
  <c r="W95" i="8" s="1"/>
  <c r="F95" i="8"/>
  <c r="AL94" i="8"/>
  <c r="AB94" i="8"/>
  <c r="AA94" i="8"/>
  <c r="Y94" i="8"/>
  <c r="AG94" i="8" s="1"/>
  <c r="AJ94" i="8" s="1"/>
  <c r="AK94" i="8" s="1"/>
  <c r="V94" i="8"/>
  <c r="W94" i="8" s="1"/>
  <c r="F94" i="8"/>
  <c r="AA93" i="8"/>
  <c r="AB93" i="8" s="1"/>
  <c r="Y93" i="8"/>
  <c r="AG93" i="8" s="1"/>
  <c r="AJ93" i="8" s="1"/>
  <c r="AK93" i="8" s="1"/>
  <c r="AL93" i="8" s="1"/>
  <c r="V93" i="8"/>
  <c r="W93" i="8" s="1"/>
  <c r="F93" i="8"/>
  <c r="AL92" i="8"/>
  <c r="AG92" i="8"/>
  <c r="AJ92" i="8" s="1"/>
  <c r="AK92" i="8" s="1"/>
  <c r="AB92" i="8"/>
  <c r="AA92" i="8"/>
  <c r="Y92" i="8"/>
  <c r="W92" i="8"/>
  <c r="V92" i="8"/>
  <c r="F92" i="8"/>
  <c r="AA91" i="8"/>
  <c r="AB91" i="8" s="1"/>
  <c r="Y91" i="8"/>
  <c r="AG91" i="8" s="1"/>
  <c r="AJ91" i="8" s="1"/>
  <c r="AK91" i="8" s="1"/>
  <c r="AL91" i="8" s="1"/>
  <c r="W91" i="8"/>
  <c r="V91" i="8"/>
  <c r="F91" i="8"/>
  <c r="AB90" i="8"/>
  <c r="AA90" i="8"/>
  <c r="Y90" i="8"/>
  <c r="AG90" i="8" s="1"/>
  <c r="AJ90" i="8" s="1"/>
  <c r="AK90" i="8" s="1"/>
  <c r="AL90" i="8" s="1"/>
  <c r="V90" i="8"/>
  <c r="W90" i="8" s="1"/>
  <c r="F90" i="8"/>
  <c r="AJ89" i="8"/>
  <c r="AK89" i="8" s="1"/>
  <c r="AL89" i="8" s="1"/>
  <c r="AB89" i="8"/>
  <c r="AA89" i="8"/>
  <c r="Y89" i="8"/>
  <c r="AG89" i="8" s="1"/>
  <c r="V89" i="8"/>
  <c r="W89" i="8" s="1"/>
  <c r="F89" i="8"/>
  <c r="AG88" i="8"/>
  <c r="AJ88" i="8" s="1"/>
  <c r="AK88" i="8" s="1"/>
  <c r="AL88" i="8" s="1"/>
  <c r="AB88" i="8"/>
  <c r="AA88" i="8"/>
  <c r="Y88" i="8"/>
  <c r="V88" i="8"/>
  <c r="W88" i="8" s="1"/>
  <c r="F88" i="8"/>
  <c r="AA87" i="8"/>
  <c r="AB87" i="8" s="1"/>
  <c r="Y87" i="8"/>
  <c r="AG87" i="8" s="1"/>
  <c r="AJ87" i="8" s="1"/>
  <c r="AK87" i="8" s="1"/>
  <c r="AL87" i="8" s="1"/>
  <c r="V87" i="8"/>
  <c r="W87" i="8" s="1"/>
  <c r="F87" i="8"/>
  <c r="AL86" i="8"/>
  <c r="AG86" i="8"/>
  <c r="AJ86" i="8" s="1"/>
  <c r="AK86" i="8" s="1"/>
  <c r="AB86" i="8"/>
  <c r="AA86" i="8"/>
  <c r="Y86" i="8"/>
  <c r="V86" i="8"/>
  <c r="W86" i="8" s="1"/>
  <c r="F86" i="8"/>
  <c r="AJ85" i="8"/>
  <c r="AK85" i="8" s="1"/>
  <c r="AL85" i="8" s="1"/>
  <c r="AA85" i="8"/>
  <c r="AB85" i="8" s="1"/>
  <c r="Y85" i="8"/>
  <c r="AG85" i="8" s="1"/>
  <c r="W85" i="8"/>
  <c r="V85" i="8"/>
  <c r="F85" i="8"/>
  <c r="AJ84" i="8"/>
  <c r="AK84" i="8" s="1"/>
  <c r="AL84" i="8" s="1"/>
  <c r="AB84" i="8"/>
  <c r="AA84" i="8"/>
  <c r="Y84" i="8"/>
  <c r="AG84" i="8" s="1"/>
  <c r="V84" i="8"/>
  <c r="W84" i="8" s="1"/>
  <c r="F84" i="8"/>
  <c r="AJ83" i="8"/>
  <c r="AK83" i="8" s="1"/>
  <c r="AL83" i="8" s="1"/>
  <c r="AB83" i="8"/>
  <c r="AA83" i="8"/>
  <c r="Y83" i="8"/>
  <c r="AG83" i="8" s="1"/>
  <c r="V83" i="8"/>
  <c r="W83" i="8" s="1"/>
  <c r="F83" i="8"/>
  <c r="AB82" i="8"/>
  <c r="AA82" i="8"/>
  <c r="Y82" i="8"/>
  <c r="AG82" i="8" s="1"/>
  <c r="AJ82" i="8" s="1"/>
  <c r="AK82" i="8" s="1"/>
  <c r="AL82" i="8" s="1"/>
  <c r="V82" i="8"/>
  <c r="W82" i="8" s="1"/>
  <c r="F82" i="8"/>
  <c r="AA81" i="8"/>
  <c r="AB81" i="8" s="1"/>
  <c r="Y81" i="8"/>
  <c r="AG81" i="8" s="1"/>
  <c r="AJ81" i="8" s="1"/>
  <c r="AK81" i="8" s="1"/>
  <c r="AL81" i="8" s="1"/>
  <c r="V81" i="8"/>
  <c r="W81" i="8" s="1"/>
  <c r="F81" i="8"/>
  <c r="AL80" i="8"/>
  <c r="AG80" i="8"/>
  <c r="AJ80" i="8" s="1"/>
  <c r="AK80" i="8" s="1"/>
  <c r="AB80" i="8"/>
  <c r="AA80" i="8"/>
  <c r="Y80" i="8"/>
  <c r="W80" i="8"/>
  <c r="V80" i="8"/>
  <c r="F80" i="8"/>
  <c r="AA79" i="8"/>
  <c r="AB79" i="8" s="1"/>
  <c r="Y79" i="8"/>
  <c r="AG79" i="8" s="1"/>
  <c r="AJ79" i="8" s="1"/>
  <c r="AK79" i="8" s="1"/>
  <c r="AL79" i="8" s="1"/>
  <c r="W79" i="8"/>
  <c r="V79" i="8"/>
  <c r="F79" i="8"/>
  <c r="AL78" i="8"/>
  <c r="AJ78" i="8"/>
  <c r="AK78" i="8" s="1"/>
  <c r="AB78" i="8"/>
  <c r="AG77" i="8"/>
  <c r="AJ77" i="8" s="1"/>
  <c r="AK77" i="8" s="1"/>
  <c r="AL77" i="8" s="1"/>
  <c r="AB77" i="8"/>
  <c r="AA77" i="8"/>
  <c r="Y77" i="8"/>
  <c r="W77" i="8"/>
  <c r="V77" i="8"/>
  <c r="F77" i="8"/>
  <c r="AA76" i="8"/>
  <c r="AB76" i="8" s="1"/>
  <c r="Y76" i="8"/>
  <c r="AG76" i="8" s="1"/>
  <c r="AJ76" i="8" s="1"/>
  <c r="AK76" i="8" s="1"/>
  <c r="AL76" i="8" s="1"/>
  <c r="W76" i="8"/>
  <c r="V76" i="8"/>
  <c r="F76" i="8"/>
  <c r="AJ75" i="8"/>
  <c r="AK75" i="8" s="1"/>
  <c r="AL75" i="8" s="1"/>
  <c r="AB75" i="8"/>
  <c r="AA75" i="8"/>
  <c r="Y75" i="8"/>
  <c r="AG75" i="8" s="1"/>
  <c r="W75" i="8"/>
  <c r="V75" i="8"/>
  <c r="F75" i="8"/>
  <c r="AK74" i="8"/>
  <c r="AL74" i="8" s="1"/>
  <c r="AB74" i="8"/>
  <c r="AA74" i="8"/>
  <c r="Y74" i="8"/>
  <c r="AG74" i="8" s="1"/>
  <c r="AJ74" i="8" s="1"/>
  <c r="V74" i="8"/>
  <c r="W74" i="8" s="1"/>
  <c r="F74" i="8"/>
  <c r="AL73" i="8"/>
  <c r="AK73" i="8"/>
  <c r="AJ73" i="8"/>
  <c r="AB73" i="8"/>
  <c r="AJ72" i="8"/>
  <c r="AK72" i="8" s="1"/>
  <c r="AL72" i="8" s="1"/>
  <c r="AB72" i="8"/>
  <c r="AA72" i="8"/>
  <c r="Y72" i="8"/>
  <c r="AG72" i="8" s="1"/>
  <c r="V72" i="8"/>
  <c r="W72" i="8" s="1"/>
  <c r="F72" i="8"/>
  <c r="AB71" i="8"/>
  <c r="Z71" i="8"/>
  <c r="AA71" i="8" s="1"/>
  <c r="Y71" i="8"/>
  <c r="AG71" i="8" s="1"/>
  <c r="AJ71" i="8" s="1"/>
  <c r="AK71" i="8" s="1"/>
  <c r="AL71" i="8" s="1"/>
  <c r="V71" i="8"/>
  <c r="W71" i="8" s="1"/>
  <c r="U71" i="8"/>
  <c r="F71" i="8"/>
  <c r="AJ70" i="8"/>
  <c r="AK70" i="8" s="1"/>
  <c r="AL70" i="8" s="1"/>
  <c r="AB70" i="8"/>
  <c r="AA70" i="8"/>
  <c r="Y70" i="8"/>
  <c r="AG70" i="8" s="1"/>
  <c r="V70" i="8"/>
  <c r="W70" i="8" s="1"/>
  <c r="F70" i="8"/>
  <c r="AB69" i="8"/>
  <c r="AA69" i="8"/>
  <c r="Y69" i="8"/>
  <c r="AG69" i="8" s="1"/>
  <c r="AJ69" i="8" s="1"/>
  <c r="AK69" i="8" s="1"/>
  <c r="AL69" i="8" s="1"/>
  <c r="V69" i="8"/>
  <c r="W69" i="8" s="1"/>
  <c r="F69" i="8"/>
  <c r="AK68" i="8"/>
  <c r="AL68" i="8" s="1"/>
  <c r="AJ68" i="8"/>
  <c r="AA68" i="8"/>
  <c r="AB68" i="8" s="1"/>
  <c r="Y68" i="8"/>
  <c r="AG68" i="8" s="1"/>
  <c r="V68" i="8"/>
  <c r="W68" i="8" s="1"/>
  <c r="F68" i="8"/>
  <c r="AG67" i="8"/>
  <c r="AJ67" i="8" s="1"/>
  <c r="AK67" i="8" s="1"/>
  <c r="AL67" i="8" s="1"/>
  <c r="AB67" i="8"/>
  <c r="AA67" i="8"/>
  <c r="Y67" i="8"/>
  <c r="V67" i="8"/>
  <c r="W67" i="8" s="1"/>
  <c r="F67" i="8"/>
  <c r="AA66" i="8"/>
  <c r="AB66" i="8" s="1"/>
  <c r="Y66" i="8"/>
  <c r="AG66" i="8" s="1"/>
  <c r="AJ66" i="8" s="1"/>
  <c r="AK66" i="8" s="1"/>
  <c r="AL66" i="8" s="1"/>
  <c r="W66" i="8"/>
  <c r="V66" i="8"/>
  <c r="F66" i="8"/>
  <c r="AB65" i="8"/>
  <c r="AA65" i="8"/>
  <c r="Y65" i="8"/>
  <c r="AG65" i="8" s="1"/>
  <c r="AJ65" i="8" s="1"/>
  <c r="AK65" i="8" s="1"/>
  <c r="AL65" i="8" s="1"/>
  <c r="W65" i="8"/>
  <c r="V65" i="8"/>
  <c r="F65" i="8"/>
  <c r="AB64" i="8"/>
  <c r="AA64" i="8"/>
  <c r="Y64" i="8"/>
  <c r="AG64" i="8" s="1"/>
  <c r="AJ64" i="8" s="1"/>
  <c r="AK64" i="8" s="1"/>
  <c r="AL64" i="8" s="1"/>
  <c r="V64" i="8"/>
  <c r="W64" i="8" s="1"/>
  <c r="F64" i="8"/>
  <c r="AG63" i="8"/>
  <c r="AJ63" i="8" s="1"/>
  <c r="AK63" i="8" s="1"/>
  <c r="AL63" i="8" s="1"/>
  <c r="AB63" i="8"/>
  <c r="Z63" i="8"/>
  <c r="AA63" i="8" s="1"/>
  <c r="Y63" i="8"/>
  <c r="W63" i="8"/>
  <c r="V63" i="8"/>
  <c r="U63" i="8"/>
  <c r="F63" i="8"/>
  <c r="AB62" i="8"/>
  <c r="AA62" i="8"/>
  <c r="Y62" i="8"/>
  <c r="AG62" i="8" s="1"/>
  <c r="AJ62" i="8" s="1"/>
  <c r="AK62" i="8" s="1"/>
  <c r="AL62" i="8" s="1"/>
  <c r="V62" i="8"/>
  <c r="W62" i="8" s="1"/>
  <c r="F62" i="8"/>
  <c r="AL61" i="8"/>
  <c r="AK61" i="8"/>
  <c r="AJ61" i="8"/>
  <c r="AA61" i="8"/>
  <c r="AB61" i="8" s="1"/>
  <c r="Y61" i="8"/>
  <c r="AG61" i="8" s="1"/>
  <c r="V61" i="8"/>
  <c r="W61" i="8" s="1"/>
  <c r="F61" i="8"/>
  <c r="AJ60" i="8"/>
  <c r="AK60" i="8" s="1"/>
  <c r="AL60" i="8" s="1"/>
  <c r="AB60" i="8"/>
  <c r="AB59" i="8"/>
  <c r="AA59" i="8"/>
  <c r="Y59" i="8"/>
  <c r="AG59" i="8" s="1"/>
  <c r="AJ59" i="8" s="1"/>
  <c r="AK59" i="8" s="1"/>
  <c r="AL59" i="8" s="1"/>
  <c r="V59" i="8"/>
  <c r="W59" i="8" s="1"/>
  <c r="F59" i="8"/>
  <c r="AJ58" i="8"/>
  <c r="AK58" i="8" s="1"/>
  <c r="AL58" i="8" s="1"/>
  <c r="AG58" i="8"/>
  <c r="AA58" i="8"/>
  <c r="AB58" i="8" s="1"/>
  <c r="Z58" i="8"/>
  <c r="Y58" i="8"/>
  <c r="W58" i="8"/>
  <c r="V58" i="8"/>
  <c r="U58" i="8"/>
  <c r="F58" i="8"/>
  <c r="AK57" i="8"/>
  <c r="AL57" i="8" s="1"/>
  <c r="AJ57" i="8"/>
  <c r="AB57" i="8"/>
  <c r="AB56" i="8"/>
  <c r="AA56" i="8"/>
  <c r="Y56" i="8"/>
  <c r="AG56" i="8" s="1"/>
  <c r="AJ56" i="8" s="1"/>
  <c r="AK56" i="8" s="1"/>
  <c r="AL56" i="8" s="1"/>
  <c r="V56" i="8"/>
  <c r="W56" i="8" s="1"/>
  <c r="F56" i="8"/>
  <c r="AL55" i="8"/>
  <c r="AB55" i="8"/>
  <c r="AA55" i="8"/>
  <c r="Y55" i="8"/>
  <c r="AG55" i="8" s="1"/>
  <c r="AJ55" i="8" s="1"/>
  <c r="AK55" i="8" s="1"/>
  <c r="V55" i="8"/>
  <c r="W55" i="8" s="1"/>
  <c r="F55" i="8"/>
  <c r="AJ54" i="8"/>
  <c r="AK54" i="8" s="1"/>
  <c r="AL54" i="8" s="1"/>
  <c r="AG54" i="8"/>
  <c r="Z54" i="8"/>
  <c r="AA54" i="8" s="1"/>
  <c r="AB54" i="8" s="1"/>
  <c r="Y54" i="8"/>
  <c r="W54" i="8"/>
  <c r="V54" i="8"/>
  <c r="U54" i="8"/>
  <c r="F54" i="8"/>
  <c r="AL53" i="8"/>
  <c r="AK53" i="8"/>
  <c r="AJ53" i="8"/>
  <c r="AB53" i="8"/>
  <c r="AB52" i="8"/>
  <c r="AA52" i="8"/>
  <c r="Y52" i="8"/>
  <c r="AG52" i="8" s="1"/>
  <c r="AJ52" i="8" s="1"/>
  <c r="AK52" i="8" s="1"/>
  <c r="AL52" i="8" s="1"/>
  <c r="V52" i="8"/>
  <c r="W52" i="8" s="1"/>
  <c r="F52" i="8"/>
  <c r="AB51" i="8"/>
  <c r="AA51" i="8"/>
  <c r="Y51" i="8"/>
  <c r="AG51" i="8" s="1"/>
  <c r="AJ51" i="8" s="1"/>
  <c r="AK51" i="8" s="1"/>
  <c r="AL51" i="8" s="1"/>
  <c r="V51" i="8"/>
  <c r="W51" i="8" s="1"/>
  <c r="F51" i="8"/>
  <c r="AA50" i="8"/>
  <c r="AB50" i="8" s="1"/>
  <c r="Y50" i="8"/>
  <c r="AG50" i="8" s="1"/>
  <c r="AJ50" i="8" s="1"/>
  <c r="AK50" i="8" s="1"/>
  <c r="AL50" i="8" s="1"/>
  <c r="V50" i="8"/>
  <c r="W50" i="8" s="1"/>
  <c r="F50" i="8"/>
  <c r="AK49" i="8"/>
  <c r="AL49" i="8" s="1"/>
  <c r="AJ49" i="8"/>
  <c r="AG49" i="8"/>
  <c r="AB49" i="8"/>
  <c r="AA49" i="8"/>
  <c r="Y49" i="8"/>
  <c r="V49" i="8"/>
  <c r="W49" i="8" s="1"/>
  <c r="F49" i="8"/>
  <c r="AL48" i="8"/>
  <c r="AJ48" i="8"/>
  <c r="AK48" i="8" s="1"/>
  <c r="AB48" i="8"/>
  <c r="AL47" i="8"/>
  <c r="AK47" i="8"/>
  <c r="AJ47" i="8"/>
  <c r="AA47" i="8"/>
  <c r="AB47" i="8" s="1"/>
  <c r="Y47" i="8"/>
  <c r="AG47" i="8" s="1"/>
  <c r="V47" i="8"/>
  <c r="W47" i="8" s="1"/>
  <c r="F47" i="8"/>
  <c r="AJ46" i="8"/>
  <c r="AK46" i="8" s="1"/>
  <c r="AL46" i="8" s="1"/>
  <c r="AG46" i="8"/>
  <c r="AB46" i="8"/>
  <c r="AA46" i="8"/>
  <c r="Y46" i="8"/>
  <c r="V46" i="8"/>
  <c r="W46" i="8" s="1"/>
  <c r="F46" i="8"/>
  <c r="AG45" i="8"/>
  <c r="AJ45" i="8" s="1"/>
  <c r="AK45" i="8" s="1"/>
  <c r="AL45" i="8" s="1"/>
  <c r="AB45" i="8"/>
  <c r="AA45" i="8"/>
  <c r="Z45" i="8"/>
  <c r="Y45" i="8"/>
  <c r="V45" i="8"/>
  <c r="W45" i="8" s="1"/>
  <c r="U45" i="8"/>
  <c r="F45" i="8"/>
  <c r="AL44" i="8"/>
  <c r="AG44" i="8"/>
  <c r="AJ44" i="8" s="1"/>
  <c r="AK44" i="8" s="1"/>
  <c r="Z44" i="8"/>
  <c r="AA44" i="8" s="1"/>
  <c r="AB44" i="8" s="1"/>
  <c r="Y44" i="8"/>
  <c r="V44" i="8"/>
  <c r="W44" i="8" s="1"/>
  <c r="F44" i="8"/>
  <c r="Y43" i="8"/>
  <c r="AG43" i="8" s="1"/>
  <c r="AJ43" i="8" s="1"/>
  <c r="AK43" i="8" s="1"/>
  <c r="AL43" i="8" s="1"/>
  <c r="W43" i="8"/>
  <c r="V43" i="8"/>
  <c r="U43" i="8"/>
  <c r="F43" i="8"/>
  <c r="AG42" i="8"/>
  <c r="AJ42" i="8" s="1"/>
  <c r="AK42" i="8" s="1"/>
  <c r="AL42" i="8" s="1"/>
  <c r="Z42" i="8"/>
  <c r="AA42" i="8" s="1"/>
  <c r="AB42" i="8" s="1"/>
  <c r="Y42" i="8"/>
  <c r="W42" i="8"/>
  <c r="V42" i="8"/>
  <c r="F42" i="8"/>
  <c r="AA41" i="8"/>
  <c r="AB41" i="8" s="1"/>
  <c r="Z41" i="8"/>
  <c r="Y41" i="8"/>
  <c r="AG41" i="8" s="1"/>
  <c r="AJ41" i="8" s="1"/>
  <c r="AK41" i="8" s="1"/>
  <c r="AL41" i="8" s="1"/>
  <c r="W41" i="8"/>
  <c r="V41" i="8"/>
  <c r="F41" i="8"/>
  <c r="AG40" i="8"/>
  <c r="AJ40" i="8" s="1"/>
  <c r="AK40" i="8" s="1"/>
  <c r="AL40" i="8" s="1"/>
  <c r="AB40" i="8"/>
  <c r="AA40" i="8"/>
  <c r="Y40" i="8"/>
  <c r="W40" i="8"/>
  <c r="V40" i="8"/>
  <c r="F40" i="8"/>
  <c r="Y39" i="8"/>
  <c r="W39" i="8"/>
  <c r="V39" i="8"/>
  <c r="F39" i="8"/>
  <c r="Y38" i="8"/>
  <c r="AG38" i="8" s="1"/>
  <c r="AJ38" i="8" s="1"/>
  <c r="AK38" i="8" s="1"/>
  <c r="AL38" i="8" s="1"/>
  <c r="V38" i="8"/>
  <c r="W38" i="8" s="1"/>
  <c r="U38" i="8"/>
  <c r="F38" i="8"/>
  <c r="AG37" i="8"/>
  <c r="AJ37" i="8" s="1"/>
  <c r="AK37" i="8" s="1"/>
  <c r="AL37" i="8" s="1"/>
  <c r="AB37" i="8"/>
  <c r="AA37" i="8"/>
  <c r="Y37" i="8"/>
  <c r="V37" i="8"/>
  <c r="W37" i="8" s="1"/>
  <c r="F37" i="8"/>
  <c r="AK36" i="8"/>
  <c r="AL36" i="8" s="1"/>
  <c r="AJ36" i="8"/>
  <c r="AB36" i="8"/>
  <c r="AJ35" i="8"/>
  <c r="AK35" i="8" s="1"/>
  <c r="AL35" i="8" s="1"/>
  <c r="Z35" i="8"/>
  <c r="AA35" i="8" s="1"/>
  <c r="AB35" i="8" s="1"/>
  <c r="Y35" i="8"/>
  <c r="AG35" i="8" s="1"/>
  <c r="W35" i="8"/>
  <c r="V35" i="8"/>
  <c r="F35" i="8"/>
  <c r="AA34" i="8"/>
  <c r="AB34" i="8" s="1"/>
  <c r="Y34" i="8"/>
  <c r="AG34" i="8" s="1"/>
  <c r="AJ34" i="8" s="1"/>
  <c r="AK34" i="8" s="1"/>
  <c r="AL34" i="8" s="1"/>
  <c r="W34" i="8"/>
  <c r="V34" i="8"/>
  <c r="F34" i="8"/>
  <c r="Y33" i="8"/>
  <c r="W33" i="8"/>
  <c r="V33" i="8"/>
  <c r="F33" i="8"/>
  <c r="AJ32" i="8"/>
  <c r="AK32" i="8" s="1"/>
  <c r="AL32" i="8" s="1"/>
  <c r="AG32" i="8"/>
  <c r="AA32" i="8"/>
  <c r="AB32" i="8" s="1"/>
  <c r="Z32" i="8"/>
  <c r="Y32" i="8"/>
  <c r="W32" i="8"/>
  <c r="V32" i="8"/>
  <c r="U32" i="8"/>
  <c r="F32" i="8"/>
  <c r="AG31" i="8"/>
  <c r="AJ31" i="8" s="1"/>
  <c r="AK31" i="8" s="1"/>
  <c r="AL31" i="8" s="1"/>
  <c r="Z31" i="8"/>
  <c r="AA31" i="8" s="1"/>
  <c r="AB31" i="8" s="1"/>
  <c r="Y31" i="8"/>
  <c r="V31" i="8"/>
  <c r="W31" i="8" s="1"/>
  <c r="F31" i="8"/>
  <c r="AJ30" i="8"/>
  <c r="AK30" i="8" s="1"/>
  <c r="AL30" i="8" s="1"/>
  <c r="AG30" i="8"/>
  <c r="Z30" i="8"/>
  <c r="AA30" i="8" s="1"/>
  <c r="AB30" i="8" s="1"/>
  <c r="Y30" i="8"/>
  <c r="V30" i="8"/>
  <c r="W30" i="8" s="1"/>
  <c r="U30" i="8"/>
  <c r="F30" i="8"/>
  <c r="Y29" i="8"/>
  <c r="V29" i="8"/>
  <c r="W29" i="8" s="1"/>
  <c r="U29" i="8"/>
  <c r="F29" i="8"/>
  <c r="AL28" i="8"/>
  <c r="AK28" i="8"/>
  <c r="AJ28" i="8"/>
  <c r="AB28" i="8"/>
  <c r="AG27" i="8"/>
  <c r="AJ27" i="8" s="1"/>
  <c r="AK27" i="8" s="1"/>
  <c r="AL27" i="8" s="1"/>
  <c r="AA27" i="8"/>
  <c r="AB27" i="8" s="1"/>
  <c r="Y27" i="8"/>
  <c r="V27" i="8"/>
  <c r="W27" i="8" s="1"/>
  <c r="F27" i="8"/>
  <c r="AJ26" i="8"/>
  <c r="AK26" i="8" s="1"/>
  <c r="AL26" i="8" s="1"/>
  <c r="AB26" i="8"/>
  <c r="AK25" i="8"/>
  <c r="AL25" i="8" s="1"/>
  <c r="Y25" i="8"/>
  <c r="AG25" i="8" s="1"/>
  <c r="AJ25" i="8" s="1"/>
  <c r="W25" i="8"/>
  <c r="V25" i="8"/>
  <c r="F25" i="8"/>
  <c r="Y24" i="8"/>
  <c r="W24" i="8"/>
  <c r="V24" i="8"/>
  <c r="U24" i="8"/>
  <c r="F24" i="8"/>
  <c r="Y23" i="8"/>
  <c r="W23" i="8"/>
  <c r="V23" i="8"/>
  <c r="U23" i="8"/>
  <c r="F23" i="8"/>
  <c r="AB22" i="8"/>
  <c r="AA22" i="8"/>
  <c r="Y22" i="8"/>
  <c r="AG22" i="8" s="1"/>
  <c r="AJ22" i="8" s="1"/>
  <c r="AK22" i="8" s="1"/>
  <c r="AL22" i="8" s="1"/>
  <c r="W22" i="8"/>
  <c r="V22" i="8"/>
  <c r="F22" i="8"/>
  <c r="AB21" i="8"/>
  <c r="AA21" i="8"/>
  <c r="Y21" i="8"/>
  <c r="AG21" i="8" s="1"/>
  <c r="AJ21" i="8" s="1"/>
  <c r="AK21" i="8" s="1"/>
  <c r="AL21" i="8" s="1"/>
  <c r="V21" i="8"/>
  <c r="W21" i="8" s="1"/>
  <c r="F21" i="8"/>
  <c r="AL20" i="8"/>
  <c r="AK20" i="8"/>
  <c r="AJ20" i="8"/>
  <c r="AB20" i="8"/>
  <c r="AB19" i="8"/>
  <c r="AA19" i="8"/>
  <c r="Y19" i="8"/>
  <c r="AG19" i="8" s="1"/>
  <c r="AJ19" i="8" s="1"/>
  <c r="AK19" i="8" s="1"/>
  <c r="AL19" i="8" s="1"/>
  <c r="V19" i="8"/>
  <c r="W19" i="8" s="1"/>
  <c r="F19" i="8"/>
  <c r="AK18" i="8"/>
  <c r="AL18" i="8" s="1"/>
  <c r="AB18" i="8"/>
  <c r="Z18" i="8"/>
  <c r="AA18" i="8" s="1"/>
  <c r="Y18" i="8"/>
  <c r="AG18" i="8" s="1"/>
  <c r="AJ18" i="8" s="1"/>
  <c r="V18" i="8"/>
  <c r="W18" i="8" s="1"/>
  <c r="U18" i="8"/>
  <c r="F18" i="8"/>
  <c r="AK17" i="8"/>
  <c r="AL17" i="8" s="1"/>
  <c r="AJ17" i="8"/>
  <c r="AB17" i="8"/>
  <c r="AL16" i="8"/>
  <c r="Z16" i="8"/>
  <c r="AA16" i="8" s="1"/>
  <c r="AB16" i="8" s="1"/>
  <c r="Y16" i="8"/>
  <c r="AG16" i="8" s="1"/>
  <c r="AJ16" i="8" s="1"/>
  <c r="AK16" i="8" s="1"/>
  <c r="V16" i="8"/>
  <c r="W16" i="8" s="1"/>
  <c r="U16" i="8"/>
  <c r="F16" i="8"/>
  <c r="AA15" i="8"/>
  <c r="AB15" i="8" s="1"/>
  <c r="Z15" i="8"/>
  <c r="Y15" i="8"/>
  <c r="AG15" i="8" s="1"/>
  <c r="AJ15" i="8" s="1"/>
  <c r="AK15" i="8" s="1"/>
  <c r="AL15" i="8" s="1"/>
  <c r="V15" i="8"/>
  <c r="W15" i="8" s="1"/>
  <c r="U15" i="8"/>
  <c r="F15" i="8"/>
  <c r="AL14" i="8"/>
  <c r="AK14" i="8"/>
  <c r="AB14" i="8"/>
  <c r="AJ13" i="8"/>
  <c r="AK13" i="8" s="1"/>
  <c r="AL13" i="8" s="1"/>
  <c r="AG13" i="8"/>
  <c r="Z13" i="8"/>
  <c r="AA13" i="8" s="1"/>
  <c r="AB13" i="8" s="1"/>
  <c r="Y13" i="8"/>
  <c r="V13" i="8"/>
  <c r="W13" i="8" s="1"/>
  <c r="F13" i="8"/>
  <c r="AH265" i="7"/>
  <c r="AF265" i="7"/>
  <c r="AE265" i="7"/>
  <c r="AD265" i="7"/>
  <c r="AC265" i="7"/>
  <c r="L17" i="12" s="1"/>
  <c r="U265" i="7"/>
  <c r="T265" i="7"/>
  <c r="S265" i="7"/>
  <c r="R265" i="7"/>
  <c r="Q265" i="7"/>
  <c r="P265" i="7"/>
  <c r="O265" i="7"/>
  <c r="F17" i="12" s="1"/>
  <c r="H17" i="12" s="1"/>
  <c r="N265" i="7"/>
  <c r="M265" i="7"/>
  <c r="L265" i="7"/>
  <c r="K265" i="7"/>
  <c r="J265" i="7"/>
  <c r="I265" i="7"/>
  <c r="G265" i="7"/>
  <c r="E265" i="7"/>
  <c r="I17" i="12" s="1"/>
  <c r="D265" i="7"/>
  <c r="C17" i="12" s="1"/>
  <c r="C265" i="7"/>
  <c r="Y264" i="7"/>
  <c r="AG264" i="7" s="1"/>
  <c r="AJ264" i="7" s="1"/>
  <c r="AK264" i="7" s="1"/>
  <c r="AL264" i="7" s="1"/>
  <c r="V264" i="7"/>
  <c r="W264" i="7" s="1"/>
  <c r="F264" i="7"/>
  <c r="AL263" i="7"/>
  <c r="AG263" i="7"/>
  <c r="AJ263" i="7" s="1"/>
  <c r="AK263" i="7" s="1"/>
  <c r="Z263" i="7"/>
  <c r="AA263" i="7" s="1"/>
  <c r="AB263" i="7" s="1"/>
  <c r="Y263" i="7"/>
  <c r="W263" i="7"/>
  <c r="V263" i="7"/>
  <c r="F263" i="7"/>
  <c r="AL262" i="7"/>
  <c r="AK262" i="7"/>
  <c r="AJ262" i="7"/>
  <c r="AG262" i="7"/>
  <c r="AB262" i="7"/>
  <c r="AA262" i="7"/>
  <c r="Y262" i="7"/>
  <c r="W262" i="7"/>
  <c r="V262" i="7"/>
  <c r="F262" i="7"/>
  <c r="AB261" i="7"/>
  <c r="V261" i="7"/>
  <c r="F261" i="7"/>
  <c r="AG260" i="7"/>
  <c r="AJ260" i="7" s="1"/>
  <c r="AK260" i="7" s="1"/>
  <c r="AL260" i="7" s="1"/>
  <c r="AB260" i="7"/>
  <c r="AA260" i="7"/>
  <c r="Y260" i="7"/>
  <c r="V260" i="7"/>
  <c r="W260" i="7" s="1"/>
  <c r="F260" i="7"/>
  <c r="AK259" i="7"/>
  <c r="AL259" i="7" s="1"/>
  <c r="AJ259" i="7"/>
  <c r="AG259" i="7"/>
  <c r="AA259" i="7"/>
  <c r="AB259" i="7" s="1"/>
  <c r="Z259" i="7"/>
  <c r="Y259" i="7"/>
  <c r="W259" i="7"/>
  <c r="V259" i="7"/>
  <c r="F259" i="7"/>
  <c r="AJ258" i="7"/>
  <c r="AK258" i="7" s="1"/>
  <c r="AL258" i="7" s="1"/>
  <c r="AG258" i="7"/>
  <c r="Z258" i="7"/>
  <c r="AA258" i="7" s="1"/>
  <c r="AB258" i="7" s="1"/>
  <c r="Y258" i="7"/>
  <c r="V258" i="7"/>
  <c r="W258" i="7" s="1"/>
  <c r="F258" i="7"/>
  <c r="AB257" i="7"/>
  <c r="Y257" i="7"/>
  <c r="Z257" i="7" s="1"/>
  <c r="AA257" i="7" s="1"/>
  <c r="W257" i="7"/>
  <c r="V257" i="7"/>
  <c r="F257" i="7"/>
  <c r="AG256" i="7"/>
  <c r="AJ256" i="7" s="1"/>
  <c r="AK256" i="7" s="1"/>
  <c r="AL256" i="7" s="1"/>
  <c r="AA256" i="7"/>
  <c r="AB256" i="7" s="1"/>
  <c r="Y256" i="7"/>
  <c r="V256" i="7"/>
  <c r="W256" i="7" s="1"/>
  <c r="F256" i="7"/>
  <c r="AA255" i="7"/>
  <c r="AB255" i="7" s="1"/>
  <c r="Y255" i="7"/>
  <c r="AG255" i="7" s="1"/>
  <c r="AJ255" i="7" s="1"/>
  <c r="AK255" i="7" s="1"/>
  <c r="AL255" i="7" s="1"/>
  <c r="W255" i="7"/>
  <c r="V255" i="7"/>
  <c r="F255" i="7"/>
  <c r="AL254" i="7"/>
  <c r="AG254" i="7"/>
  <c r="AJ254" i="7" s="1"/>
  <c r="AK254" i="7" s="1"/>
  <c r="AA254" i="7"/>
  <c r="AB254" i="7" s="1"/>
  <c r="Y254" i="7"/>
  <c r="V254" i="7"/>
  <c r="W254" i="7" s="1"/>
  <c r="F254" i="7"/>
  <c r="AJ253" i="7"/>
  <c r="AK253" i="7" s="1"/>
  <c r="AL253" i="7" s="1"/>
  <c r="AG253" i="7"/>
  <c r="AA253" i="7"/>
  <c r="AB253" i="7" s="1"/>
  <c r="Y253" i="7"/>
  <c r="W253" i="7"/>
  <c r="V253" i="7"/>
  <c r="F253" i="7"/>
  <c r="AK252" i="7"/>
  <c r="AL252" i="7" s="1"/>
  <c r="AJ252" i="7"/>
  <c r="AG252" i="7"/>
  <c r="AB252" i="7"/>
  <c r="AA252" i="7"/>
  <c r="Y252" i="7"/>
  <c r="W252" i="7"/>
  <c r="V252" i="7"/>
  <c r="F252" i="7"/>
  <c r="AB251" i="7"/>
  <c r="AA251" i="7"/>
  <c r="Y251" i="7"/>
  <c r="AG251" i="7" s="1"/>
  <c r="AJ251" i="7" s="1"/>
  <c r="AK251" i="7" s="1"/>
  <c r="AL251" i="7" s="1"/>
  <c r="W251" i="7"/>
  <c r="V251" i="7"/>
  <c r="F251" i="7"/>
  <c r="AG250" i="7"/>
  <c r="AJ250" i="7" s="1"/>
  <c r="AK250" i="7" s="1"/>
  <c r="AL250" i="7" s="1"/>
  <c r="AA250" i="7"/>
  <c r="AB250" i="7" s="1"/>
  <c r="Y250" i="7"/>
  <c r="V250" i="7"/>
  <c r="W250" i="7" s="1"/>
  <c r="F250" i="7"/>
  <c r="Z249" i="7"/>
  <c r="AA249" i="7" s="1"/>
  <c r="AB249" i="7" s="1"/>
  <c r="Y249" i="7"/>
  <c r="AG249" i="7" s="1"/>
  <c r="AJ249" i="7" s="1"/>
  <c r="AK249" i="7" s="1"/>
  <c r="AL249" i="7" s="1"/>
  <c r="W249" i="7"/>
  <c r="V249" i="7"/>
  <c r="F249" i="7"/>
  <c r="AJ248" i="7"/>
  <c r="AK248" i="7" s="1"/>
  <c r="AL248" i="7" s="1"/>
  <c r="AB248" i="7"/>
  <c r="Y247" i="7"/>
  <c r="W247" i="7"/>
  <c r="V247" i="7"/>
  <c r="F247" i="7"/>
  <c r="AG246" i="7"/>
  <c r="AJ246" i="7" s="1"/>
  <c r="AK246" i="7" s="1"/>
  <c r="AL246" i="7" s="1"/>
  <c r="AA246" i="7"/>
  <c r="AB246" i="7" s="1"/>
  <c r="Y246" i="7"/>
  <c r="V246" i="7"/>
  <c r="W246" i="7" s="1"/>
  <c r="F246" i="7"/>
  <c r="AK245" i="7"/>
  <c r="AL245" i="7" s="1"/>
  <c r="AJ245" i="7"/>
  <c r="AB245" i="7"/>
  <c r="AJ244" i="7"/>
  <c r="AK244" i="7" s="1"/>
  <c r="AL244" i="7" s="1"/>
  <c r="AG244" i="7"/>
  <c r="Z244" i="7"/>
  <c r="AA244" i="7" s="1"/>
  <c r="AB244" i="7" s="1"/>
  <c r="Y244" i="7"/>
  <c r="V244" i="7"/>
  <c r="W244" i="7" s="1"/>
  <c r="F244" i="7"/>
  <c r="AB243" i="7"/>
  <c r="Y243" i="7"/>
  <c r="Z243" i="7" s="1"/>
  <c r="AA243" i="7" s="1"/>
  <c r="W243" i="7"/>
  <c r="V243" i="7"/>
  <c r="F243" i="7"/>
  <c r="AG242" i="7"/>
  <c r="AJ242" i="7" s="1"/>
  <c r="AK242" i="7" s="1"/>
  <c r="AL242" i="7" s="1"/>
  <c r="AA242" i="7"/>
  <c r="AB242" i="7" s="1"/>
  <c r="Z242" i="7"/>
  <c r="Y242" i="7"/>
  <c r="W242" i="7"/>
  <c r="V242" i="7"/>
  <c r="F242" i="7"/>
  <c r="AJ241" i="7"/>
  <c r="AK241" i="7" s="1"/>
  <c r="AL241" i="7" s="1"/>
  <c r="AG241" i="7"/>
  <c r="AA241" i="7"/>
  <c r="AB241" i="7" s="1"/>
  <c r="Z241" i="7"/>
  <c r="Y241" i="7"/>
  <c r="V241" i="7"/>
  <c r="W241" i="7" s="1"/>
  <c r="U241" i="7"/>
  <c r="F241" i="7"/>
  <c r="AL240" i="7"/>
  <c r="AJ240" i="7"/>
  <c r="AK240" i="7" s="1"/>
  <c r="AG240" i="7"/>
  <c r="Z240" i="7"/>
  <c r="AA240" i="7" s="1"/>
  <c r="AB240" i="7" s="1"/>
  <c r="Y240" i="7"/>
  <c r="V240" i="7"/>
  <c r="W240" i="7" s="1"/>
  <c r="F240" i="7"/>
  <c r="Z239" i="7"/>
  <c r="AA239" i="7" s="1"/>
  <c r="AB239" i="7" s="1"/>
  <c r="Y239" i="7"/>
  <c r="AG239" i="7" s="1"/>
  <c r="AJ239" i="7" s="1"/>
  <c r="AK239" i="7" s="1"/>
  <c r="AL239" i="7" s="1"/>
  <c r="W239" i="7"/>
  <c r="V239" i="7"/>
  <c r="F239" i="7"/>
  <c r="AB238" i="7"/>
  <c r="AA238" i="7"/>
  <c r="Y238" i="7"/>
  <c r="AG238" i="7" s="1"/>
  <c r="AJ238" i="7" s="1"/>
  <c r="AK238" i="7" s="1"/>
  <c r="AL238" i="7" s="1"/>
  <c r="W238" i="7"/>
  <c r="V238" i="7"/>
  <c r="F238" i="7"/>
  <c r="AK237" i="7"/>
  <c r="AL237" i="7" s="1"/>
  <c r="AB237" i="7"/>
  <c r="AA237" i="7"/>
  <c r="Y237" i="7"/>
  <c r="AG237" i="7" s="1"/>
  <c r="AJ237" i="7" s="1"/>
  <c r="V237" i="7"/>
  <c r="W237" i="7" s="1"/>
  <c r="F237" i="7"/>
  <c r="AG236" i="7"/>
  <c r="AJ236" i="7" s="1"/>
  <c r="AK236" i="7" s="1"/>
  <c r="AL236" i="7" s="1"/>
  <c r="Z236" i="7"/>
  <c r="AA236" i="7" s="1"/>
  <c r="AB236" i="7" s="1"/>
  <c r="Y236" i="7"/>
  <c r="W236" i="7"/>
  <c r="V236" i="7"/>
  <c r="F236" i="7"/>
  <c r="Y235" i="7"/>
  <c r="V235" i="7"/>
  <c r="W235" i="7" s="1"/>
  <c r="F235" i="7"/>
  <c r="AJ234" i="7"/>
  <c r="AK234" i="7" s="1"/>
  <c r="AL234" i="7" s="1"/>
  <c r="AG234" i="7"/>
  <c r="AA234" i="7"/>
  <c r="AB234" i="7" s="1"/>
  <c r="Z234" i="7"/>
  <c r="Y234" i="7"/>
  <c r="W234" i="7"/>
  <c r="V234" i="7"/>
  <c r="F234" i="7"/>
  <c r="AJ233" i="7"/>
  <c r="AK233" i="7" s="1"/>
  <c r="AL233" i="7" s="1"/>
  <c r="AB233" i="7"/>
  <c r="AJ232" i="7"/>
  <c r="AK232" i="7" s="1"/>
  <c r="AL232" i="7" s="1"/>
  <c r="AG232" i="7"/>
  <c r="AA232" i="7"/>
  <c r="AB232" i="7" s="1"/>
  <c r="Y232" i="7"/>
  <c r="W232" i="7"/>
  <c r="V232" i="7"/>
  <c r="F232" i="7"/>
  <c r="AL231" i="7"/>
  <c r="AK231" i="7"/>
  <c r="AJ231" i="7"/>
  <c r="AG231" i="7"/>
  <c r="AB231" i="7"/>
  <c r="AA231" i="7"/>
  <c r="Y231" i="7"/>
  <c r="W231" i="7"/>
  <c r="V231" i="7"/>
  <c r="F231" i="7"/>
  <c r="AB230" i="7"/>
  <c r="AA230" i="7"/>
  <c r="Y230" i="7"/>
  <c r="AG230" i="7" s="1"/>
  <c r="AJ230" i="7" s="1"/>
  <c r="AK230" i="7" s="1"/>
  <c r="AL230" i="7" s="1"/>
  <c r="W230" i="7"/>
  <c r="V230" i="7"/>
  <c r="F230" i="7"/>
  <c r="AG229" i="7"/>
  <c r="AJ229" i="7" s="1"/>
  <c r="AK229" i="7" s="1"/>
  <c r="AL229" i="7" s="1"/>
  <c r="AB229" i="7"/>
  <c r="AA229" i="7"/>
  <c r="Y229" i="7"/>
  <c r="V229" i="7"/>
  <c r="W229" i="7" s="1"/>
  <c r="F229" i="7"/>
  <c r="AA228" i="7"/>
  <c r="AB228" i="7" s="1"/>
  <c r="Y228" i="7"/>
  <c r="AG228" i="7" s="1"/>
  <c r="AJ228" i="7" s="1"/>
  <c r="AK228" i="7" s="1"/>
  <c r="AL228" i="7" s="1"/>
  <c r="W228" i="7"/>
  <c r="V228" i="7"/>
  <c r="F228" i="7"/>
  <c r="AG227" i="7"/>
  <c r="AJ227" i="7" s="1"/>
  <c r="AK227" i="7" s="1"/>
  <c r="AL227" i="7" s="1"/>
  <c r="Y227" i="7"/>
  <c r="Z227" i="7" s="1"/>
  <c r="AA227" i="7" s="1"/>
  <c r="AB227" i="7" s="1"/>
  <c r="W227" i="7"/>
  <c r="V227" i="7"/>
  <c r="U227" i="7"/>
  <c r="F227" i="7"/>
  <c r="AG226" i="7"/>
  <c r="AJ226" i="7" s="1"/>
  <c r="AK226" i="7" s="1"/>
  <c r="AL226" i="7" s="1"/>
  <c r="Y226" i="7"/>
  <c r="Z226" i="7" s="1"/>
  <c r="AA226" i="7" s="1"/>
  <c r="AB226" i="7" s="1"/>
  <c r="W226" i="7"/>
  <c r="V226" i="7"/>
  <c r="F226" i="7"/>
  <c r="AK225" i="7"/>
  <c r="AL225" i="7" s="1"/>
  <c r="AB225" i="7"/>
  <c r="Z225" i="7"/>
  <c r="AA225" i="7" s="1"/>
  <c r="Y225" i="7"/>
  <c r="AG225" i="7" s="1"/>
  <c r="AJ225" i="7" s="1"/>
  <c r="V225" i="7"/>
  <c r="W225" i="7" s="1"/>
  <c r="F225" i="7"/>
  <c r="Y224" i="7"/>
  <c r="V224" i="7"/>
  <c r="W224" i="7" s="1"/>
  <c r="F224" i="7"/>
  <c r="AL223" i="7"/>
  <c r="AK223" i="7"/>
  <c r="AJ223" i="7"/>
  <c r="AB223" i="7"/>
  <c r="Y222" i="7"/>
  <c r="W222" i="7"/>
  <c r="V222" i="7"/>
  <c r="F222" i="7"/>
  <c r="AL221" i="7"/>
  <c r="AG221" i="7"/>
  <c r="AJ221" i="7" s="1"/>
  <c r="AK221" i="7" s="1"/>
  <c r="Y221" i="7"/>
  <c r="Z221" i="7" s="1"/>
  <c r="AA221" i="7" s="1"/>
  <c r="AB221" i="7" s="1"/>
  <c r="W221" i="7"/>
  <c r="V221" i="7"/>
  <c r="U221" i="7"/>
  <c r="F221" i="7"/>
  <c r="AL220" i="7"/>
  <c r="AG220" i="7"/>
  <c r="AJ220" i="7" s="1"/>
  <c r="AK220" i="7" s="1"/>
  <c r="AA220" i="7"/>
  <c r="AB220" i="7" s="1"/>
  <c r="Y220" i="7"/>
  <c r="Z220" i="7" s="1"/>
  <c r="W220" i="7"/>
  <c r="V220" i="7"/>
  <c r="U220" i="7"/>
  <c r="F220" i="7"/>
  <c r="AL219" i="7"/>
  <c r="AK219" i="7"/>
  <c r="AJ219" i="7"/>
  <c r="AB219" i="7"/>
  <c r="AK218" i="7"/>
  <c r="AL218" i="7" s="1"/>
  <c r="AG218" i="7"/>
  <c r="AJ218" i="7" s="1"/>
  <c r="AB218" i="7"/>
  <c r="AA218" i="7"/>
  <c r="Y218" i="7"/>
  <c r="V218" i="7"/>
  <c r="W218" i="7" s="1"/>
  <c r="F218" i="7"/>
  <c r="AK217" i="7"/>
  <c r="AL217" i="7" s="1"/>
  <c r="AJ217" i="7"/>
  <c r="AB217" i="7"/>
  <c r="AG216" i="7"/>
  <c r="AJ216" i="7" s="1"/>
  <c r="AK216" i="7" s="1"/>
  <c r="AL216" i="7" s="1"/>
  <c r="AB216" i="7"/>
  <c r="AA216" i="7"/>
  <c r="Y216" i="7"/>
  <c r="W216" i="7"/>
  <c r="V216" i="7"/>
  <c r="F216" i="7"/>
  <c r="AG215" i="7"/>
  <c r="AJ215" i="7" s="1"/>
  <c r="AK215" i="7" s="1"/>
  <c r="AL215" i="7" s="1"/>
  <c r="AB215" i="7"/>
  <c r="AA215" i="7"/>
  <c r="Y215" i="7"/>
  <c r="V215" i="7"/>
  <c r="W215" i="7" s="1"/>
  <c r="F215" i="7"/>
  <c r="AG214" i="7"/>
  <c r="AJ214" i="7" s="1"/>
  <c r="AK214" i="7" s="1"/>
  <c r="AL214" i="7" s="1"/>
  <c r="AA214" i="7"/>
  <c r="AB214" i="7" s="1"/>
  <c r="Y214" i="7"/>
  <c r="W214" i="7"/>
  <c r="V214" i="7"/>
  <c r="F214" i="7"/>
  <c r="AL213" i="7"/>
  <c r="AG213" i="7"/>
  <c r="AJ213" i="7" s="1"/>
  <c r="AK213" i="7" s="1"/>
  <c r="AA213" i="7"/>
  <c r="AB213" i="7" s="1"/>
  <c r="Y213" i="7"/>
  <c r="V213" i="7"/>
  <c r="W213" i="7" s="1"/>
  <c r="F213" i="7"/>
  <c r="AJ212" i="7"/>
  <c r="AK212" i="7" s="1"/>
  <c r="AL212" i="7" s="1"/>
  <c r="AG212" i="7"/>
  <c r="AA212" i="7"/>
  <c r="AB212" i="7" s="1"/>
  <c r="Y212" i="7"/>
  <c r="W212" i="7"/>
  <c r="V212" i="7"/>
  <c r="F212" i="7"/>
  <c r="AL211" i="7"/>
  <c r="AK211" i="7"/>
  <c r="AJ211" i="7"/>
  <c r="AG211" i="7"/>
  <c r="AB211" i="7"/>
  <c r="AA211" i="7"/>
  <c r="Y211" i="7"/>
  <c r="W211" i="7"/>
  <c r="V211" i="7"/>
  <c r="F211" i="7"/>
  <c r="AB210" i="7"/>
  <c r="AA210" i="7"/>
  <c r="Y210" i="7"/>
  <c r="AG210" i="7" s="1"/>
  <c r="AJ210" i="7" s="1"/>
  <c r="AK210" i="7" s="1"/>
  <c r="AL210" i="7" s="1"/>
  <c r="W210" i="7"/>
  <c r="V210" i="7"/>
  <c r="F210" i="7"/>
  <c r="AG209" i="7"/>
  <c r="AJ209" i="7" s="1"/>
  <c r="AK209" i="7" s="1"/>
  <c r="AL209" i="7" s="1"/>
  <c r="AA209" i="7"/>
  <c r="AB209" i="7" s="1"/>
  <c r="Y209" i="7"/>
  <c r="V209" i="7"/>
  <c r="W209" i="7" s="1"/>
  <c r="F209" i="7"/>
  <c r="AG208" i="7"/>
  <c r="AJ208" i="7" s="1"/>
  <c r="AK208" i="7" s="1"/>
  <c r="AL208" i="7" s="1"/>
  <c r="AA208" i="7"/>
  <c r="AB208" i="7" s="1"/>
  <c r="Y208" i="7"/>
  <c r="W208" i="7"/>
  <c r="V208" i="7"/>
  <c r="F208" i="7"/>
  <c r="AG207" i="7"/>
  <c r="AJ207" i="7" s="1"/>
  <c r="AK207" i="7" s="1"/>
  <c r="AL207" i="7" s="1"/>
  <c r="AA207" i="7"/>
  <c r="AB207" i="7" s="1"/>
  <c r="Y207" i="7"/>
  <c r="V207" i="7"/>
  <c r="W207" i="7" s="1"/>
  <c r="F207" i="7"/>
  <c r="AJ206" i="7"/>
  <c r="AK206" i="7" s="1"/>
  <c r="AL206" i="7" s="1"/>
  <c r="AG206" i="7"/>
  <c r="AA206" i="7"/>
  <c r="AB206" i="7" s="1"/>
  <c r="Y206" i="7"/>
  <c r="W206" i="7"/>
  <c r="V206" i="7"/>
  <c r="F206" i="7"/>
  <c r="Y205" i="7"/>
  <c r="V205" i="7"/>
  <c r="W205" i="7" s="1"/>
  <c r="F205" i="7"/>
  <c r="AA204" i="7"/>
  <c r="AB204" i="7" s="1"/>
  <c r="Y204" i="7"/>
  <c r="AG204" i="7" s="1"/>
  <c r="AJ204" i="7" s="1"/>
  <c r="AK204" i="7" s="1"/>
  <c r="AL204" i="7" s="1"/>
  <c r="V204" i="7"/>
  <c r="W204" i="7" s="1"/>
  <c r="F204" i="7"/>
  <c r="AG203" i="7"/>
  <c r="AJ203" i="7" s="1"/>
  <c r="AK203" i="7" s="1"/>
  <c r="AL203" i="7" s="1"/>
  <c r="AB203" i="7"/>
  <c r="Y203" i="7"/>
  <c r="Z203" i="7" s="1"/>
  <c r="AA203" i="7" s="1"/>
  <c r="W203" i="7"/>
  <c r="V203" i="7"/>
  <c r="U203" i="7"/>
  <c r="F203" i="7"/>
  <c r="AL202" i="7"/>
  <c r="AG202" i="7"/>
  <c r="AJ202" i="7" s="1"/>
  <c r="AK202" i="7" s="1"/>
  <c r="Y202" i="7"/>
  <c r="Z202" i="7" s="1"/>
  <c r="AA202" i="7" s="1"/>
  <c r="AB202" i="7" s="1"/>
  <c r="W202" i="7"/>
  <c r="V202" i="7"/>
  <c r="U202" i="7"/>
  <c r="F202" i="7"/>
  <c r="AL201" i="7"/>
  <c r="AJ201" i="7"/>
  <c r="AK201" i="7" s="1"/>
  <c r="AG201" i="7"/>
  <c r="AB201" i="7"/>
  <c r="AA201" i="7"/>
  <c r="Y201" i="7"/>
  <c r="V201" i="7"/>
  <c r="W201" i="7" s="1"/>
  <c r="F201" i="7"/>
  <c r="AL200" i="7"/>
  <c r="AJ200" i="7"/>
  <c r="AK200" i="7" s="1"/>
  <c r="AG200" i="7"/>
  <c r="AB200" i="7"/>
  <c r="AA200" i="7"/>
  <c r="Z200" i="7"/>
  <c r="Y200" i="7"/>
  <c r="V200" i="7"/>
  <c r="W200" i="7" s="1"/>
  <c r="U200" i="7"/>
  <c r="F200" i="7"/>
  <c r="AJ199" i="7"/>
  <c r="AK199" i="7" s="1"/>
  <c r="AL199" i="7" s="1"/>
  <c r="AG199" i="7"/>
  <c r="Z199" i="7"/>
  <c r="AA199" i="7" s="1"/>
  <c r="AB199" i="7" s="1"/>
  <c r="Y199" i="7"/>
  <c r="V199" i="7"/>
  <c r="W199" i="7" s="1"/>
  <c r="U199" i="7"/>
  <c r="F199" i="7"/>
  <c r="AL198" i="7"/>
  <c r="AJ198" i="7"/>
  <c r="AK198" i="7" s="1"/>
  <c r="AG198" i="7"/>
  <c r="AA198" i="7"/>
  <c r="AB198" i="7" s="1"/>
  <c r="Z198" i="7"/>
  <c r="Y198" i="7"/>
  <c r="V198" i="7"/>
  <c r="W198" i="7" s="1"/>
  <c r="F198" i="7"/>
  <c r="AK197" i="7"/>
  <c r="AL197" i="7" s="1"/>
  <c r="AJ197" i="7"/>
  <c r="AB197" i="7"/>
  <c r="AG196" i="7"/>
  <c r="AJ196" i="7" s="1"/>
  <c r="AK196" i="7" s="1"/>
  <c r="AL196" i="7" s="1"/>
  <c r="Z196" i="7"/>
  <c r="AA196" i="7" s="1"/>
  <c r="AB196" i="7" s="1"/>
  <c r="Y196" i="7"/>
  <c r="V196" i="7"/>
  <c r="W196" i="7" s="1"/>
  <c r="U196" i="7"/>
  <c r="F196" i="7"/>
  <c r="AK195" i="7"/>
  <c r="AL195" i="7" s="1"/>
  <c r="AJ195" i="7"/>
  <c r="AB195" i="7"/>
  <c r="Y194" i="7"/>
  <c r="W194" i="7"/>
  <c r="V194" i="7"/>
  <c r="F194" i="7"/>
  <c r="AL193" i="7"/>
  <c r="AG193" i="7"/>
  <c r="AJ193" i="7" s="1"/>
  <c r="AK193" i="7" s="1"/>
  <c r="AB193" i="7"/>
  <c r="Z193" i="7"/>
  <c r="AA193" i="7" s="1"/>
  <c r="Y193" i="7"/>
  <c r="V193" i="7"/>
  <c r="W193" i="7" s="1"/>
  <c r="F193" i="7"/>
  <c r="Y192" i="7"/>
  <c r="V192" i="7"/>
  <c r="W192" i="7" s="1"/>
  <c r="F192" i="7"/>
  <c r="AA191" i="7"/>
  <c r="AB191" i="7" s="1"/>
  <c r="Y191" i="7"/>
  <c r="AG191" i="7" s="1"/>
  <c r="AJ191" i="7" s="1"/>
  <c r="AK191" i="7" s="1"/>
  <c r="AL191" i="7" s="1"/>
  <c r="V191" i="7"/>
  <c r="W191" i="7" s="1"/>
  <c r="F191" i="7"/>
  <c r="AK190" i="7"/>
  <c r="AL190" i="7" s="1"/>
  <c r="AJ190" i="7"/>
  <c r="AG190" i="7"/>
  <c r="AB190" i="7"/>
  <c r="AA190" i="7"/>
  <c r="Y190" i="7"/>
  <c r="V190" i="7"/>
  <c r="W190" i="7" s="1"/>
  <c r="F190" i="7"/>
  <c r="AB189" i="7"/>
  <c r="AA189" i="7"/>
  <c r="Y189" i="7"/>
  <c r="AG189" i="7" s="1"/>
  <c r="AJ189" i="7" s="1"/>
  <c r="AK189" i="7" s="1"/>
  <c r="AL189" i="7" s="1"/>
  <c r="W189" i="7"/>
  <c r="V189" i="7"/>
  <c r="F189" i="7"/>
  <c r="AJ188" i="7"/>
  <c r="AK188" i="7" s="1"/>
  <c r="AL188" i="7" s="1"/>
  <c r="AA188" i="7"/>
  <c r="AB188" i="7" s="1"/>
  <c r="Z188" i="7"/>
  <c r="Y188" i="7"/>
  <c r="AG188" i="7" s="1"/>
  <c r="W188" i="7"/>
  <c r="V188" i="7"/>
  <c r="F188" i="7"/>
  <c r="AL187" i="7"/>
  <c r="AA187" i="7"/>
  <c r="AB187" i="7" s="1"/>
  <c r="Y187" i="7"/>
  <c r="AG187" i="7" s="1"/>
  <c r="AJ187" i="7" s="1"/>
  <c r="AK187" i="7" s="1"/>
  <c r="W187" i="7"/>
  <c r="V187" i="7"/>
  <c r="F187" i="7"/>
  <c r="AG186" i="7"/>
  <c r="AJ186" i="7" s="1"/>
  <c r="AK186" i="7" s="1"/>
  <c r="AL186" i="7" s="1"/>
  <c r="AA186" i="7"/>
  <c r="AB186" i="7" s="1"/>
  <c r="Y186" i="7"/>
  <c r="Z186" i="7" s="1"/>
  <c r="W186" i="7"/>
  <c r="V186" i="7"/>
  <c r="F186" i="7"/>
  <c r="AG185" i="7"/>
  <c r="AJ185" i="7" s="1"/>
  <c r="AK185" i="7" s="1"/>
  <c r="AL185" i="7" s="1"/>
  <c r="AB185" i="7"/>
  <c r="Z185" i="7"/>
  <c r="AA185" i="7" s="1"/>
  <c r="Y185" i="7"/>
  <c r="V185" i="7"/>
  <c r="W185" i="7" s="1"/>
  <c r="F185" i="7"/>
  <c r="Y184" i="7"/>
  <c r="V184" i="7"/>
  <c r="W184" i="7" s="1"/>
  <c r="F184" i="7"/>
  <c r="AG183" i="7"/>
  <c r="AJ183" i="7" s="1"/>
  <c r="AK183" i="7" s="1"/>
  <c r="AL183" i="7" s="1"/>
  <c r="AA183" i="7"/>
  <c r="AB183" i="7" s="1"/>
  <c r="Z183" i="7"/>
  <c r="Y183" i="7"/>
  <c r="W183" i="7"/>
  <c r="V183" i="7"/>
  <c r="F183" i="7"/>
  <c r="AK182" i="7"/>
  <c r="AL182" i="7" s="1"/>
  <c r="Z182" i="7"/>
  <c r="AA182" i="7" s="1"/>
  <c r="AB182" i="7" s="1"/>
  <c r="Y182" i="7"/>
  <c r="AG182" i="7" s="1"/>
  <c r="AJ182" i="7" s="1"/>
  <c r="V182" i="7"/>
  <c r="W182" i="7" s="1"/>
  <c r="U182" i="7"/>
  <c r="F182" i="7"/>
  <c r="AJ181" i="7"/>
  <c r="AK181" i="7" s="1"/>
  <c r="AL181" i="7" s="1"/>
  <c r="AB181" i="7"/>
  <c r="AG180" i="7"/>
  <c r="AA180" i="7"/>
  <c r="AB180" i="7" s="1"/>
  <c r="Z180" i="7"/>
  <c r="Y180" i="7"/>
  <c r="W180" i="7"/>
  <c r="V180" i="7"/>
  <c r="F180" i="7"/>
  <c r="Y179" i="7"/>
  <c r="V179" i="7"/>
  <c r="W179" i="7" s="1"/>
  <c r="F179" i="7"/>
  <c r="AB178" i="7"/>
  <c r="AA178" i="7"/>
  <c r="Y178" i="7"/>
  <c r="AG178" i="7" s="1"/>
  <c r="V178" i="7"/>
  <c r="W178" i="7" s="1"/>
  <c r="F178" i="7"/>
  <c r="AG177" i="7"/>
  <c r="AJ177" i="7" s="1"/>
  <c r="AK177" i="7" s="1"/>
  <c r="AL177" i="7" s="1"/>
  <c r="Z177" i="7"/>
  <c r="AA177" i="7" s="1"/>
  <c r="AB177" i="7" s="1"/>
  <c r="Y177" i="7"/>
  <c r="V177" i="7"/>
  <c r="W177" i="7" s="1"/>
  <c r="F177" i="7"/>
  <c r="Y176" i="7"/>
  <c r="V176" i="7"/>
  <c r="W176" i="7" s="1"/>
  <c r="F176" i="7"/>
  <c r="AJ175" i="7"/>
  <c r="AK175" i="7" s="1"/>
  <c r="AL175" i="7" s="1"/>
  <c r="AG175" i="7"/>
  <c r="Z175" i="7"/>
  <c r="AA175" i="7" s="1"/>
  <c r="AB175" i="7" s="1"/>
  <c r="Y175" i="7"/>
  <c r="W175" i="7"/>
  <c r="V175" i="7"/>
  <c r="F175" i="7"/>
  <c r="AB174" i="7"/>
  <c r="Z174" i="7"/>
  <c r="AA174" i="7" s="1"/>
  <c r="Y174" i="7"/>
  <c r="AG174" i="7" s="1"/>
  <c r="AJ174" i="7" s="1"/>
  <c r="AK174" i="7" s="1"/>
  <c r="AL174" i="7" s="1"/>
  <c r="V174" i="7"/>
  <c r="W174" i="7" s="1"/>
  <c r="F174" i="7"/>
  <c r="AG173" i="7"/>
  <c r="AJ173" i="7" s="1"/>
  <c r="AK173" i="7" s="1"/>
  <c r="AL173" i="7" s="1"/>
  <c r="AB173" i="7"/>
  <c r="AA173" i="7"/>
  <c r="Y173" i="7"/>
  <c r="W173" i="7"/>
  <c r="V173" i="7"/>
  <c r="F173" i="7"/>
  <c r="Y172" i="7"/>
  <c r="V172" i="7"/>
  <c r="W172" i="7" s="1"/>
  <c r="F172" i="7"/>
  <c r="AK171" i="7"/>
  <c r="AL171" i="7" s="1"/>
  <c r="Y171" i="7"/>
  <c r="AG171" i="7" s="1"/>
  <c r="AJ171" i="7" s="1"/>
  <c r="W171" i="7"/>
  <c r="V171" i="7"/>
  <c r="U171" i="7"/>
  <c r="F171" i="7"/>
  <c r="AK170" i="7"/>
  <c r="AL170" i="7" s="1"/>
  <c r="AJ170" i="7"/>
  <c r="AB170" i="7"/>
  <c r="AJ169" i="7"/>
  <c r="AK169" i="7" s="1"/>
  <c r="AL169" i="7" s="1"/>
  <c r="Y169" i="7"/>
  <c r="AG169" i="7" s="1"/>
  <c r="V169" i="7"/>
  <c r="W169" i="7" s="1"/>
  <c r="F169" i="7"/>
  <c r="AJ168" i="7"/>
  <c r="AK168" i="7" s="1"/>
  <c r="AL168" i="7" s="1"/>
  <c r="Y168" i="7"/>
  <c r="AG168" i="7" s="1"/>
  <c r="V168" i="7"/>
  <c r="W168" i="7" s="1"/>
  <c r="U168" i="7"/>
  <c r="F168" i="7"/>
  <c r="Y167" i="7"/>
  <c r="AG167" i="7" s="1"/>
  <c r="AJ167" i="7" s="1"/>
  <c r="AK167" i="7" s="1"/>
  <c r="AL167" i="7" s="1"/>
  <c r="V167" i="7"/>
  <c r="W167" i="7" s="1"/>
  <c r="U167" i="7"/>
  <c r="F167" i="7"/>
  <c r="AJ166" i="7"/>
  <c r="AK166" i="7" s="1"/>
  <c r="AL166" i="7" s="1"/>
  <c r="Y166" i="7"/>
  <c r="AG166" i="7" s="1"/>
  <c r="V166" i="7"/>
  <c r="W166" i="7" s="1"/>
  <c r="F166" i="7"/>
  <c r="AL165" i="7"/>
  <c r="AG165" i="7"/>
  <c r="AJ165" i="7" s="1"/>
  <c r="AK165" i="7" s="1"/>
  <c r="AB165" i="7"/>
  <c r="AA165" i="7"/>
  <c r="Y165" i="7"/>
  <c r="V165" i="7"/>
  <c r="W165" i="7" s="1"/>
  <c r="F165" i="7"/>
  <c r="AA164" i="7"/>
  <c r="AB164" i="7" s="1"/>
  <c r="Y164" i="7"/>
  <c r="AG164" i="7" s="1"/>
  <c r="AJ164" i="7" s="1"/>
  <c r="AK164" i="7" s="1"/>
  <c r="AL164" i="7" s="1"/>
  <c r="V164" i="7"/>
  <c r="W164" i="7" s="1"/>
  <c r="F164" i="7"/>
  <c r="AJ163" i="7"/>
  <c r="AK163" i="7" s="1"/>
  <c r="AL163" i="7" s="1"/>
  <c r="AB163" i="7"/>
  <c r="AL162" i="7"/>
  <c r="AG162" i="7"/>
  <c r="AJ162" i="7" s="1"/>
  <c r="AK162" i="7" s="1"/>
  <c r="Z162" i="7"/>
  <c r="AA162" i="7" s="1"/>
  <c r="AB162" i="7" s="1"/>
  <c r="Y162" i="7"/>
  <c r="W162" i="7"/>
  <c r="V162" i="7"/>
  <c r="F162" i="7"/>
  <c r="Y161" i="7"/>
  <c r="V161" i="7"/>
  <c r="W161" i="7" s="1"/>
  <c r="U161" i="7"/>
  <c r="F161" i="7"/>
  <c r="AL160" i="7"/>
  <c r="AK160" i="7"/>
  <c r="AJ160" i="7"/>
  <c r="AB160" i="7"/>
  <c r="AG159" i="7"/>
  <c r="AJ159" i="7" s="1"/>
  <c r="AK159" i="7" s="1"/>
  <c r="AL159" i="7" s="1"/>
  <c r="Y159" i="7"/>
  <c r="Z159" i="7" s="1"/>
  <c r="AA159" i="7" s="1"/>
  <c r="AB159" i="7" s="1"/>
  <c r="W159" i="7"/>
  <c r="V159" i="7"/>
  <c r="F159" i="7"/>
  <c r="AK158" i="7"/>
  <c r="AL158" i="7" s="1"/>
  <c r="Z158" i="7"/>
  <c r="AA158" i="7" s="1"/>
  <c r="AB158" i="7" s="1"/>
  <c r="Y158" i="7"/>
  <c r="AG158" i="7" s="1"/>
  <c r="AJ158" i="7" s="1"/>
  <c r="V158" i="7"/>
  <c r="W158" i="7" s="1"/>
  <c r="F158" i="7"/>
  <c r="Y157" i="7"/>
  <c r="AG157" i="7" s="1"/>
  <c r="AJ157" i="7" s="1"/>
  <c r="AK157" i="7" s="1"/>
  <c r="AL157" i="7" s="1"/>
  <c r="V157" i="7"/>
  <c r="W157" i="7" s="1"/>
  <c r="F157" i="7"/>
  <c r="AL156" i="7"/>
  <c r="AG156" i="7"/>
  <c r="AJ156" i="7" s="1"/>
  <c r="AK156" i="7" s="1"/>
  <c r="AB156" i="7"/>
  <c r="AA156" i="7"/>
  <c r="Y156" i="7"/>
  <c r="V156" i="7"/>
  <c r="W156" i="7" s="1"/>
  <c r="F156" i="7"/>
  <c r="AJ155" i="7"/>
  <c r="AK155" i="7" s="1"/>
  <c r="AL155" i="7" s="1"/>
  <c r="AA155" i="7"/>
  <c r="AB155" i="7" s="1"/>
  <c r="Y155" i="7"/>
  <c r="AG155" i="7" s="1"/>
  <c r="V155" i="7"/>
  <c r="W155" i="7" s="1"/>
  <c r="F155" i="7"/>
  <c r="AG154" i="7"/>
  <c r="AJ154" i="7" s="1"/>
  <c r="AK154" i="7" s="1"/>
  <c r="AL154" i="7" s="1"/>
  <c r="AB154" i="7"/>
  <c r="AA154" i="7"/>
  <c r="Y154" i="7"/>
  <c r="W154" i="7"/>
  <c r="V154" i="7"/>
  <c r="F154" i="7"/>
  <c r="AL153" i="7"/>
  <c r="AJ153" i="7"/>
  <c r="AK153" i="7" s="1"/>
  <c r="AG153" i="7"/>
  <c r="Z153" i="7"/>
  <c r="AA153" i="7" s="1"/>
  <c r="AB153" i="7" s="1"/>
  <c r="Y153" i="7"/>
  <c r="V153" i="7"/>
  <c r="W153" i="7" s="1"/>
  <c r="U153" i="7"/>
  <c r="F153" i="7"/>
  <c r="AL152" i="7"/>
  <c r="AJ152" i="7"/>
  <c r="AK152" i="7" s="1"/>
  <c r="AG152" i="7"/>
  <c r="AA152" i="7"/>
  <c r="AB152" i="7" s="1"/>
  <c r="Z152" i="7"/>
  <c r="Y152" i="7"/>
  <c r="V152" i="7"/>
  <c r="W152" i="7" s="1"/>
  <c r="F152" i="7"/>
  <c r="AA151" i="7"/>
  <c r="AB151" i="7" s="1"/>
  <c r="Y151" i="7"/>
  <c r="AG151" i="7" s="1"/>
  <c r="AJ151" i="7" s="1"/>
  <c r="AK151" i="7" s="1"/>
  <c r="AL151" i="7" s="1"/>
  <c r="W151" i="7"/>
  <c r="V151" i="7"/>
  <c r="F151" i="7"/>
  <c r="AG150" i="7"/>
  <c r="AJ150" i="7" s="1"/>
  <c r="AK150" i="7" s="1"/>
  <c r="AL150" i="7" s="1"/>
  <c r="Y150" i="7"/>
  <c r="Z150" i="7" s="1"/>
  <c r="AA150" i="7" s="1"/>
  <c r="AB150" i="7" s="1"/>
  <c r="W150" i="7"/>
  <c r="V150" i="7"/>
  <c r="F150" i="7"/>
  <c r="AK149" i="7"/>
  <c r="AL149" i="7" s="1"/>
  <c r="AB149" i="7"/>
  <c r="AA149" i="7"/>
  <c r="Y149" i="7"/>
  <c r="AG149" i="7" s="1"/>
  <c r="AJ149" i="7" s="1"/>
  <c r="V149" i="7"/>
  <c r="W149" i="7" s="1"/>
  <c r="F149" i="7"/>
  <c r="AG148" i="7"/>
  <c r="AJ148" i="7" s="1"/>
  <c r="AK148" i="7" s="1"/>
  <c r="AL148" i="7" s="1"/>
  <c r="AB148" i="7"/>
  <c r="AA148" i="7"/>
  <c r="Y148" i="7"/>
  <c r="V148" i="7"/>
  <c r="W148" i="7" s="1"/>
  <c r="F148" i="7"/>
  <c r="AJ147" i="7"/>
  <c r="AK147" i="7" s="1"/>
  <c r="AL147" i="7" s="1"/>
  <c r="AG147" i="7"/>
  <c r="AA147" i="7"/>
  <c r="AB147" i="7" s="1"/>
  <c r="Z147" i="7"/>
  <c r="Y147" i="7"/>
  <c r="W147" i="7"/>
  <c r="V147" i="7"/>
  <c r="F147" i="7"/>
  <c r="AG146" i="7"/>
  <c r="AJ146" i="7" s="1"/>
  <c r="AK146" i="7" s="1"/>
  <c r="AL146" i="7" s="1"/>
  <c r="Z146" i="7"/>
  <c r="AA146" i="7" s="1"/>
  <c r="AB146" i="7" s="1"/>
  <c r="Y146" i="7"/>
  <c r="V146" i="7"/>
  <c r="W146" i="7" s="1"/>
  <c r="U146" i="7"/>
  <c r="F146" i="7"/>
  <c r="AG145" i="7"/>
  <c r="AJ145" i="7" s="1"/>
  <c r="AK145" i="7" s="1"/>
  <c r="AL145" i="7" s="1"/>
  <c r="AB145" i="7"/>
  <c r="AA145" i="7"/>
  <c r="Y145" i="7"/>
  <c r="W145" i="7"/>
  <c r="V145" i="7"/>
  <c r="F145" i="7"/>
  <c r="AG144" i="7"/>
  <c r="AJ144" i="7" s="1"/>
  <c r="AK144" i="7" s="1"/>
  <c r="AL144" i="7" s="1"/>
  <c r="AB144" i="7"/>
  <c r="AA144" i="7"/>
  <c r="Y144" i="7"/>
  <c r="V144" i="7"/>
  <c r="W144" i="7" s="1"/>
  <c r="F144" i="7"/>
  <c r="AK143" i="7"/>
  <c r="AL143" i="7" s="1"/>
  <c r="AJ143" i="7"/>
  <c r="AB143" i="7"/>
  <c r="AG142" i="7"/>
  <c r="AJ142" i="7" s="1"/>
  <c r="AK142" i="7" s="1"/>
  <c r="AL142" i="7" s="1"/>
  <c r="AB142" i="7"/>
  <c r="AA142" i="7"/>
  <c r="Y142" i="7"/>
  <c r="W142" i="7"/>
  <c r="V142" i="7"/>
  <c r="F142" i="7"/>
  <c r="AK141" i="7"/>
  <c r="AL141" i="7" s="1"/>
  <c r="AJ141" i="7"/>
  <c r="AB141" i="7"/>
  <c r="Y140" i="7"/>
  <c r="V140" i="7"/>
  <c r="W140" i="7" s="1"/>
  <c r="F140" i="7"/>
  <c r="AJ139" i="7"/>
  <c r="AK139" i="7" s="1"/>
  <c r="AL139" i="7" s="1"/>
  <c r="AA139" i="7"/>
  <c r="AB139" i="7" s="1"/>
  <c r="Y139" i="7"/>
  <c r="AG139" i="7" s="1"/>
  <c r="V139" i="7"/>
  <c r="W139" i="7" s="1"/>
  <c r="F139" i="7"/>
  <c r="Y138" i="7"/>
  <c r="W138" i="7"/>
  <c r="V138" i="7"/>
  <c r="F138" i="7"/>
  <c r="AG137" i="7"/>
  <c r="AJ137" i="7" s="1"/>
  <c r="AK137" i="7" s="1"/>
  <c r="AL137" i="7" s="1"/>
  <c r="AB137" i="7"/>
  <c r="AA137" i="7"/>
  <c r="Y137" i="7"/>
  <c r="V137" i="7"/>
  <c r="W137" i="7" s="1"/>
  <c r="F137" i="7"/>
  <c r="AA136" i="7"/>
  <c r="AB136" i="7" s="1"/>
  <c r="Y136" i="7"/>
  <c r="AG136" i="7" s="1"/>
  <c r="AJ136" i="7" s="1"/>
  <c r="AK136" i="7" s="1"/>
  <c r="AL136" i="7" s="1"/>
  <c r="W136" i="7"/>
  <c r="V136" i="7"/>
  <c r="F136" i="7"/>
  <c r="AG135" i="7"/>
  <c r="AJ135" i="7" s="1"/>
  <c r="AK135" i="7" s="1"/>
  <c r="AL135" i="7" s="1"/>
  <c r="Y135" i="7"/>
  <c r="Z135" i="7" s="1"/>
  <c r="AA135" i="7" s="1"/>
  <c r="AB135" i="7" s="1"/>
  <c r="V135" i="7"/>
  <c r="W135" i="7" s="1"/>
  <c r="F135" i="7"/>
  <c r="Z134" i="7"/>
  <c r="AA134" i="7" s="1"/>
  <c r="AB134" i="7" s="1"/>
  <c r="Y134" i="7"/>
  <c r="AG134" i="7" s="1"/>
  <c r="AJ134" i="7" s="1"/>
  <c r="AK134" i="7" s="1"/>
  <c r="AL134" i="7" s="1"/>
  <c r="V134" i="7"/>
  <c r="W134" i="7" s="1"/>
  <c r="U134" i="7"/>
  <c r="F134" i="7"/>
  <c r="AB133" i="7"/>
  <c r="Z133" i="7"/>
  <c r="AA133" i="7" s="1"/>
  <c r="Y133" i="7"/>
  <c r="AG133" i="7" s="1"/>
  <c r="AJ133" i="7" s="1"/>
  <c r="AK133" i="7" s="1"/>
  <c r="AL133" i="7" s="1"/>
  <c r="V133" i="7"/>
  <c r="W133" i="7" s="1"/>
  <c r="U133" i="7"/>
  <c r="F133" i="7"/>
  <c r="AB132" i="7"/>
  <c r="Z132" i="7"/>
  <c r="AA132" i="7" s="1"/>
  <c r="Y132" i="7"/>
  <c r="AG132" i="7" s="1"/>
  <c r="AJ132" i="7" s="1"/>
  <c r="AK132" i="7" s="1"/>
  <c r="AL132" i="7" s="1"/>
  <c r="V132" i="7"/>
  <c r="W132" i="7" s="1"/>
  <c r="U132" i="7"/>
  <c r="F132" i="7"/>
  <c r="AK131" i="7"/>
  <c r="AL131" i="7" s="1"/>
  <c r="AJ131" i="7"/>
  <c r="AB131" i="7"/>
  <c r="AA130" i="7"/>
  <c r="AB130" i="7" s="1"/>
  <c r="Y130" i="7"/>
  <c r="AG130" i="7" s="1"/>
  <c r="AJ130" i="7" s="1"/>
  <c r="AK130" i="7" s="1"/>
  <c r="AL130" i="7" s="1"/>
  <c r="W130" i="7"/>
  <c r="V130" i="7"/>
  <c r="F130" i="7"/>
  <c r="AB129" i="7"/>
  <c r="AA129" i="7"/>
  <c r="Y129" i="7"/>
  <c r="AG129" i="7" s="1"/>
  <c r="AJ129" i="7" s="1"/>
  <c r="AK129" i="7" s="1"/>
  <c r="AL129" i="7" s="1"/>
  <c r="W129" i="7"/>
  <c r="V129" i="7"/>
  <c r="F129" i="7"/>
  <c r="AK128" i="7"/>
  <c r="AL128" i="7" s="1"/>
  <c r="AB128" i="7"/>
  <c r="Z128" i="7"/>
  <c r="AA128" i="7" s="1"/>
  <c r="Y128" i="7"/>
  <c r="AG128" i="7" s="1"/>
  <c r="AJ128" i="7" s="1"/>
  <c r="V128" i="7"/>
  <c r="W128" i="7" s="1"/>
  <c r="U128" i="7"/>
  <c r="F128" i="7"/>
  <c r="AK127" i="7"/>
  <c r="AL127" i="7" s="1"/>
  <c r="AJ127" i="7"/>
  <c r="AB127" i="7"/>
  <c r="AL126" i="7"/>
  <c r="AA126" i="7"/>
  <c r="AB126" i="7" s="1"/>
  <c r="Y126" i="7"/>
  <c r="AG126" i="7" s="1"/>
  <c r="AJ126" i="7" s="1"/>
  <c r="AK126" i="7" s="1"/>
  <c r="W126" i="7"/>
  <c r="V126" i="7"/>
  <c r="F126" i="7"/>
  <c r="AJ125" i="7"/>
  <c r="AK125" i="7" s="1"/>
  <c r="AL125" i="7" s="1"/>
  <c r="AB125" i="7"/>
  <c r="AA125" i="7"/>
  <c r="Y125" i="7"/>
  <c r="AG125" i="7" s="1"/>
  <c r="V125" i="7"/>
  <c r="W125" i="7" s="1"/>
  <c r="F125" i="7"/>
  <c r="AB124" i="7"/>
  <c r="AA124" i="7"/>
  <c r="Y124" i="7"/>
  <c r="AG124" i="7" s="1"/>
  <c r="AJ124" i="7" s="1"/>
  <c r="AK124" i="7" s="1"/>
  <c r="AL124" i="7" s="1"/>
  <c r="V124" i="7"/>
  <c r="W124" i="7" s="1"/>
  <c r="F124" i="7"/>
  <c r="AB123" i="7"/>
  <c r="AA123" i="7"/>
  <c r="Y123" i="7"/>
  <c r="AG123" i="7" s="1"/>
  <c r="AJ123" i="7" s="1"/>
  <c r="AK123" i="7" s="1"/>
  <c r="AL123" i="7" s="1"/>
  <c r="V123" i="7"/>
  <c r="W123" i="7" s="1"/>
  <c r="F123" i="7"/>
  <c r="AJ122" i="7"/>
  <c r="AK122" i="7" s="1"/>
  <c r="AL122" i="7" s="1"/>
  <c r="AA122" i="7"/>
  <c r="AB122" i="7" s="1"/>
  <c r="Y122" i="7"/>
  <c r="AG122" i="7" s="1"/>
  <c r="V122" i="7"/>
  <c r="W122" i="7" s="1"/>
  <c r="F122" i="7"/>
  <c r="AG121" i="7"/>
  <c r="AJ121" i="7" s="1"/>
  <c r="AK121" i="7" s="1"/>
  <c r="AL121" i="7" s="1"/>
  <c r="AB121" i="7"/>
  <c r="AA121" i="7"/>
  <c r="Y121" i="7"/>
  <c r="W121" i="7"/>
  <c r="V121" i="7"/>
  <c r="F121" i="7"/>
  <c r="AL120" i="7"/>
  <c r="AJ120" i="7"/>
  <c r="AK120" i="7" s="1"/>
  <c r="AB120" i="7"/>
  <c r="AK119" i="7"/>
  <c r="AL119" i="7" s="1"/>
  <c r="AJ119" i="7"/>
  <c r="AG119" i="7"/>
  <c r="AA119" i="7"/>
  <c r="AB119" i="7" s="1"/>
  <c r="Z119" i="7"/>
  <c r="Y119" i="7"/>
  <c r="W119" i="7"/>
  <c r="V119" i="7"/>
  <c r="F119" i="7"/>
  <c r="AJ118" i="7"/>
  <c r="AK118" i="7" s="1"/>
  <c r="AL118" i="7" s="1"/>
  <c r="AG118" i="7"/>
  <c r="Z118" i="7"/>
  <c r="AA118" i="7" s="1"/>
  <c r="AB118" i="7" s="1"/>
  <c r="Y118" i="7"/>
  <c r="V118" i="7"/>
  <c r="W118" i="7" s="1"/>
  <c r="U118" i="7"/>
  <c r="F118" i="7"/>
  <c r="AJ117" i="7"/>
  <c r="AK117" i="7" s="1"/>
  <c r="AL117" i="7" s="1"/>
  <c r="AB117" i="7"/>
  <c r="AJ116" i="7"/>
  <c r="AK116" i="7" s="1"/>
  <c r="AL116" i="7" s="1"/>
  <c r="AG116" i="7"/>
  <c r="AA116" i="7"/>
  <c r="AB116" i="7" s="1"/>
  <c r="Y116" i="7"/>
  <c r="W116" i="7"/>
  <c r="V116" i="7"/>
  <c r="F116" i="7"/>
  <c r="AB115" i="7"/>
  <c r="AA115" i="7"/>
  <c r="Y115" i="7"/>
  <c r="AG115" i="7" s="1"/>
  <c r="AJ115" i="7" s="1"/>
  <c r="AK115" i="7" s="1"/>
  <c r="AL115" i="7" s="1"/>
  <c r="W115" i="7"/>
  <c r="V115" i="7"/>
  <c r="F115" i="7"/>
  <c r="AJ114" i="7"/>
  <c r="AK114" i="7" s="1"/>
  <c r="AL114" i="7" s="1"/>
  <c r="AG114" i="7"/>
  <c r="AB114" i="7"/>
  <c r="AA114" i="7"/>
  <c r="Y114" i="7"/>
  <c r="W114" i="7"/>
  <c r="V114" i="7"/>
  <c r="F114" i="7"/>
  <c r="AG113" i="7"/>
  <c r="AJ113" i="7" s="1"/>
  <c r="AK113" i="7" s="1"/>
  <c r="AL113" i="7" s="1"/>
  <c r="AB113" i="7"/>
  <c r="AA113" i="7"/>
  <c r="Y113" i="7"/>
  <c r="V113" i="7"/>
  <c r="W113" i="7" s="1"/>
  <c r="F113" i="7"/>
  <c r="AA112" i="7"/>
  <c r="AB112" i="7" s="1"/>
  <c r="Y112" i="7"/>
  <c r="AG112" i="7" s="1"/>
  <c r="AJ112" i="7" s="1"/>
  <c r="AK112" i="7" s="1"/>
  <c r="AL112" i="7" s="1"/>
  <c r="W112" i="7"/>
  <c r="V112" i="7"/>
  <c r="F112" i="7"/>
  <c r="AG111" i="7"/>
  <c r="AJ111" i="7" s="1"/>
  <c r="AK111" i="7" s="1"/>
  <c r="AL111" i="7" s="1"/>
  <c r="AA111" i="7"/>
  <c r="AB111" i="7" s="1"/>
  <c r="Y111" i="7"/>
  <c r="V111" i="7"/>
  <c r="W111" i="7" s="1"/>
  <c r="F111" i="7"/>
  <c r="AJ110" i="7"/>
  <c r="AK110" i="7" s="1"/>
  <c r="AL110" i="7" s="1"/>
  <c r="AG110" i="7"/>
  <c r="AA110" i="7"/>
  <c r="AB110" i="7" s="1"/>
  <c r="Y110" i="7"/>
  <c r="W110" i="7"/>
  <c r="V110" i="7"/>
  <c r="F110" i="7"/>
  <c r="AL109" i="7"/>
  <c r="AK109" i="7"/>
  <c r="AJ109" i="7"/>
  <c r="AB109" i="7"/>
  <c r="AL108" i="7"/>
  <c r="AG108" i="7"/>
  <c r="AJ108" i="7" s="1"/>
  <c r="AK108" i="7" s="1"/>
  <c r="Y108" i="7"/>
  <c r="Z108" i="7" s="1"/>
  <c r="AA108" i="7" s="1"/>
  <c r="AB108" i="7" s="1"/>
  <c r="V108" i="7"/>
  <c r="W108" i="7" s="1"/>
  <c r="U108" i="7"/>
  <c r="F108" i="7"/>
  <c r="AL107" i="7"/>
  <c r="AG107" i="7"/>
  <c r="AJ107" i="7" s="1"/>
  <c r="AK107" i="7" s="1"/>
  <c r="Y107" i="7"/>
  <c r="Z107" i="7" s="1"/>
  <c r="AA107" i="7" s="1"/>
  <c r="AB107" i="7" s="1"/>
  <c r="V107" i="7"/>
  <c r="W107" i="7" s="1"/>
  <c r="F107" i="7"/>
  <c r="AB106" i="7"/>
  <c r="AA106" i="7"/>
  <c r="Y106" i="7"/>
  <c r="AG106" i="7" s="1"/>
  <c r="AJ106" i="7" s="1"/>
  <c r="AK106" i="7" s="1"/>
  <c r="AL106" i="7" s="1"/>
  <c r="V106" i="7"/>
  <c r="W106" i="7" s="1"/>
  <c r="F106" i="7"/>
  <c r="AG105" i="7"/>
  <c r="AJ105" i="7" s="1"/>
  <c r="AK105" i="7" s="1"/>
  <c r="AL105" i="7" s="1"/>
  <c r="Z105" i="7"/>
  <c r="AA105" i="7" s="1"/>
  <c r="AB105" i="7" s="1"/>
  <c r="Y105" i="7"/>
  <c r="W105" i="7"/>
  <c r="V105" i="7"/>
  <c r="F105" i="7"/>
  <c r="Y104" i="7"/>
  <c r="V104" i="7"/>
  <c r="W104" i="7" s="1"/>
  <c r="F104" i="7"/>
  <c r="AK103" i="7"/>
  <c r="AL103" i="7" s="1"/>
  <c r="AJ103" i="7"/>
  <c r="AG103" i="7"/>
  <c r="AA103" i="7"/>
  <c r="AB103" i="7" s="1"/>
  <c r="Z103" i="7"/>
  <c r="Y103" i="7"/>
  <c r="W103" i="7"/>
  <c r="V103" i="7"/>
  <c r="U103" i="7"/>
  <c r="F103" i="7"/>
  <c r="AJ102" i="7"/>
  <c r="AK102" i="7" s="1"/>
  <c r="AL102" i="7" s="1"/>
  <c r="AG102" i="7"/>
  <c r="AA102" i="7"/>
  <c r="AB102" i="7" s="1"/>
  <c r="Z102" i="7"/>
  <c r="Y102" i="7"/>
  <c r="W102" i="7"/>
  <c r="V102" i="7"/>
  <c r="F102" i="7"/>
  <c r="AG101" i="7"/>
  <c r="AJ101" i="7" s="1"/>
  <c r="AK101" i="7" s="1"/>
  <c r="AL101" i="7" s="1"/>
  <c r="Z101" i="7"/>
  <c r="AA101" i="7" s="1"/>
  <c r="AB101" i="7" s="1"/>
  <c r="Y101" i="7"/>
  <c r="V101" i="7"/>
  <c r="W101" i="7" s="1"/>
  <c r="U101" i="7"/>
  <c r="F101" i="7"/>
  <c r="AG100" i="7"/>
  <c r="AJ100" i="7" s="1"/>
  <c r="AK100" i="7" s="1"/>
  <c r="AL100" i="7" s="1"/>
  <c r="Z100" i="7"/>
  <c r="AA100" i="7" s="1"/>
  <c r="AB100" i="7" s="1"/>
  <c r="Y100" i="7"/>
  <c r="V100" i="7"/>
  <c r="W100" i="7" s="1"/>
  <c r="F100" i="7"/>
  <c r="Y99" i="7"/>
  <c r="W99" i="7"/>
  <c r="V99" i="7"/>
  <c r="U99" i="7"/>
  <c r="F99" i="7"/>
  <c r="AL98" i="7"/>
  <c r="AJ98" i="7"/>
  <c r="AK98" i="7" s="1"/>
  <c r="AB98" i="7"/>
  <c r="AG97" i="7"/>
  <c r="AJ97" i="7" s="1"/>
  <c r="AK97" i="7" s="1"/>
  <c r="AL97" i="7" s="1"/>
  <c r="Z97" i="7"/>
  <c r="AA97" i="7" s="1"/>
  <c r="AB97" i="7" s="1"/>
  <c r="Y97" i="7"/>
  <c r="W97" i="7"/>
  <c r="V97" i="7"/>
  <c r="U97" i="7"/>
  <c r="F97" i="7"/>
  <c r="AL96" i="7"/>
  <c r="AG96" i="7"/>
  <c r="AJ96" i="7" s="1"/>
  <c r="AK96" i="7" s="1"/>
  <c r="AB96" i="7"/>
  <c r="AA96" i="7"/>
  <c r="Y96" i="7"/>
  <c r="V96" i="7"/>
  <c r="W96" i="7" s="1"/>
  <c r="F96" i="7"/>
  <c r="AK95" i="7"/>
  <c r="AL95" i="7" s="1"/>
  <c r="AJ95" i="7"/>
  <c r="AG95" i="7"/>
  <c r="AA95" i="7"/>
  <c r="AB95" i="7" s="1"/>
  <c r="Z95" i="7"/>
  <c r="Y95" i="7"/>
  <c r="W95" i="7"/>
  <c r="V95" i="7"/>
  <c r="F95" i="7"/>
  <c r="AK94" i="7"/>
  <c r="AL94" i="7" s="1"/>
  <c r="AJ94" i="7"/>
  <c r="AG94" i="7"/>
  <c r="AB94" i="7"/>
  <c r="AA94" i="7"/>
  <c r="Y94" i="7"/>
  <c r="W94" i="7"/>
  <c r="V94" i="7"/>
  <c r="F94" i="7"/>
  <c r="AG93" i="7"/>
  <c r="AJ93" i="7" s="1"/>
  <c r="AK93" i="7" s="1"/>
  <c r="AL93" i="7" s="1"/>
  <c r="AA93" i="7"/>
  <c r="AB93" i="7" s="1"/>
  <c r="Z93" i="7"/>
  <c r="Y93" i="7"/>
  <c r="W93" i="7"/>
  <c r="V93" i="7"/>
  <c r="F93" i="7"/>
  <c r="AB92" i="7"/>
  <c r="AA92" i="7"/>
  <c r="Y92" i="7"/>
  <c r="AG92" i="7" s="1"/>
  <c r="AJ92" i="7" s="1"/>
  <c r="AK92" i="7" s="1"/>
  <c r="AL92" i="7" s="1"/>
  <c r="W92" i="7"/>
  <c r="V92" i="7"/>
  <c r="F92" i="7"/>
  <c r="AJ91" i="7"/>
  <c r="AK91" i="7" s="1"/>
  <c r="AL91" i="7" s="1"/>
  <c r="AB91" i="7"/>
  <c r="AA91" i="7"/>
  <c r="Y91" i="7"/>
  <c r="AG91" i="7" s="1"/>
  <c r="V91" i="7"/>
  <c r="W91" i="7" s="1"/>
  <c r="F91" i="7"/>
  <c r="AB90" i="7"/>
  <c r="AA90" i="7"/>
  <c r="Y90" i="7"/>
  <c r="AG90" i="7" s="1"/>
  <c r="AJ90" i="7" s="1"/>
  <c r="AK90" i="7" s="1"/>
  <c r="AL90" i="7" s="1"/>
  <c r="V90" i="7"/>
  <c r="W90" i="7" s="1"/>
  <c r="F90" i="7"/>
  <c r="AB89" i="7"/>
  <c r="AA89" i="7"/>
  <c r="Y89" i="7"/>
  <c r="AG89" i="7" s="1"/>
  <c r="AJ89" i="7" s="1"/>
  <c r="AK89" i="7" s="1"/>
  <c r="AL89" i="7" s="1"/>
  <c r="V89" i="7"/>
  <c r="W89" i="7" s="1"/>
  <c r="F89" i="7"/>
  <c r="AL88" i="7"/>
  <c r="AJ88" i="7"/>
  <c r="AK88" i="7" s="1"/>
  <c r="AA88" i="7"/>
  <c r="AB88" i="7" s="1"/>
  <c r="Y88" i="7"/>
  <c r="AG88" i="7" s="1"/>
  <c r="V88" i="7"/>
  <c r="W88" i="7" s="1"/>
  <c r="F88" i="7"/>
  <c r="AG87" i="7"/>
  <c r="AJ87" i="7" s="1"/>
  <c r="AK87" i="7" s="1"/>
  <c r="AL87" i="7" s="1"/>
  <c r="AB87" i="7"/>
  <c r="AA87" i="7"/>
  <c r="Y87" i="7"/>
  <c r="W87" i="7"/>
  <c r="V87" i="7"/>
  <c r="F87" i="7"/>
  <c r="AJ86" i="7"/>
  <c r="AK86" i="7" s="1"/>
  <c r="AL86" i="7" s="1"/>
  <c r="AB86" i="7"/>
  <c r="AA86" i="7"/>
  <c r="Y86" i="7"/>
  <c r="AG86" i="7" s="1"/>
  <c r="W86" i="7"/>
  <c r="V86" i="7"/>
  <c r="F86" i="7"/>
  <c r="AJ85" i="7"/>
  <c r="AK85" i="7" s="1"/>
  <c r="AL85" i="7" s="1"/>
  <c r="AB85" i="7"/>
  <c r="AA85" i="7"/>
  <c r="Y85" i="7"/>
  <c r="AG85" i="7" s="1"/>
  <c r="V85" i="7"/>
  <c r="W85" i="7" s="1"/>
  <c r="F85" i="7"/>
  <c r="AB84" i="7"/>
  <c r="AA84" i="7"/>
  <c r="Y84" i="7"/>
  <c r="AG84" i="7" s="1"/>
  <c r="AJ84" i="7" s="1"/>
  <c r="AK84" i="7" s="1"/>
  <c r="AL84" i="7" s="1"/>
  <c r="V84" i="7"/>
  <c r="W84" i="7" s="1"/>
  <c r="F84" i="7"/>
  <c r="AB83" i="7"/>
  <c r="AA83" i="7"/>
  <c r="Y83" i="7"/>
  <c r="AG83" i="7" s="1"/>
  <c r="AJ83" i="7" s="1"/>
  <c r="AK83" i="7" s="1"/>
  <c r="AL83" i="7" s="1"/>
  <c r="V83" i="7"/>
  <c r="W83" i="7" s="1"/>
  <c r="F83" i="7"/>
  <c r="AK82" i="7"/>
  <c r="AL82" i="7" s="1"/>
  <c r="AA82" i="7"/>
  <c r="AB82" i="7" s="1"/>
  <c r="Y82" i="7"/>
  <c r="AG82" i="7" s="1"/>
  <c r="AJ82" i="7" s="1"/>
  <c r="V82" i="7"/>
  <c r="W82" i="7" s="1"/>
  <c r="F82" i="7"/>
  <c r="AG81" i="7"/>
  <c r="AJ81" i="7" s="1"/>
  <c r="AK81" i="7" s="1"/>
  <c r="AL81" i="7" s="1"/>
  <c r="AB81" i="7"/>
  <c r="AA81" i="7"/>
  <c r="Y81" i="7"/>
  <c r="W81" i="7"/>
  <c r="V81" i="7"/>
  <c r="F81" i="7"/>
  <c r="AL80" i="7"/>
  <c r="AB80" i="7"/>
  <c r="AA80" i="7"/>
  <c r="Y80" i="7"/>
  <c r="AG80" i="7" s="1"/>
  <c r="AJ80" i="7" s="1"/>
  <c r="AK80" i="7" s="1"/>
  <c r="W80" i="7"/>
  <c r="V80" i="7"/>
  <c r="F80" i="7"/>
  <c r="AJ79" i="7"/>
  <c r="AK79" i="7" s="1"/>
  <c r="AL79" i="7" s="1"/>
  <c r="AB79" i="7"/>
  <c r="Z79" i="7"/>
  <c r="AA79" i="7" s="1"/>
  <c r="Y79" i="7"/>
  <c r="AG79" i="7" s="1"/>
  <c r="W79" i="7"/>
  <c r="V79" i="7"/>
  <c r="F79" i="7"/>
  <c r="AL78" i="7"/>
  <c r="AK78" i="7"/>
  <c r="AJ78" i="7"/>
  <c r="AB78" i="7"/>
  <c r="AG77" i="7"/>
  <c r="AJ77" i="7" s="1"/>
  <c r="AK77" i="7" s="1"/>
  <c r="AL77" i="7" s="1"/>
  <c r="AB77" i="7"/>
  <c r="AA77" i="7"/>
  <c r="Z77" i="7"/>
  <c r="Y77" i="7"/>
  <c r="W77" i="7"/>
  <c r="V77" i="7"/>
  <c r="F77" i="7"/>
  <c r="AJ76" i="7"/>
  <c r="AK76" i="7" s="1"/>
  <c r="AL76" i="7" s="1"/>
  <c r="AG76" i="7"/>
  <c r="Z76" i="7"/>
  <c r="AA76" i="7" s="1"/>
  <c r="AB76" i="7" s="1"/>
  <c r="Y76" i="7"/>
  <c r="V76" i="7"/>
  <c r="W76" i="7" s="1"/>
  <c r="U76" i="7"/>
  <c r="F76" i="7"/>
  <c r="AL75" i="7"/>
  <c r="AJ75" i="7"/>
  <c r="AK75" i="7" s="1"/>
  <c r="AG75" i="7"/>
  <c r="AB75" i="7"/>
  <c r="AA75" i="7"/>
  <c r="Z75" i="7"/>
  <c r="Y75" i="7"/>
  <c r="V75" i="7"/>
  <c r="W75" i="7" s="1"/>
  <c r="U75" i="7"/>
  <c r="F75" i="7"/>
  <c r="AL74" i="7"/>
  <c r="AJ74" i="7"/>
  <c r="AK74" i="7" s="1"/>
  <c r="AG74" i="7"/>
  <c r="Z74" i="7"/>
  <c r="AA74" i="7" s="1"/>
  <c r="AB74" i="7" s="1"/>
  <c r="Y74" i="7"/>
  <c r="V74" i="7"/>
  <c r="W74" i="7" s="1"/>
  <c r="U74" i="7"/>
  <c r="F74" i="7"/>
  <c r="AL73" i="7"/>
  <c r="AJ73" i="7"/>
  <c r="AK73" i="7" s="1"/>
  <c r="AB73" i="7"/>
  <c r="AA72" i="7"/>
  <c r="AB72" i="7" s="1"/>
  <c r="Y72" i="7"/>
  <c r="AG72" i="7" s="1"/>
  <c r="AJ72" i="7" s="1"/>
  <c r="AK72" i="7" s="1"/>
  <c r="AL72" i="7" s="1"/>
  <c r="V72" i="7"/>
  <c r="W72" i="7" s="1"/>
  <c r="F72" i="7"/>
  <c r="Y71" i="7"/>
  <c r="W71" i="7"/>
  <c r="V71" i="7"/>
  <c r="U71" i="7"/>
  <c r="F71" i="7"/>
  <c r="AL70" i="7"/>
  <c r="AJ70" i="7"/>
  <c r="AK70" i="7" s="1"/>
  <c r="AG70" i="7"/>
  <c r="AB70" i="7"/>
  <c r="AA70" i="7"/>
  <c r="Y70" i="7"/>
  <c r="V70" i="7"/>
  <c r="W70" i="7" s="1"/>
  <c r="F70" i="7"/>
  <c r="AA69" i="7"/>
  <c r="AB69" i="7" s="1"/>
  <c r="Y69" i="7"/>
  <c r="AG69" i="7" s="1"/>
  <c r="AJ69" i="7" s="1"/>
  <c r="AK69" i="7" s="1"/>
  <c r="AL69" i="7" s="1"/>
  <c r="W69" i="7"/>
  <c r="V69" i="7"/>
  <c r="F69" i="7"/>
  <c r="AB68" i="7"/>
  <c r="AA68" i="7"/>
  <c r="Y68" i="7"/>
  <c r="AG68" i="7" s="1"/>
  <c r="AJ68" i="7" s="1"/>
  <c r="AK68" i="7" s="1"/>
  <c r="AL68" i="7" s="1"/>
  <c r="W68" i="7"/>
  <c r="V68" i="7"/>
  <c r="F68" i="7"/>
  <c r="AB67" i="7"/>
  <c r="AA67" i="7"/>
  <c r="Y67" i="7"/>
  <c r="AG67" i="7" s="1"/>
  <c r="AJ67" i="7" s="1"/>
  <c r="AK67" i="7" s="1"/>
  <c r="AL67" i="7" s="1"/>
  <c r="V67" i="7"/>
  <c r="W67" i="7" s="1"/>
  <c r="F67" i="7"/>
  <c r="AB66" i="7"/>
  <c r="AA66" i="7"/>
  <c r="Y66" i="7"/>
  <c r="AG66" i="7" s="1"/>
  <c r="AJ66" i="7" s="1"/>
  <c r="AK66" i="7" s="1"/>
  <c r="AL66" i="7" s="1"/>
  <c r="V66" i="7"/>
  <c r="W66" i="7" s="1"/>
  <c r="F66" i="7"/>
  <c r="AA65" i="7"/>
  <c r="AB65" i="7" s="1"/>
  <c r="Y65" i="7"/>
  <c r="AG65" i="7" s="1"/>
  <c r="AJ65" i="7" s="1"/>
  <c r="AK65" i="7" s="1"/>
  <c r="AL65" i="7" s="1"/>
  <c r="V65" i="7"/>
  <c r="W65" i="7" s="1"/>
  <c r="F65" i="7"/>
  <c r="AK64" i="7"/>
  <c r="AL64" i="7" s="1"/>
  <c r="AJ64" i="7"/>
  <c r="AG64" i="7"/>
  <c r="AB64" i="7"/>
  <c r="AA64" i="7"/>
  <c r="Y64" i="7"/>
  <c r="V64" i="7"/>
  <c r="W64" i="7" s="1"/>
  <c r="F64" i="7"/>
  <c r="AL63" i="7"/>
  <c r="AJ63" i="7"/>
  <c r="AK63" i="7" s="1"/>
  <c r="AG63" i="7"/>
  <c r="AB63" i="7"/>
  <c r="AA63" i="7"/>
  <c r="Z63" i="7"/>
  <c r="Y63" i="7"/>
  <c r="V63" i="7"/>
  <c r="W63" i="7" s="1"/>
  <c r="U63" i="7"/>
  <c r="F63" i="7"/>
  <c r="AL62" i="7"/>
  <c r="AG62" i="7"/>
  <c r="AJ62" i="7" s="1"/>
  <c r="AK62" i="7" s="1"/>
  <c r="Z62" i="7"/>
  <c r="AA62" i="7" s="1"/>
  <c r="AB62" i="7" s="1"/>
  <c r="Y62" i="7"/>
  <c r="V62" i="7"/>
  <c r="W62" i="7" s="1"/>
  <c r="F62" i="7"/>
  <c r="AK61" i="7"/>
  <c r="AL61" i="7" s="1"/>
  <c r="Y61" i="7"/>
  <c r="AG61" i="7" s="1"/>
  <c r="AJ61" i="7" s="1"/>
  <c r="W61" i="7"/>
  <c r="V61" i="7"/>
  <c r="U61" i="7"/>
  <c r="F61" i="7"/>
  <c r="AK60" i="7"/>
  <c r="AL60" i="7" s="1"/>
  <c r="AJ60" i="7"/>
  <c r="AB60" i="7"/>
  <c r="Z59" i="7"/>
  <c r="AA59" i="7" s="1"/>
  <c r="AB59" i="7" s="1"/>
  <c r="Y59" i="7"/>
  <c r="AG59" i="7" s="1"/>
  <c r="AJ59" i="7" s="1"/>
  <c r="AK59" i="7" s="1"/>
  <c r="AL59" i="7" s="1"/>
  <c r="V59" i="7"/>
  <c r="W59" i="7" s="1"/>
  <c r="U59" i="7"/>
  <c r="F59" i="7"/>
  <c r="Y58" i="7"/>
  <c r="V58" i="7"/>
  <c r="W58" i="7" s="1"/>
  <c r="U58" i="7"/>
  <c r="F58" i="7"/>
  <c r="AK57" i="7"/>
  <c r="AL57" i="7" s="1"/>
  <c r="AJ57" i="7"/>
  <c r="AB57" i="7"/>
  <c r="AG56" i="7"/>
  <c r="AJ56" i="7" s="1"/>
  <c r="AK56" i="7" s="1"/>
  <c r="AL56" i="7" s="1"/>
  <c r="AA56" i="7"/>
  <c r="AB56" i="7" s="1"/>
  <c r="Y56" i="7"/>
  <c r="Z56" i="7" s="1"/>
  <c r="W56" i="7"/>
  <c r="V56" i="7"/>
  <c r="F56" i="7"/>
  <c r="AG55" i="7"/>
  <c r="AJ55" i="7" s="1"/>
  <c r="AK55" i="7" s="1"/>
  <c r="AL55" i="7" s="1"/>
  <c r="AB55" i="7"/>
  <c r="Z55" i="7"/>
  <c r="AA55" i="7" s="1"/>
  <c r="Y55" i="7"/>
  <c r="V55" i="7"/>
  <c r="W55" i="7" s="1"/>
  <c r="U55" i="7"/>
  <c r="F55" i="7"/>
  <c r="AB54" i="7"/>
  <c r="AA54" i="7"/>
  <c r="Y54" i="7"/>
  <c r="AG54" i="7" s="1"/>
  <c r="AJ54" i="7" s="1"/>
  <c r="AK54" i="7" s="1"/>
  <c r="AL54" i="7" s="1"/>
  <c r="V54" i="7"/>
  <c r="W54" i="7" s="1"/>
  <c r="F54" i="7"/>
  <c r="AJ53" i="7"/>
  <c r="AK53" i="7" s="1"/>
  <c r="AL53" i="7" s="1"/>
  <c r="AB53" i="7"/>
  <c r="AJ52" i="7"/>
  <c r="AK52" i="7" s="1"/>
  <c r="AL52" i="7" s="1"/>
  <c r="Z52" i="7"/>
  <c r="AA52" i="7" s="1"/>
  <c r="AB52" i="7" s="1"/>
  <c r="Y52" i="7"/>
  <c r="AG52" i="7" s="1"/>
  <c r="V52" i="7"/>
  <c r="W52" i="7" s="1"/>
  <c r="U52" i="7"/>
  <c r="F52" i="7"/>
  <c r="Y51" i="7"/>
  <c r="V51" i="7"/>
  <c r="W51" i="7" s="1"/>
  <c r="U51" i="7"/>
  <c r="F51" i="7"/>
  <c r="Y50" i="7"/>
  <c r="W50" i="7"/>
  <c r="V50" i="7"/>
  <c r="U50" i="7"/>
  <c r="F50" i="7"/>
  <c r="Y49" i="7"/>
  <c r="V49" i="7"/>
  <c r="W49" i="7" s="1"/>
  <c r="F49" i="7"/>
  <c r="AJ48" i="7"/>
  <c r="AK48" i="7" s="1"/>
  <c r="AL48" i="7" s="1"/>
  <c r="AB48" i="7"/>
  <c r="AK47" i="7"/>
  <c r="AL47" i="7" s="1"/>
  <c r="AB47" i="7"/>
  <c r="AA47" i="7"/>
  <c r="Y47" i="7"/>
  <c r="AG47" i="7" s="1"/>
  <c r="AJ47" i="7" s="1"/>
  <c r="W47" i="7"/>
  <c r="V47" i="7"/>
  <c r="F47" i="7"/>
  <c r="AL46" i="7"/>
  <c r="Z46" i="7"/>
  <c r="AA46" i="7" s="1"/>
  <c r="AB46" i="7" s="1"/>
  <c r="Y46" i="7"/>
  <c r="AG46" i="7" s="1"/>
  <c r="AJ46" i="7" s="1"/>
  <c r="AK46" i="7" s="1"/>
  <c r="V46" i="7"/>
  <c r="W46" i="7" s="1"/>
  <c r="U46" i="7"/>
  <c r="F46" i="7"/>
  <c r="AK45" i="7"/>
  <c r="AL45" i="7" s="1"/>
  <c r="Y45" i="7"/>
  <c r="AG45" i="7" s="1"/>
  <c r="AJ45" i="7" s="1"/>
  <c r="W45" i="7"/>
  <c r="V45" i="7"/>
  <c r="U45" i="7"/>
  <c r="F45" i="7"/>
  <c r="AG44" i="7"/>
  <c r="AJ44" i="7" s="1"/>
  <c r="AK44" i="7" s="1"/>
  <c r="AL44" i="7" s="1"/>
  <c r="Z44" i="7"/>
  <c r="AA44" i="7" s="1"/>
  <c r="AB44" i="7" s="1"/>
  <c r="Y44" i="7"/>
  <c r="W44" i="7"/>
  <c r="V44" i="7"/>
  <c r="U44" i="7"/>
  <c r="F44" i="7"/>
  <c r="Y43" i="7"/>
  <c r="V43" i="7"/>
  <c r="W43" i="7" s="1"/>
  <c r="U43" i="7"/>
  <c r="F43" i="7"/>
  <c r="AL42" i="7"/>
  <c r="AK42" i="7"/>
  <c r="AG42" i="7"/>
  <c r="AJ42" i="7" s="1"/>
  <c r="AA42" i="7"/>
  <c r="AB42" i="7" s="1"/>
  <c r="Z42" i="7"/>
  <c r="Y42" i="7"/>
  <c r="W42" i="7"/>
  <c r="V42" i="7"/>
  <c r="U42" i="7"/>
  <c r="F42" i="7"/>
  <c r="AG41" i="7"/>
  <c r="AJ41" i="7" s="1"/>
  <c r="AK41" i="7" s="1"/>
  <c r="AL41" i="7" s="1"/>
  <c r="Z41" i="7"/>
  <c r="AA41" i="7" s="1"/>
  <c r="AB41" i="7" s="1"/>
  <c r="Y41" i="7"/>
  <c r="V41" i="7"/>
  <c r="W41" i="7" s="1"/>
  <c r="U41" i="7"/>
  <c r="F41" i="7"/>
  <c r="AG40" i="7"/>
  <c r="AJ40" i="7" s="1"/>
  <c r="AK40" i="7" s="1"/>
  <c r="AL40" i="7" s="1"/>
  <c r="AB40" i="7"/>
  <c r="Y40" i="7"/>
  <c r="Z40" i="7" s="1"/>
  <c r="AA40" i="7" s="1"/>
  <c r="W40" i="7"/>
  <c r="V40" i="7"/>
  <c r="F40" i="7"/>
  <c r="Z39" i="7"/>
  <c r="AA39" i="7" s="1"/>
  <c r="AB39" i="7" s="1"/>
  <c r="Y39" i="7"/>
  <c r="AG39" i="7" s="1"/>
  <c r="AJ39" i="7" s="1"/>
  <c r="AK39" i="7" s="1"/>
  <c r="AL39" i="7" s="1"/>
  <c r="V39" i="7"/>
  <c r="W39" i="7" s="1"/>
  <c r="F39" i="7"/>
  <c r="AG38" i="7"/>
  <c r="AJ38" i="7" s="1"/>
  <c r="AK38" i="7" s="1"/>
  <c r="AL38" i="7" s="1"/>
  <c r="Z38" i="7"/>
  <c r="AA38" i="7" s="1"/>
  <c r="AB38" i="7" s="1"/>
  <c r="Y38" i="7"/>
  <c r="V38" i="7"/>
  <c r="W38" i="7" s="1"/>
  <c r="U38" i="7"/>
  <c r="F38" i="7"/>
  <c r="AJ37" i="7"/>
  <c r="AK37" i="7" s="1"/>
  <c r="AL37" i="7" s="1"/>
  <c r="AG37" i="7"/>
  <c r="Z37" i="7"/>
  <c r="AA37" i="7" s="1"/>
  <c r="AB37" i="7" s="1"/>
  <c r="Y37" i="7"/>
  <c r="W37" i="7"/>
  <c r="V37" i="7"/>
  <c r="U37" i="7"/>
  <c r="F37" i="7"/>
  <c r="AL36" i="7"/>
  <c r="AJ36" i="7"/>
  <c r="AK36" i="7" s="1"/>
  <c r="AB36" i="7"/>
  <c r="AB35" i="7"/>
  <c r="AA35" i="7"/>
  <c r="Y35" i="7"/>
  <c r="AG35" i="7" s="1"/>
  <c r="AJ35" i="7" s="1"/>
  <c r="AK35" i="7" s="1"/>
  <c r="AL35" i="7" s="1"/>
  <c r="W35" i="7"/>
  <c r="V35" i="7"/>
  <c r="F35" i="7"/>
  <c r="Y34" i="7"/>
  <c r="V34" i="7"/>
  <c r="W34" i="7" s="1"/>
  <c r="F34" i="7"/>
  <c r="AJ33" i="7"/>
  <c r="AK33" i="7" s="1"/>
  <c r="AL33" i="7" s="1"/>
  <c r="AB33" i="7"/>
  <c r="AA33" i="7"/>
  <c r="Y33" i="7"/>
  <c r="AG33" i="7" s="1"/>
  <c r="W33" i="7"/>
  <c r="V33" i="7"/>
  <c r="F33" i="7"/>
  <c r="AB32" i="7"/>
  <c r="AA32" i="7"/>
  <c r="Y32" i="7"/>
  <c r="AG32" i="7" s="1"/>
  <c r="AJ32" i="7" s="1"/>
  <c r="AK32" i="7" s="1"/>
  <c r="AL32" i="7" s="1"/>
  <c r="W32" i="7"/>
  <c r="V32" i="7"/>
  <c r="F32" i="7"/>
  <c r="AG31" i="7"/>
  <c r="AJ31" i="7" s="1"/>
  <c r="AK31" i="7" s="1"/>
  <c r="AL31" i="7" s="1"/>
  <c r="AA31" i="7"/>
  <c r="AB31" i="7" s="1"/>
  <c r="Y31" i="7"/>
  <c r="V31" i="7"/>
  <c r="W31" i="7" s="1"/>
  <c r="F31" i="7"/>
  <c r="AL30" i="7"/>
  <c r="AK30" i="7"/>
  <c r="AG30" i="7"/>
  <c r="AJ30" i="7" s="1"/>
  <c r="AB30" i="7"/>
  <c r="AA30" i="7"/>
  <c r="Y30" i="7"/>
  <c r="Z30" i="7" s="1"/>
  <c r="W30" i="7"/>
  <c r="V30" i="7"/>
  <c r="F30" i="7"/>
  <c r="AG29" i="7"/>
  <c r="AJ29" i="7" s="1"/>
  <c r="AK29" i="7" s="1"/>
  <c r="AL29" i="7" s="1"/>
  <c r="Z29" i="7"/>
  <c r="AA29" i="7" s="1"/>
  <c r="AB29" i="7" s="1"/>
  <c r="Y29" i="7"/>
  <c r="V29" i="7"/>
  <c r="W29" i="7" s="1"/>
  <c r="F29" i="7"/>
  <c r="AL28" i="7"/>
  <c r="AK28" i="7"/>
  <c r="AJ28" i="7"/>
  <c r="AB28" i="7"/>
  <c r="AL27" i="7"/>
  <c r="AG27" i="7"/>
  <c r="AJ27" i="7" s="1"/>
  <c r="AK27" i="7" s="1"/>
  <c r="AA27" i="7"/>
  <c r="AB27" i="7" s="1"/>
  <c r="Z27" i="7"/>
  <c r="Y27" i="7"/>
  <c r="V27" i="7"/>
  <c r="W27" i="7" s="1"/>
  <c r="F27" i="7"/>
  <c r="AK26" i="7"/>
  <c r="AL26" i="7" s="1"/>
  <c r="AJ26" i="7"/>
  <c r="AB26" i="7"/>
  <c r="AJ25" i="7"/>
  <c r="AK25" i="7" s="1"/>
  <c r="AL25" i="7" s="1"/>
  <c r="AG25" i="7"/>
  <c r="Z25" i="7"/>
  <c r="AA25" i="7" s="1"/>
  <c r="AB25" i="7" s="1"/>
  <c r="Y25" i="7"/>
  <c r="W25" i="7"/>
  <c r="V25" i="7"/>
  <c r="F25" i="7"/>
  <c r="AL24" i="7"/>
  <c r="AK24" i="7"/>
  <c r="Z24" i="7"/>
  <c r="AA24" i="7" s="1"/>
  <c r="AB24" i="7" s="1"/>
  <c r="Y24" i="7"/>
  <c r="AG24" i="7" s="1"/>
  <c r="AJ24" i="7" s="1"/>
  <c r="V24" i="7"/>
  <c r="W24" i="7" s="1"/>
  <c r="F24" i="7"/>
  <c r="Y23" i="7"/>
  <c r="V23" i="7"/>
  <c r="W23" i="7" s="1"/>
  <c r="F23" i="7"/>
  <c r="AG22" i="7"/>
  <c r="AJ22" i="7" s="1"/>
  <c r="AK22" i="7" s="1"/>
  <c r="AL22" i="7" s="1"/>
  <c r="AA22" i="7"/>
  <c r="AB22" i="7" s="1"/>
  <c r="Y22" i="7"/>
  <c r="V22" i="7"/>
  <c r="W22" i="7" s="1"/>
  <c r="F22" i="7"/>
  <c r="AJ21" i="7"/>
  <c r="AK21" i="7" s="1"/>
  <c r="AL21" i="7" s="1"/>
  <c r="AG21" i="7"/>
  <c r="AA21" i="7"/>
  <c r="AB21" i="7" s="1"/>
  <c r="Y21" i="7"/>
  <c r="Z21" i="7" s="1"/>
  <c r="W21" i="7"/>
  <c r="V21" i="7"/>
  <c r="F21" i="7"/>
  <c r="AL20" i="7"/>
  <c r="AK20" i="7"/>
  <c r="AJ20" i="7"/>
  <c r="AB20" i="7"/>
  <c r="Y19" i="7"/>
  <c r="W19" i="7"/>
  <c r="V19" i="7"/>
  <c r="F19" i="7"/>
  <c r="AL18" i="7"/>
  <c r="AG18" i="7"/>
  <c r="AJ18" i="7" s="1"/>
  <c r="AK18" i="7" s="1"/>
  <c r="AA18" i="7"/>
  <c r="AB18" i="7" s="1"/>
  <c r="Z18" i="7"/>
  <c r="Y18" i="7"/>
  <c r="V18" i="7"/>
  <c r="W18" i="7" s="1"/>
  <c r="U18" i="7"/>
  <c r="F18" i="7"/>
  <c r="AK17" i="7"/>
  <c r="AL17" i="7" s="1"/>
  <c r="AJ17" i="7"/>
  <c r="AB17" i="7"/>
  <c r="AK16" i="7"/>
  <c r="AL16" i="7" s="1"/>
  <c r="AJ16" i="7"/>
  <c r="AA16" i="7"/>
  <c r="AB16" i="7" s="1"/>
  <c r="Y16" i="7"/>
  <c r="AG16" i="7" s="1"/>
  <c r="W16" i="7"/>
  <c r="V16" i="7"/>
  <c r="F16" i="7"/>
  <c r="AL15" i="7"/>
  <c r="AG15" i="7"/>
  <c r="AJ15" i="7" s="1"/>
  <c r="AK15" i="7" s="1"/>
  <c r="AB15" i="7"/>
  <c r="AA15" i="7"/>
  <c r="Y15" i="7"/>
  <c r="W15" i="7"/>
  <c r="V15" i="7"/>
  <c r="F15" i="7"/>
  <c r="AL14" i="7"/>
  <c r="AK14" i="7"/>
  <c r="AB14" i="7"/>
  <c r="AG13" i="7"/>
  <c r="AB13" i="7"/>
  <c r="AA13" i="7"/>
  <c r="Y13" i="7"/>
  <c r="V13" i="7"/>
  <c r="W13" i="7" s="1"/>
  <c r="F13" i="7"/>
  <c r="AH265" i="6"/>
  <c r="AF265" i="6"/>
  <c r="AE265" i="6"/>
  <c r="AD265" i="6"/>
  <c r="AC265" i="6"/>
  <c r="L16" i="12" s="1"/>
  <c r="U265" i="6"/>
  <c r="T265" i="6"/>
  <c r="S265" i="6"/>
  <c r="R265" i="6"/>
  <c r="Q265" i="6"/>
  <c r="P265" i="6"/>
  <c r="O265" i="6"/>
  <c r="F16" i="12" s="1"/>
  <c r="H16" i="12" s="1"/>
  <c r="N265" i="6"/>
  <c r="M265" i="6"/>
  <c r="L265" i="6"/>
  <c r="K265" i="6"/>
  <c r="J265" i="6"/>
  <c r="I265" i="6"/>
  <c r="G265" i="6"/>
  <c r="H265" i="6" s="1"/>
  <c r="E265" i="6"/>
  <c r="D265" i="6"/>
  <c r="C16" i="12" s="1"/>
  <c r="C265" i="6"/>
  <c r="AL264" i="6"/>
  <c r="AG264" i="6"/>
  <c r="AJ264" i="6" s="1"/>
  <c r="AK264" i="6" s="1"/>
  <c r="Y264" i="6"/>
  <c r="Z264" i="6" s="1"/>
  <c r="AA264" i="6" s="1"/>
  <c r="AB264" i="6" s="1"/>
  <c r="V264" i="6"/>
  <c r="W264" i="6" s="1"/>
  <c r="U264" i="6"/>
  <c r="F264" i="6"/>
  <c r="AL263" i="6"/>
  <c r="AG263" i="6"/>
  <c r="AJ263" i="6" s="1"/>
  <c r="AK263" i="6" s="1"/>
  <c r="Y263" i="6"/>
  <c r="Z263" i="6" s="1"/>
  <c r="AA263" i="6" s="1"/>
  <c r="AB263" i="6" s="1"/>
  <c r="V263" i="6"/>
  <c r="W263" i="6" s="1"/>
  <c r="U263" i="6"/>
  <c r="F263" i="6"/>
  <c r="AG262" i="6"/>
  <c r="AJ262" i="6" s="1"/>
  <c r="AK262" i="6" s="1"/>
  <c r="AL262" i="6" s="1"/>
  <c r="Y262" i="6"/>
  <c r="Z262" i="6" s="1"/>
  <c r="AA262" i="6" s="1"/>
  <c r="AB262" i="6" s="1"/>
  <c r="V262" i="6"/>
  <c r="W262" i="6" s="1"/>
  <c r="U262" i="6"/>
  <c r="F262" i="6"/>
  <c r="AB261" i="6"/>
  <c r="Y261" i="6"/>
  <c r="Z261" i="6" s="1"/>
  <c r="AA261" i="6" s="1"/>
  <c r="V261" i="6"/>
  <c r="W261" i="6" s="1"/>
  <c r="F261" i="6"/>
  <c r="AK260" i="6"/>
  <c r="AL260" i="6" s="1"/>
  <c r="AJ260" i="6"/>
  <c r="AG260" i="6"/>
  <c r="AA260" i="6"/>
  <c r="AB260" i="6" s="1"/>
  <c r="Z260" i="6"/>
  <c r="Y260" i="6"/>
  <c r="W260" i="6"/>
  <c r="V260" i="6"/>
  <c r="F260" i="6"/>
  <c r="AG259" i="6"/>
  <c r="AJ259" i="6" s="1"/>
  <c r="AK259" i="6" s="1"/>
  <c r="AL259" i="6" s="1"/>
  <c r="Z259" i="6"/>
  <c r="AA259" i="6" s="1"/>
  <c r="AB259" i="6" s="1"/>
  <c r="Y259" i="6"/>
  <c r="V259" i="6"/>
  <c r="W259" i="6" s="1"/>
  <c r="F259" i="6"/>
  <c r="AG258" i="6"/>
  <c r="AJ258" i="6" s="1"/>
  <c r="AK258" i="6" s="1"/>
  <c r="AL258" i="6" s="1"/>
  <c r="Y258" i="6"/>
  <c r="Z258" i="6" s="1"/>
  <c r="AA258" i="6" s="1"/>
  <c r="AB258" i="6" s="1"/>
  <c r="W258" i="6"/>
  <c r="V258" i="6"/>
  <c r="F258" i="6"/>
  <c r="AG257" i="6"/>
  <c r="AJ257" i="6" s="1"/>
  <c r="AK257" i="6" s="1"/>
  <c r="AL257" i="6" s="1"/>
  <c r="AB257" i="6"/>
  <c r="AA257" i="6"/>
  <c r="Z257" i="6"/>
  <c r="Y257" i="6"/>
  <c r="W257" i="6"/>
  <c r="V257" i="6"/>
  <c r="U257" i="6"/>
  <c r="F257" i="6"/>
  <c r="AB256" i="6"/>
  <c r="AA256" i="6"/>
  <c r="Z256" i="6"/>
  <c r="Y256" i="6"/>
  <c r="AG256" i="6" s="1"/>
  <c r="AJ256" i="6" s="1"/>
  <c r="AK256" i="6" s="1"/>
  <c r="AL256" i="6" s="1"/>
  <c r="W256" i="6"/>
  <c r="V256" i="6"/>
  <c r="U256" i="6"/>
  <c r="F256" i="6"/>
  <c r="AA255" i="6"/>
  <c r="AB255" i="6" s="1"/>
  <c r="Z255" i="6"/>
  <c r="Y255" i="6"/>
  <c r="AG255" i="6" s="1"/>
  <c r="AJ255" i="6" s="1"/>
  <c r="AK255" i="6" s="1"/>
  <c r="AL255" i="6" s="1"/>
  <c r="W255" i="6"/>
  <c r="V255" i="6"/>
  <c r="F255" i="6"/>
  <c r="AA254" i="6"/>
  <c r="AB254" i="6" s="1"/>
  <c r="Z254" i="6"/>
  <c r="Y254" i="6"/>
  <c r="AG254" i="6" s="1"/>
  <c r="AJ254" i="6" s="1"/>
  <c r="AK254" i="6" s="1"/>
  <c r="AL254" i="6" s="1"/>
  <c r="V254" i="6"/>
  <c r="W254" i="6" s="1"/>
  <c r="F254" i="6"/>
  <c r="Y253" i="6"/>
  <c r="V253" i="6"/>
  <c r="W253" i="6" s="1"/>
  <c r="F253" i="6"/>
  <c r="AJ252" i="6"/>
  <c r="AK252" i="6" s="1"/>
  <c r="AL252" i="6" s="1"/>
  <c r="AB252" i="6"/>
  <c r="AA252" i="6"/>
  <c r="Y252" i="6"/>
  <c r="AG252" i="6" s="1"/>
  <c r="W252" i="6"/>
  <c r="V252" i="6"/>
  <c r="U252" i="6"/>
  <c r="F252" i="6"/>
  <c r="AG251" i="6"/>
  <c r="AJ251" i="6" s="1"/>
  <c r="AK251" i="6" s="1"/>
  <c r="AL251" i="6" s="1"/>
  <c r="AA251" i="6"/>
  <c r="AB251" i="6" s="1"/>
  <c r="Y251" i="6"/>
  <c r="V251" i="6"/>
  <c r="W251" i="6" s="1"/>
  <c r="F251" i="6"/>
  <c r="AJ250" i="6"/>
  <c r="AK250" i="6" s="1"/>
  <c r="AL250" i="6" s="1"/>
  <c r="AG250" i="6"/>
  <c r="AA250" i="6"/>
  <c r="AB250" i="6" s="1"/>
  <c r="Y250" i="6"/>
  <c r="W250" i="6"/>
  <c r="V250" i="6"/>
  <c r="F250" i="6"/>
  <c r="Y249" i="6"/>
  <c r="V249" i="6"/>
  <c r="W249" i="6" s="1"/>
  <c r="F249" i="6"/>
  <c r="AK248" i="6"/>
  <c r="AL248" i="6" s="1"/>
  <c r="AJ248" i="6"/>
  <c r="AB248" i="6"/>
  <c r="AB247" i="6"/>
  <c r="Z247" i="6"/>
  <c r="AA247" i="6" s="1"/>
  <c r="Y247" i="6"/>
  <c r="AG247" i="6" s="1"/>
  <c r="AJ247" i="6" s="1"/>
  <c r="AK247" i="6" s="1"/>
  <c r="AL247" i="6" s="1"/>
  <c r="V247" i="6"/>
  <c r="W247" i="6" s="1"/>
  <c r="U247" i="6"/>
  <c r="F247" i="6"/>
  <c r="AB246" i="6"/>
  <c r="Z246" i="6"/>
  <c r="AA246" i="6" s="1"/>
  <c r="Y246" i="6"/>
  <c r="AG246" i="6" s="1"/>
  <c r="AJ246" i="6" s="1"/>
  <c r="AK246" i="6" s="1"/>
  <c r="AL246" i="6" s="1"/>
  <c r="V246" i="6"/>
  <c r="W246" i="6" s="1"/>
  <c r="U246" i="6"/>
  <c r="F246" i="6"/>
  <c r="AK245" i="6"/>
  <c r="AL245" i="6" s="1"/>
  <c r="AJ245" i="6"/>
  <c r="AB245" i="6"/>
  <c r="AA244" i="6"/>
  <c r="AB244" i="6" s="1"/>
  <c r="Z244" i="6"/>
  <c r="Y244" i="6"/>
  <c r="AG244" i="6" s="1"/>
  <c r="AJ244" i="6" s="1"/>
  <c r="AK244" i="6" s="1"/>
  <c r="AL244" i="6" s="1"/>
  <c r="V244" i="6"/>
  <c r="W244" i="6" s="1"/>
  <c r="U244" i="6"/>
  <c r="F244" i="6"/>
  <c r="AA243" i="6"/>
  <c r="AB243" i="6" s="1"/>
  <c r="Z243" i="6"/>
  <c r="Y243" i="6"/>
  <c r="AG243" i="6" s="1"/>
  <c r="AJ243" i="6" s="1"/>
  <c r="AK243" i="6" s="1"/>
  <c r="AL243" i="6" s="1"/>
  <c r="V243" i="6"/>
  <c r="W243" i="6" s="1"/>
  <c r="U243" i="6"/>
  <c r="F243" i="6"/>
  <c r="AA242" i="6"/>
  <c r="AB242" i="6" s="1"/>
  <c r="Z242" i="6"/>
  <c r="Y242" i="6"/>
  <c r="AG242" i="6" s="1"/>
  <c r="AJ242" i="6" s="1"/>
  <c r="AK242" i="6" s="1"/>
  <c r="AL242" i="6" s="1"/>
  <c r="V242" i="6"/>
  <c r="W242" i="6" s="1"/>
  <c r="U242" i="6"/>
  <c r="F242" i="6"/>
  <c r="AL241" i="6"/>
  <c r="AA241" i="6"/>
  <c r="AB241" i="6" s="1"/>
  <c r="Z241" i="6"/>
  <c r="Y241" i="6"/>
  <c r="AG241" i="6" s="1"/>
  <c r="AJ241" i="6" s="1"/>
  <c r="AK241" i="6" s="1"/>
  <c r="V241" i="6"/>
  <c r="W241" i="6" s="1"/>
  <c r="U241" i="6"/>
  <c r="F241" i="6"/>
  <c r="AL240" i="6"/>
  <c r="AA240" i="6"/>
  <c r="AB240" i="6" s="1"/>
  <c r="Z240" i="6"/>
  <c r="Y240" i="6"/>
  <c r="AG240" i="6" s="1"/>
  <c r="AJ240" i="6" s="1"/>
  <c r="AK240" i="6" s="1"/>
  <c r="V240" i="6"/>
  <c r="W240" i="6" s="1"/>
  <c r="U240" i="6"/>
  <c r="F240" i="6"/>
  <c r="AL239" i="6"/>
  <c r="Z239" i="6"/>
  <c r="AA239" i="6" s="1"/>
  <c r="AB239" i="6" s="1"/>
  <c r="Y239" i="6"/>
  <c r="AG239" i="6" s="1"/>
  <c r="AJ239" i="6" s="1"/>
  <c r="AK239" i="6" s="1"/>
  <c r="V239" i="6"/>
  <c r="W239" i="6" s="1"/>
  <c r="U239" i="6"/>
  <c r="F239" i="6"/>
  <c r="Z238" i="6"/>
  <c r="AA238" i="6" s="1"/>
  <c r="AB238" i="6" s="1"/>
  <c r="Y238" i="6"/>
  <c r="AG238" i="6" s="1"/>
  <c r="AJ238" i="6" s="1"/>
  <c r="AK238" i="6" s="1"/>
  <c r="AL238" i="6" s="1"/>
  <c r="V238" i="6"/>
  <c r="W238" i="6" s="1"/>
  <c r="U238" i="6"/>
  <c r="F238" i="6"/>
  <c r="AL237" i="6"/>
  <c r="Z237" i="6"/>
  <c r="AA237" i="6" s="1"/>
  <c r="AB237" i="6" s="1"/>
  <c r="Y237" i="6"/>
  <c r="AG237" i="6" s="1"/>
  <c r="AJ237" i="6" s="1"/>
  <c r="AK237" i="6" s="1"/>
  <c r="V237" i="6"/>
  <c r="W237" i="6" s="1"/>
  <c r="U237" i="6"/>
  <c r="F237" i="6"/>
  <c r="AL236" i="6"/>
  <c r="Z236" i="6"/>
  <c r="AA236" i="6" s="1"/>
  <c r="AB236" i="6" s="1"/>
  <c r="Y236" i="6"/>
  <c r="AG236" i="6" s="1"/>
  <c r="AJ236" i="6" s="1"/>
  <c r="AK236" i="6" s="1"/>
  <c r="V236" i="6"/>
  <c r="W236" i="6" s="1"/>
  <c r="U236" i="6"/>
  <c r="F236" i="6"/>
  <c r="AL235" i="6"/>
  <c r="AA235" i="6"/>
  <c r="AB235" i="6" s="1"/>
  <c r="Z235" i="6"/>
  <c r="Y235" i="6"/>
  <c r="AG235" i="6" s="1"/>
  <c r="AJ235" i="6" s="1"/>
  <c r="AK235" i="6" s="1"/>
  <c r="V235" i="6"/>
  <c r="W235" i="6" s="1"/>
  <c r="U235" i="6"/>
  <c r="F235" i="6"/>
  <c r="AA234" i="6"/>
  <c r="AB234" i="6" s="1"/>
  <c r="Z234" i="6"/>
  <c r="Y234" i="6"/>
  <c r="AG234" i="6" s="1"/>
  <c r="AJ234" i="6" s="1"/>
  <c r="AK234" i="6" s="1"/>
  <c r="AL234" i="6" s="1"/>
  <c r="V234" i="6"/>
  <c r="W234" i="6" s="1"/>
  <c r="U234" i="6"/>
  <c r="F234" i="6"/>
  <c r="AL233" i="6"/>
  <c r="AJ233" i="6"/>
  <c r="AK233" i="6" s="1"/>
  <c r="AB233" i="6"/>
  <c r="AK232" i="6"/>
  <c r="AL232" i="6" s="1"/>
  <c r="AJ232" i="6"/>
  <c r="AG232" i="6"/>
  <c r="AA232" i="6"/>
  <c r="AB232" i="6" s="1"/>
  <c r="Z232" i="6"/>
  <c r="Y232" i="6"/>
  <c r="W232" i="6"/>
  <c r="V232" i="6"/>
  <c r="U232" i="6"/>
  <c r="F232" i="6"/>
  <c r="AJ231" i="6"/>
  <c r="AK231" i="6" s="1"/>
  <c r="AL231" i="6" s="1"/>
  <c r="AG231" i="6"/>
  <c r="AA231" i="6"/>
  <c r="AB231" i="6" s="1"/>
  <c r="Z231" i="6"/>
  <c r="Y231" i="6"/>
  <c r="W231" i="6"/>
  <c r="V231" i="6"/>
  <c r="U231" i="6"/>
  <c r="F231" i="6"/>
  <c r="AK230" i="6"/>
  <c r="AL230" i="6" s="1"/>
  <c r="AJ230" i="6"/>
  <c r="AG230" i="6"/>
  <c r="AA230" i="6"/>
  <c r="AB230" i="6" s="1"/>
  <c r="Z230" i="6"/>
  <c r="Y230" i="6"/>
  <c r="W230" i="6"/>
  <c r="V230" i="6"/>
  <c r="F230" i="6"/>
  <c r="AB229" i="6"/>
  <c r="AA229" i="6"/>
  <c r="Y229" i="6"/>
  <c r="AG229" i="6" s="1"/>
  <c r="AJ229" i="6" s="1"/>
  <c r="AK229" i="6" s="1"/>
  <c r="AL229" i="6" s="1"/>
  <c r="W229" i="6"/>
  <c r="V229" i="6"/>
  <c r="F229" i="6"/>
  <c r="AA228" i="6"/>
  <c r="AB228" i="6" s="1"/>
  <c r="Y228" i="6"/>
  <c r="AG228" i="6" s="1"/>
  <c r="AJ228" i="6" s="1"/>
  <c r="AK228" i="6" s="1"/>
  <c r="AL228" i="6" s="1"/>
  <c r="V228" i="6"/>
  <c r="W228" i="6" s="1"/>
  <c r="U228" i="6"/>
  <c r="F228" i="6"/>
  <c r="AL227" i="6"/>
  <c r="AA227" i="6"/>
  <c r="AB227" i="6" s="1"/>
  <c r="Z227" i="6"/>
  <c r="Y227" i="6"/>
  <c r="AG227" i="6" s="1"/>
  <c r="AJ227" i="6" s="1"/>
  <c r="AK227" i="6" s="1"/>
  <c r="V227" i="6"/>
  <c r="W227" i="6" s="1"/>
  <c r="U227" i="6"/>
  <c r="F227" i="6"/>
  <c r="AA226" i="6"/>
  <c r="AB226" i="6" s="1"/>
  <c r="Z226" i="6"/>
  <c r="Y226" i="6"/>
  <c r="AG226" i="6" s="1"/>
  <c r="AJ226" i="6" s="1"/>
  <c r="AK226" i="6" s="1"/>
  <c r="AL226" i="6" s="1"/>
  <c r="V226" i="6"/>
  <c r="W226" i="6" s="1"/>
  <c r="U226" i="6"/>
  <c r="F226" i="6"/>
  <c r="Z225" i="6"/>
  <c r="AA225" i="6" s="1"/>
  <c r="AB225" i="6" s="1"/>
  <c r="Y225" i="6"/>
  <c r="AG225" i="6" s="1"/>
  <c r="AJ225" i="6" s="1"/>
  <c r="AK225" i="6" s="1"/>
  <c r="AL225" i="6" s="1"/>
  <c r="V225" i="6"/>
  <c r="W225" i="6" s="1"/>
  <c r="U225" i="6"/>
  <c r="F225" i="6"/>
  <c r="AA224" i="6"/>
  <c r="AB224" i="6" s="1"/>
  <c r="Z224" i="6"/>
  <c r="Y224" i="6"/>
  <c r="AG224" i="6" s="1"/>
  <c r="AJ224" i="6" s="1"/>
  <c r="AK224" i="6" s="1"/>
  <c r="AL224" i="6" s="1"/>
  <c r="V224" i="6"/>
  <c r="W224" i="6" s="1"/>
  <c r="U224" i="6"/>
  <c r="F224" i="6"/>
  <c r="AJ223" i="6"/>
  <c r="AK223" i="6" s="1"/>
  <c r="AL223" i="6" s="1"/>
  <c r="AB223" i="6"/>
  <c r="AK222" i="6"/>
  <c r="AL222" i="6" s="1"/>
  <c r="AJ222" i="6"/>
  <c r="AG222" i="6"/>
  <c r="AA222" i="6"/>
  <c r="AB222" i="6" s="1"/>
  <c r="Z222" i="6"/>
  <c r="Y222" i="6"/>
  <c r="W222" i="6"/>
  <c r="V222" i="6"/>
  <c r="U222" i="6"/>
  <c r="F222" i="6"/>
  <c r="AK221" i="6"/>
  <c r="AL221" i="6" s="1"/>
  <c r="AJ221" i="6"/>
  <c r="AG221" i="6"/>
  <c r="AA221" i="6"/>
  <c r="AB221" i="6" s="1"/>
  <c r="Z221" i="6"/>
  <c r="Y221" i="6"/>
  <c r="W221" i="6"/>
  <c r="V221" i="6"/>
  <c r="U221" i="6"/>
  <c r="F221" i="6"/>
  <c r="AJ220" i="6"/>
  <c r="AK220" i="6" s="1"/>
  <c r="AL220" i="6" s="1"/>
  <c r="AG220" i="6"/>
  <c r="AA220" i="6"/>
  <c r="AB220" i="6" s="1"/>
  <c r="Z220" i="6"/>
  <c r="Y220" i="6"/>
  <c r="W220" i="6"/>
  <c r="V220" i="6"/>
  <c r="U220" i="6"/>
  <c r="F220" i="6"/>
  <c r="AK219" i="6"/>
  <c r="AL219" i="6" s="1"/>
  <c r="AJ219" i="6"/>
  <c r="AB219" i="6"/>
  <c r="AB218" i="6"/>
  <c r="Z218" i="6"/>
  <c r="AA218" i="6" s="1"/>
  <c r="Y218" i="6"/>
  <c r="AG218" i="6" s="1"/>
  <c r="AJ218" i="6" s="1"/>
  <c r="AK218" i="6" s="1"/>
  <c r="AL218" i="6" s="1"/>
  <c r="V218" i="6"/>
  <c r="W218" i="6" s="1"/>
  <c r="U218" i="6"/>
  <c r="F218" i="6"/>
  <c r="AK217" i="6"/>
  <c r="AL217" i="6" s="1"/>
  <c r="AJ217" i="6"/>
  <c r="AB217" i="6"/>
  <c r="Z216" i="6"/>
  <c r="AA216" i="6" s="1"/>
  <c r="AB216" i="6" s="1"/>
  <c r="Y216" i="6"/>
  <c r="AG216" i="6" s="1"/>
  <c r="AJ216" i="6" s="1"/>
  <c r="AK216" i="6" s="1"/>
  <c r="AL216" i="6" s="1"/>
  <c r="V216" i="6"/>
  <c r="W216" i="6" s="1"/>
  <c r="U216" i="6"/>
  <c r="F216" i="6"/>
  <c r="AA215" i="6"/>
  <c r="AB215" i="6" s="1"/>
  <c r="Z215" i="6"/>
  <c r="Y215" i="6"/>
  <c r="AG215" i="6" s="1"/>
  <c r="AJ215" i="6" s="1"/>
  <c r="AK215" i="6" s="1"/>
  <c r="AL215" i="6" s="1"/>
  <c r="V215" i="6"/>
  <c r="W215" i="6" s="1"/>
  <c r="U215" i="6"/>
  <c r="F215" i="6"/>
  <c r="AA214" i="6"/>
  <c r="AB214" i="6" s="1"/>
  <c r="Z214" i="6"/>
  <c r="Y214" i="6"/>
  <c r="AG214" i="6" s="1"/>
  <c r="AJ214" i="6" s="1"/>
  <c r="AK214" i="6" s="1"/>
  <c r="AL214" i="6" s="1"/>
  <c r="V214" i="6"/>
  <c r="W214" i="6" s="1"/>
  <c r="U214" i="6"/>
  <c r="F214" i="6"/>
  <c r="AA213" i="6"/>
  <c r="AB213" i="6" s="1"/>
  <c r="Z213" i="6"/>
  <c r="Y213" i="6"/>
  <c r="AG213" i="6" s="1"/>
  <c r="AJ213" i="6" s="1"/>
  <c r="AK213" i="6" s="1"/>
  <c r="AL213" i="6" s="1"/>
  <c r="V213" i="6"/>
  <c r="W213" i="6" s="1"/>
  <c r="U213" i="6"/>
  <c r="F213" i="6"/>
  <c r="AL212" i="6"/>
  <c r="AA212" i="6"/>
  <c r="AB212" i="6" s="1"/>
  <c r="Z212" i="6"/>
  <c r="Y212" i="6"/>
  <c r="AG212" i="6" s="1"/>
  <c r="AJ212" i="6" s="1"/>
  <c r="AK212" i="6" s="1"/>
  <c r="V212" i="6"/>
  <c r="W212" i="6" s="1"/>
  <c r="U212" i="6"/>
  <c r="F212" i="6"/>
  <c r="AL211" i="6"/>
  <c r="AA211" i="6"/>
  <c r="AB211" i="6" s="1"/>
  <c r="Z211" i="6"/>
  <c r="Y211" i="6"/>
  <c r="AG211" i="6" s="1"/>
  <c r="AJ211" i="6" s="1"/>
  <c r="AK211" i="6" s="1"/>
  <c r="V211" i="6"/>
  <c r="W211" i="6" s="1"/>
  <c r="U211" i="6"/>
  <c r="F211" i="6"/>
  <c r="AL210" i="6"/>
  <c r="Z210" i="6"/>
  <c r="AA210" i="6" s="1"/>
  <c r="AB210" i="6" s="1"/>
  <c r="Y210" i="6"/>
  <c r="AG210" i="6" s="1"/>
  <c r="AJ210" i="6" s="1"/>
  <c r="AK210" i="6" s="1"/>
  <c r="V210" i="6"/>
  <c r="W210" i="6" s="1"/>
  <c r="U210" i="6"/>
  <c r="F210" i="6"/>
  <c r="Z209" i="6"/>
  <c r="AA209" i="6" s="1"/>
  <c r="AB209" i="6" s="1"/>
  <c r="Y209" i="6"/>
  <c r="AG209" i="6" s="1"/>
  <c r="AJ209" i="6" s="1"/>
  <c r="AK209" i="6" s="1"/>
  <c r="AL209" i="6" s="1"/>
  <c r="V209" i="6"/>
  <c r="W209" i="6" s="1"/>
  <c r="U209" i="6"/>
  <c r="F209" i="6"/>
  <c r="AL208" i="6"/>
  <c r="Z208" i="6"/>
  <c r="AA208" i="6" s="1"/>
  <c r="AB208" i="6" s="1"/>
  <c r="Y208" i="6"/>
  <c r="AG208" i="6" s="1"/>
  <c r="AJ208" i="6" s="1"/>
  <c r="AK208" i="6" s="1"/>
  <c r="V208" i="6"/>
  <c r="W208" i="6" s="1"/>
  <c r="U208" i="6"/>
  <c r="F208" i="6"/>
  <c r="AL207" i="6"/>
  <c r="Z207" i="6"/>
  <c r="AA207" i="6" s="1"/>
  <c r="AB207" i="6" s="1"/>
  <c r="Y207" i="6"/>
  <c r="AG207" i="6" s="1"/>
  <c r="AJ207" i="6" s="1"/>
  <c r="AK207" i="6" s="1"/>
  <c r="V207" i="6"/>
  <c r="W207" i="6" s="1"/>
  <c r="U207" i="6"/>
  <c r="F207" i="6"/>
  <c r="AL206" i="6"/>
  <c r="AJ206" i="6"/>
  <c r="AK206" i="6" s="1"/>
  <c r="AA206" i="6"/>
  <c r="AB206" i="6" s="1"/>
  <c r="Z206" i="6"/>
  <c r="Y206" i="6"/>
  <c r="AG206" i="6" s="1"/>
  <c r="V206" i="6"/>
  <c r="W206" i="6" s="1"/>
  <c r="U206" i="6"/>
  <c r="F206" i="6"/>
  <c r="AA205" i="6"/>
  <c r="AB205" i="6" s="1"/>
  <c r="Z205" i="6"/>
  <c r="Y205" i="6"/>
  <c r="AG205" i="6" s="1"/>
  <c r="AJ205" i="6" s="1"/>
  <c r="AK205" i="6" s="1"/>
  <c r="AL205" i="6" s="1"/>
  <c r="V205" i="6"/>
  <c r="W205" i="6" s="1"/>
  <c r="U205" i="6"/>
  <c r="F205" i="6"/>
  <c r="AJ204" i="6"/>
  <c r="AK204" i="6" s="1"/>
  <c r="AL204" i="6" s="1"/>
  <c r="Z204" i="6"/>
  <c r="AA204" i="6" s="1"/>
  <c r="AB204" i="6" s="1"/>
  <c r="Y204" i="6"/>
  <c r="AG204" i="6" s="1"/>
  <c r="V204" i="6"/>
  <c r="W204" i="6" s="1"/>
  <c r="F204" i="6"/>
  <c r="AG203" i="6"/>
  <c r="AJ203" i="6" s="1"/>
  <c r="AK203" i="6" s="1"/>
  <c r="AL203" i="6" s="1"/>
  <c r="Z203" i="6"/>
  <c r="AA203" i="6" s="1"/>
  <c r="AB203" i="6" s="1"/>
  <c r="Y203" i="6"/>
  <c r="V203" i="6"/>
  <c r="W203" i="6" s="1"/>
  <c r="U203" i="6"/>
  <c r="F203" i="6"/>
  <c r="AG202" i="6"/>
  <c r="AJ202" i="6" s="1"/>
  <c r="AK202" i="6" s="1"/>
  <c r="AL202" i="6" s="1"/>
  <c r="Z202" i="6"/>
  <c r="AA202" i="6" s="1"/>
  <c r="AB202" i="6" s="1"/>
  <c r="Y202" i="6"/>
  <c r="V202" i="6"/>
  <c r="W202" i="6" s="1"/>
  <c r="U202" i="6"/>
  <c r="F202" i="6"/>
  <c r="AK201" i="6"/>
  <c r="AL201" i="6" s="1"/>
  <c r="AG201" i="6"/>
  <c r="AJ201" i="6" s="1"/>
  <c r="Y201" i="6"/>
  <c r="Z201" i="6" s="1"/>
  <c r="AA201" i="6" s="1"/>
  <c r="AB201" i="6" s="1"/>
  <c r="V201" i="6"/>
  <c r="W201" i="6" s="1"/>
  <c r="U201" i="6"/>
  <c r="F201" i="6"/>
  <c r="AK200" i="6"/>
  <c r="AL200" i="6" s="1"/>
  <c r="AG200" i="6"/>
  <c r="AJ200" i="6" s="1"/>
  <c r="Z200" i="6"/>
  <c r="AA200" i="6" s="1"/>
  <c r="AB200" i="6" s="1"/>
  <c r="Y200" i="6"/>
  <c r="V200" i="6"/>
  <c r="W200" i="6" s="1"/>
  <c r="U200" i="6"/>
  <c r="F200" i="6"/>
  <c r="AG199" i="6"/>
  <c r="AJ199" i="6" s="1"/>
  <c r="AK199" i="6" s="1"/>
  <c r="AL199" i="6" s="1"/>
  <c r="Z199" i="6"/>
  <c r="AA199" i="6" s="1"/>
  <c r="AB199" i="6" s="1"/>
  <c r="Y199" i="6"/>
  <c r="V199" i="6"/>
  <c r="W199" i="6" s="1"/>
  <c r="U199" i="6"/>
  <c r="F199" i="6"/>
  <c r="AK198" i="6"/>
  <c r="AL198" i="6" s="1"/>
  <c r="Y198" i="6"/>
  <c r="AG198" i="6" s="1"/>
  <c r="AJ198" i="6" s="1"/>
  <c r="V198" i="6"/>
  <c r="W198" i="6" s="1"/>
  <c r="U198" i="6"/>
  <c r="F198" i="6"/>
  <c r="AK197" i="6"/>
  <c r="AL197" i="6" s="1"/>
  <c r="AJ197" i="6"/>
  <c r="AB197" i="6"/>
  <c r="AJ196" i="6"/>
  <c r="AK196" i="6" s="1"/>
  <c r="AL196" i="6" s="1"/>
  <c r="AG196" i="6"/>
  <c r="Z196" i="6"/>
  <c r="AA196" i="6" s="1"/>
  <c r="AB196" i="6" s="1"/>
  <c r="Y196" i="6"/>
  <c r="V196" i="6"/>
  <c r="W196" i="6" s="1"/>
  <c r="U196" i="6"/>
  <c r="F196" i="6"/>
  <c r="AJ195" i="6"/>
  <c r="AK195" i="6" s="1"/>
  <c r="AL195" i="6" s="1"/>
  <c r="AB195" i="6"/>
  <c r="Y194" i="6"/>
  <c r="V194" i="6"/>
  <c r="W194" i="6" s="1"/>
  <c r="F194" i="6"/>
  <c r="AG193" i="6"/>
  <c r="AJ193" i="6" s="1"/>
  <c r="AK193" i="6" s="1"/>
  <c r="AL193" i="6" s="1"/>
  <c r="AB193" i="6"/>
  <c r="AA193" i="6"/>
  <c r="Y193" i="6"/>
  <c r="V193" i="6"/>
  <c r="W193" i="6" s="1"/>
  <c r="F193" i="6"/>
  <c r="AJ192" i="6"/>
  <c r="AK192" i="6" s="1"/>
  <c r="AL192" i="6" s="1"/>
  <c r="AG192" i="6"/>
  <c r="Z192" i="6"/>
  <c r="AA192" i="6" s="1"/>
  <c r="AB192" i="6" s="1"/>
  <c r="Y192" i="6"/>
  <c r="W192" i="6"/>
  <c r="V192" i="6"/>
  <c r="U192" i="6"/>
  <c r="F192" i="6"/>
  <c r="AJ191" i="6"/>
  <c r="AK191" i="6" s="1"/>
  <c r="AL191" i="6" s="1"/>
  <c r="AG191" i="6"/>
  <c r="AA191" i="6"/>
  <c r="AB191" i="6" s="1"/>
  <c r="Z191" i="6"/>
  <c r="Y191" i="6"/>
  <c r="W191" i="6"/>
  <c r="V191" i="6"/>
  <c r="U191" i="6"/>
  <c r="F191" i="6"/>
  <c r="AK190" i="6"/>
  <c r="AL190" i="6" s="1"/>
  <c r="AJ190" i="6"/>
  <c r="AG190" i="6"/>
  <c r="AA190" i="6"/>
  <c r="AB190" i="6" s="1"/>
  <c r="Z190" i="6"/>
  <c r="Y190" i="6"/>
  <c r="W190" i="6"/>
  <c r="V190" i="6"/>
  <c r="U190" i="6"/>
  <c r="F190" i="6"/>
  <c r="AK189" i="6"/>
  <c r="AL189" i="6" s="1"/>
  <c r="AJ189" i="6"/>
  <c r="AG189" i="6"/>
  <c r="Z189" i="6"/>
  <c r="AA189" i="6" s="1"/>
  <c r="AB189" i="6" s="1"/>
  <c r="Y189" i="6"/>
  <c r="W189" i="6"/>
  <c r="V189" i="6"/>
  <c r="U189" i="6"/>
  <c r="F189" i="6"/>
  <c r="AK188" i="6"/>
  <c r="AL188" i="6" s="1"/>
  <c r="AJ188" i="6"/>
  <c r="AG188" i="6"/>
  <c r="AA188" i="6"/>
  <c r="AB188" i="6" s="1"/>
  <c r="Z188" i="6"/>
  <c r="Y188" i="6"/>
  <c r="W188" i="6"/>
  <c r="V188" i="6"/>
  <c r="U188" i="6"/>
  <c r="F188" i="6"/>
  <c r="AK187" i="6"/>
  <c r="AL187" i="6" s="1"/>
  <c r="AJ187" i="6"/>
  <c r="AA187" i="6"/>
  <c r="AB187" i="6" s="1"/>
  <c r="Y187" i="6"/>
  <c r="AG187" i="6" s="1"/>
  <c r="V187" i="6"/>
  <c r="W187" i="6" s="1"/>
  <c r="F187" i="6"/>
  <c r="Y186" i="6"/>
  <c r="W186" i="6"/>
  <c r="V186" i="6"/>
  <c r="U186" i="6"/>
  <c r="F186" i="6"/>
  <c r="Y185" i="6"/>
  <c r="W185" i="6"/>
  <c r="V185" i="6"/>
  <c r="U185" i="6"/>
  <c r="F185" i="6"/>
  <c r="AG184" i="6"/>
  <c r="AJ184" i="6" s="1"/>
  <c r="AK184" i="6" s="1"/>
  <c r="AL184" i="6" s="1"/>
  <c r="AB184" i="6"/>
  <c r="Y184" i="6"/>
  <c r="Z184" i="6" s="1"/>
  <c r="AA184" i="6" s="1"/>
  <c r="W184" i="6"/>
  <c r="V184" i="6"/>
  <c r="F184" i="6"/>
  <c r="Y183" i="6"/>
  <c r="Z183" i="6" s="1"/>
  <c r="AA183" i="6" s="1"/>
  <c r="AB183" i="6" s="1"/>
  <c r="W183" i="6"/>
  <c r="V183" i="6"/>
  <c r="U183" i="6"/>
  <c r="F183" i="6"/>
  <c r="Y182" i="6"/>
  <c r="Z182" i="6" s="1"/>
  <c r="AA182" i="6" s="1"/>
  <c r="AB182" i="6" s="1"/>
  <c r="W182" i="6"/>
  <c r="V182" i="6"/>
  <c r="U182" i="6"/>
  <c r="F182" i="6"/>
  <c r="AK181" i="6"/>
  <c r="AL181" i="6" s="1"/>
  <c r="AJ181" i="6"/>
  <c r="AB181" i="6"/>
  <c r="Y180" i="6"/>
  <c r="Z180" i="6" s="1"/>
  <c r="AA180" i="6" s="1"/>
  <c r="AB180" i="6" s="1"/>
  <c r="W180" i="6"/>
  <c r="V180" i="6"/>
  <c r="F180" i="6"/>
  <c r="Y179" i="6"/>
  <c r="W179" i="6"/>
  <c r="V179" i="6"/>
  <c r="F179" i="6"/>
  <c r="AG178" i="6"/>
  <c r="AB178" i="6"/>
  <c r="Z178" i="6"/>
  <c r="AA178" i="6" s="1"/>
  <c r="Y178" i="6"/>
  <c r="W178" i="6"/>
  <c r="V178" i="6"/>
  <c r="F178" i="6"/>
  <c r="Y177" i="6"/>
  <c r="V177" i="6"/>
  <c r="W177" i="6" s="1"/>
  <c r="F177" i="6"/>
  <c r="AK176" i="6"/>
  <c r="AL176" i="6" s="1"/>
  <c r="AJ176" i="6"/>
  <c r="AG176" i="6"/>
  <c r="AB176" i="6"/>
  <c r="AA176" i="6"/>
  <c r="Z176" i="6"/>
  <c r="Y176" i="6"/>
  <c r="W176" i="6"/>
  <c r="V176" i="6"/>
  <c r="U176" i="6"/>
  <c r="F176" i="6"/>
  <c r="AJ175" i="6"/>
  <c r="AK175" i="6" s="1"/>
  <c r="AL175" i="6" s="1"/>
  <c r="AG175" i="6"/>
  <c r="AB175" i="6"/>
  <c r="AA175" i="6"/>
  <c r="Z175" i="6"/>
  <c r="Y175" i="6"/>
  <c r="W175" i="6"/>
  <c r="V175" i="6"/>
  <c r="U175" i="6"/>
  <c r="F175" i="6"/>
  <c r="AG174" i="6"/>
  <c r="AJ174" i="6" s="1"/>
  <c r="AK174" i="6" s="1"/>
  <c r="AL174" i="6" s="1"/>
  <c r="Z174" i="6"/>
  <c r="AA174" i="6" s="1"/>
  <c r="AB174" i="6" s="1"/>
  <c r="Y174" i="6"/>
  <c r="W174" i="6"/>
  <c r="V174" i="6"/>
  <c r="U174" i="6"/>
  <c r="F174" i="6"/>
  <c r="AK173" i="6"/>
  <c r="AL173" i="6" s="1"/>
  <c r="AJ173" i="6"/>
  <c r="AG173" i="6"/>
  <c r="Z173" i="6"/>
  <c r="AA173" i="6" s="1"/>
  <c r="AB173" i="6" s="1"/>
  <c r="Y173" i="6"/>
  <c r="W173" i="6"/>
  <c r="V173" i="6"/>
  <c r="U173" i="6"/>
  <c r="F173" i="6"/>
  <c r="AG172" i="6"/>
  <c r="AJ172" i="6" s="1"/>
  <c r="AK172" i="6" s="1"/>
  <c r="AL172" i="6" s="1"/>
  <c r="AA172" i="6"/>
  <c r="AB172" i="6" s="1"/>
  <c r="Z172" i="6"/>
  <c r="Y172" i="6"/>
  <c r="W172" i="6"/>
  <c r="V172" i="6"/>
  <c r="U172" i="6"/>
  <c r="F172" i="6"/>
  <c r="AK171" i="6"/>
  <c r="AL171" i="6" s="1"/>
  <c r="AG171" i="6"/>
  <c r="AJ171" i="6" s="1"/>
  <c r="AB171" i="6"/>
  <c r="Z171" i="6"/>
  <c r="AA171" i="6" s="1"/>
  <c r="Y171" i="6"/>
  <c r="W171" i="6"/>
  <c r="V171" i="6"/>
  <c r="U171" i="6"/>
  <c r="F171" i="6"/>
  <c r="AJ170" i="6"/>
  <c r="AK170" i="6" s="1"/>
  <c r="AL170" i="6" s="1"/>
  <c r="AB170" i="6"/>
  <c r="AK169" i="6"/>
  <c r="AL169" i="6" s="1"/>
  <c r="AB169" i="6"/>
  <c r="Z169" i="6"/>
  <c r="AA169" i="6" s="1"/>
  <c r="Y169" i="6"/>
  <c r="AG169" i="6" s="1"/>
  <c r="AJ169" i="6" s="1"/>
  <c r="V169" i="6"/>
  <c r="W169" i="6" s="1"/>
  <c r="U169" i="6"/>
  <c r="F169" i="6"/>
  <c r="AK168" i="6"/>
  <c r="AL168" i="6" s="1"/>
  <c r="AJ168" i="6"/>
  <c r="AB168" i="6"/>
  <c r="Z168" i="6"/>
  <c r="AA168" i="6" s="1"/>
  <c r="Y168" i="6"/>
  <c r="AG168" i="6" s="1"/>
  <c r="V168" i="6"/>
  <c r="W168" i="6" s="1"/>
  <c r="U168" i="6"/>
  <c r="F168" i="6"/>
  <c r="Z167" i="6"/>
  <c r="AA167" i="6" s="1"/>
  <c r="AB167" i="6" s="1"/>
  <c r="Y167" i="6"/>
  <c r="AG167" i="6" s="1"/>
  <c r="AJ167" i="6" s="1"/>
  <c r="AK167" i="6" s="1"/>
  <c r="AL167" i="6" s="1"/>
  <c r="V167" i="6"/>
  <c r="W167" i="6" s="1"/>
  <c r="U167" i="6"/>
  <c r="F167" i="6"/>
  <c r="AJ166" i="6"/>
  <c r="AK166" i="6" s="1"/>
  <c r="AL166" i="6" s="1"/>
  <c r="AB166" i="6"/>
  <c r="Z166" i="6"/>
  <c r="AA166" i="6" s="1"/>
  <c r="Y166" i="6"/>
  <c r="AG166" i="6" s="1"/>
  <c r="V166" i="6"/>
  <c r="W166" i="6" s="1"/>
  <c r="U166" i="6"/>
  <c r="F166" i="6"/>
  <c r="AK165" i="6"/>
  <c r="AL165" i="6" s="1"/>
  <c r="AB165" i="6"/>
  <c r="Z165" i="6"/>
  <c r="AA165" i="6" s="1"/>
  <c r="Y165" i="6"/>
  <c r="AG165" i="6" s="1"/>
  <c r="AJ165" i="6" s="1"/>
  <c r="V165" i="6"/>
  <c r="W165" i="6" s="1"/>
  <c r="U165" i="6"/>
  <c r="F165" i="6"/>
  <c r="AK164" i="6"/>
  <c r="AL164" i="6" s="1"/>
  <c r="AJ164" i="6"/>
  <c r="Z164" i="6"/>
  <c r="AA164" i="6" s="1"/>
  <c r="AB164" i="6" s="1"/>
  <c r="Y164" i="6"/>
  <c r="AG164" i="6" s="1"/>
  <c r="V164" i="6"/>
  <c r="W164" i="6" s="1"/>
  <c r="F164" i="6"/>
  <c r="AJ163" i="6"/>
  <c r="AK163" i="6" s="1"/>
  <c r="AL163" i="6" s="1"/>
  <c r="AB163" i="6"/>
  <c r="Y162" i="6"/>
  <c r="W162" i="6"/>
  <c r="V162" i="6"/>
  <c r="U162" i="6"/>
  <c r="F162" i="6"/>
  <c r="AK161" i="6"/>
  <c r="AL161" i="6" s="1"/>
  <c r="AG161" i="6"/>
  <c r="AJ161" i="6" s="1"/>
  <c r="Z161" i="6"/>
  <c r="AA161" i="6" s="1"/>
  <c r="AB161" i="6" s="1"/>
  <c r="Y161" i="6"/>
  <c r="V161" i="6"/>
  <c r="W161" i="6" s="1"/>
  <c r="U161" i="6"/>
  <c r="F161" i="6"/>
  <c r="AK160" i="6"/>
  <c r="AL160" i="6" s="1"/>
  <c r="AJ160" i="6"/>
  <c r="AB160" i="6"/>
  <c r="AG159" i="6"/>
  <c r="AJ159" i="6" s="1"/>
  <c r="AK159" i="6" s="1"/>
  <c r="AL159" i="6" s="1"/>
  <c r="AA159" i="6"/>
  <c r="AB159" i="6" s="1"/>
  <c r="Y159" i="6"/>
  <c r="Z159" i="6" s="1"/>
  <c r="V159" i="6"/>
  <c r="W159" i="6" s="1"/>
  <c r="F159" i="6"/>
  <c r="Y158" i="6"/>
  <c r="Z158" i="6" s="1"/>
  <c r="AA158" i="6" s="1"/>
  <c r="AB158" i="6" s="1"/>
  <c r="W158" i="6"/>
  <c r="V158" i="6"/>
  <c r="U158" i="6"/>
  <c r="F158" i="6"/>
  <c r="Y157" i="6"/>
  <c r="W157" i="6"/>
  <c r="V157" i="6"/>
  <c r="U157" i="6"/>
  <c r="F157" i="6"/>
  <c r="Y156" i="6"/>
  <c r="W156" i="6"/>
  <c r="V156" i="6"/>
  <c r="F156" i="6"/>
  <c r="AK155" i="6"/>
  <c r="AL155" i="6" s="1"/>
  <c r="AG155" i="6"/>
  <c r="AJ155" i="6" s="1"/>
  <c r="AB155" i="6"/>
  <c r="AA155" i="6"/>
  <c r="Y155" i="6"/>
  <c r="W155" i="6"/>
  <c r="V155" i="6"/>
  <c r="F155" i="6"/>
  <c r="AK154" i="6"/>
  <c r="AL154" i="6" s="1"/>
  <c r="AG154" i="6"/>
  <c r="AJ154" i="6" s="1"/>
  <c r="Z154" i="6"/>
  <c r="AA154" i="6" s="1"/>
  <c r="AB154" i="6" s="1"/>
  <c r="Y154" i="6"/>
  <c r="W154" i="6"/>
  <c r="V154" i="6"/>
  <c r="U154" i="6"/>
  <c r="F154" i="6"/>
  <c r="AG153" i="6"/>
  <c r="AJ153" i="6" s="1"/>
  <c r="AK153" i="6" s="1"/>
  <c r="AL153" i="6" s="1"/>
  <c r="Z153" i="6"/>
  <c r="AA153" i="6" s="1"/>
  <c r="AB153" i="6" s="1"/>
  <c r="Y153" i="6"/>
  <c r="W153" i="6"/>
  <c r="V153" i="6"/>
  <c r="U153" i="6"/>
  <c r="F153" i="6"/>
  <c r="AK152" i="6"/>
  <c r="AL152" i="6" s="1"/>
  <c r="AG152" i="6"/>
  <c r="AJ152" i="6" s="1"/>
  <c r="Z152" i="6"/>
  <c r="AA152" i="6" s="1"/>
  <c r="AB152" i="6" s="1"/>
  <c r="Y152" i="6"/>
  <c r="W152" i="6"/>
  <c r="V152" i="6"/>
  <c r="U152" i="6"/>
  <c r="F152" i="6"/>
  <c r="AG151" i="6"/>
  <c r="AJ151" i="6" s="1"/>
  <c r="AK151" i="6" s="1"/>
  <c r="AL151" i="6" s="1"/>
  <c r="Z151" i="6"/>
  <c r="AA151" i="6" s="1"/>
  <c r="AB151" i="6" s="1"/>
  <c r="Y151" i="6"/>
  <c r="V151" i="6"/>
  <c r="W151" i="6" s="1"/>
  <c r="U151" i="6"/>
  <c r="F151" i="6"/>
  <c r="AG150" i="6"/>
  <c r="AJ150" i="6" s="1"/>
  <c r="AK150" i="6" s="1"/>
  <c r="AL150" i="6" s="1"/>
  <c r="AB150" i="6"/>
  <c r="Z150" i="6"/>
  <c r="AA150" i="6" s="1"/>
  <c r="Y150" i="6"/>
  <c r="V150" i="6"/>
  <c r="W150" i="6" s="1"/>
  <c r="U150" i="6"/>
  <c r="F150" i="6"/>
  <c r="AK149" i="6"/>
  <c r="AL149" i="6" s="1"/>
  <c r="AG149" i="6"/>
  <c r="AJ149" i="6" s="1"/>
  <c r="AB149" i="6"/>
  <c r="Z149" i="6"/>
  <c r="AA149" i="6" s="1"/>
  <c r="Y149" i="6"/>
  <c r="W149" i="6"/>
  <c r="V149" i="6"/>
  <c r="F149" i="6"/>
  <c r="Y148" i="6"/>
  <c r="V148" i="6"/>
  <c r="W148" i="6" s="1"/>
  <c r="U148" i="6"/>
  <c r="F148" i="6"/>
  <c r="Y147" i="6"/>
  <c r="V147" i="6"/>
  <c r="W147" i="6" s="1"/>
  <c r="U147" i="6"/>
  <c r="F147" i="6"/>
  <c r="Y146" i="6"/>
  <c r="V146" i="6"/>
  <c r="W146" i="6" s="1"/>
  <c r="U146" i="6"/>
  <c r="F146" i="6"/>
  <c r="Y145" i="6"/>
  <c r="V145" i="6"/>
  <c r="W145" i="6" s="1"/>
  <c r="U145" i="6"/>
  <c r="F145" i="6"/>
  <c r="Y144" i="6"/>
  <c r="V144" i="6"/>
  <c r="W144" i="6" s="1"/>
  <c r="U144" i="6"/>
  <c r="F144" i="6"/>
  <c r="AJ143" i="6"/>
  <c r="AK143" i="6" s="1"/>
  <c r="AL143" i="6" s="1"/>
  <c r="AB143" i="6"/>
  <c r="AK142" i="6"/>
  <c r="AL142" i="6" s="1"/>
  <c r="AG142" i="6"/>
  <c r="AJ142" i="6" s="1"/>
  <c r="AA142" i="6"/>
  <c r="AB142" i="6" s="1"/>
  <c r="Y142" i="6"/>
  <c r="W142" i="6"/>
  <c r="V142" i="6"/>
  <c r="F142" i="6"/>
  <c r="AL141" i="6"/>
  <c r="AJ141" i="6"/>
  <c r="AK141" i="6" s="1"/>
  <c r="AB141" i="6"/>
  <c r="Y140" i="6"/>
  <c r="W140" i="6"/>
  <c r="V140" i="6"/>
  <c r="U140" i="6"/>
  <c r="F140" i="6"/>
  <c r="Y139" i="6"/>
  <c r="Z139" i="6" s="1"/>
  <c r="AA139" i="6" s="1"/>
  <c r="AB139" i="6" s="1"/>
  <c r="W139" i="6"/>
  <c r="V139" i="6"/>
  <c r="U139" i="6"/>
  <c r="F139" i="6"/>
  <c r="AG138" i="6"/>
  <c r="AJ138" i="6" s="1"/>
  <c r="AK138" i="6" s="1"/>
  <c r="AL138" i="6" s="1"/>
  <c r="AA138" i="6"/>
  <c r="AB138" i="6" s="1"/>
  <c r="Y138" i="6"/>
  <c r="Z138" i="6" s="1"/>
  <c r="W138" i="6"/>
  <c r="V138" i="6"/>
  <c r="U138" i="6"/>
  <c r="F138" i="6"/>
  <c r="Y137" i="6"/>
  <c r="Z137" i="6" s="1"/>
  <c r="AA137" i="6" s="1"/>
  <c r="AB137" i="6" s="1"/>
  <c r="W137" i="6"/>
  <c r="V137" i="6"/>
  <c r="U137" i="6"/>
  <c r="F137" i="6"/>
  <c r="Y136" i="6"/>
  <c r="W136" i="6"/>
  <c r="V136" i="6"/>
  <c r="U136" i="6"/>
  <c r="F136" i="6"/>
  <c r="Y135" i="6"/>
  <c r="Z135" i="6" s="1"/>
  <c r="AA135" i="6" s="1"/>
  <c r="AB135" i="6" s="1"/>
  <c r="W135" i="6"/>
  <c r="V135" i="6"/>
  <c r="U135" i="6"/>
  <c r="F135" i="6"/>
  <c r="AG134" i="6"/>
  <c r="AJ134" i="6" s="1"/>
  <c r="AK134" i="6" s="1"/>
  <c r="AL134" i="6" s="1"/>
  <c r="AA134" i="6"/>
  <c r="AB134" i="6" s="1"/>
  <c r="Y134" i="6"/>
  <c r="Z134" i="6" s="1"/>
  <c r="W134" i="6"/>
  <c r="V134" i="6"/>
  <c r="U134" i="6"/>
  <c r="F134" i="6"/>
  <c r="Y133" i="6"/>
  <c r="W133" i="6"/>
  <c r="V133" i="6"/>
  <c r="U133" i="6"/>
  <c r="F133" i="6"/>
  <c r="Y132" i="6"/>
  <c r="W132" i="6"/>
  <c r="V132" i="6"/>
  <c r="U132" i="6"/>
  <c r="F132" i="6"/>
  <c r="AK131" i="6"/>
  <c r="AL131" i="6" s="1"/>
  <c r="AJ131" i="6"/>
  <c r="AB131" i="6"/>
  <c r="AG130" i="6"/>
  <c r="AJ130" i="6" s="1"/>
  <c r="AK130" i="6" s="1"/>
  <c r="AL130" i="6" s="1"/>
  <c r="AB130" i="6"/>
  <c r="AA130" i="6"/>
  <c r="Y130" i="6"/>
  <c r="W130" i="6"/>
  <c r="V130" i="6"/>
  <c r="F130" i="6"/>
  <c r="AK129" i="6"/>
  <c r="AL129" i="6" s="1"/>
  <c r="AG129" i="6"/>
  <c r="AJ129" i="6" s="1"/>
  <c r="Z129" i="6"/>
  <c r="AA129" i="6" s="1"/>
  <c r="AB129" i="6" s="1"/>
  <c r="Y129" i="6"/>
  <c r="V129" i="6"/>
  <c r="W129" i="6" s="1"/>
  <c r="U129" i="6"/>
  <c r="F129" i="6"/>
  <c r="AK128" i="6"/>
  <c r="AL128" i="6" s="1"/>
  <c r="AG128" i="6"/>
  <c r="AJ128" i="6" s="1"/>
  <c r="Z128" i="6"/>
  <c r="AA128" i="6" s="1"/>
  <c r="AB128" i="6" s="1"/>
  <c r="Y128" i="6"/>
  <c r="V128" i="6"/>
  <c r="W128" i="6" s="1"/>
  <c r="U128" i="6"/>
  <c r="F128" i="6"/>
  <c r="AJ127" i="6"/>
  <c r="AK127" i="6" s="1"/>
  <c r="AL127" i="6" s="1"/>
  <c r="AB127" i="6"/>
  <c r="Y126" i="6"/>
  <c r="V126" i="6"/>
  <c r="W126" i="6" s="1"/>
  <c r="U126" i="6"/>
  <c r="F126" i="6"/>
  <c r="Y125" i="6"/>
  <c r="V125" i="6"/>
  <c r="W125" i="6" s="1"/>
  <c r="U125" i="6"/>
  <c r="F125" i="6"/>
  <c r="Y124" i="6"/>
  <c r="V124" i="6"/>
  <c r="W124" i="6" s="1"/>
  <c r="U124" i="6"/>
  <c r="F124" i="6"/>
  <c r="Y123" i="6"/>
  <c r="V123" i="6"/>
  <c r="W123" i="6" s="1"/>
  <c r="U123" i="6"/>
  <c r="F123" i="6"/>
  <c r="Y122" i="6"/>
  <c r="V122" i="6"/>
  <c r="W122" i="6" s="1"/>
  <c r="U122" i="6"/>
  <c r="F122" i="6"/>
  <c r="Y121" i="6"/>
  <c r="V121" i="6"/>
  <c r="W121" i="6" s="1"/>
  <c r="U121" i="6"/>
  <c r="F121" i="6"/>
  <c r="AJ120" i="6"/>
  <c r="AK120" i="6" s="1"/>
  <c r="AL120" i="6" s="1"/>
  <c r="AB120" i="6"/>
  <c r="Y119" i="6"/>
  <c r="V119" i="6"/>
  <c r="W119" i="6" s="1"/>
  <c r="U119" i="6"/>
  <c r="F119" i="6"/>
  <c r="AK118" i="6"/>
  <c r="AL118" i="6" s="1"/>
  <c r="Y118" i="6"/>
  <c r="AG118" i="6" s="1"/>
  <c r="AJ118" i="6" s="1"/>
  <c r="V118" i="6"/>
  <c r="W118" i="6" s="1"/>
  <c r="U118" i="6"/>
  <c r="F118" i="6"/>
  <c r="AK117" i="6"/>
  <c r="AL117" i="6" s="1"/>
  <c r="AJ117" i="6"/>
  <c r="AB117" i="6"/>
  <c r="AK116" i="6"/>
  <c r="AL116" i="6" s="1"/>
  <c r="AG116" i="6"/>
  <c r="AJ116" i="6" s="1"/>
  <c r="Z116" i="6"/>
  <c r="AA116" i="6" s="1"/>
  <c r="AB116" i="6" s="1"/>
  <c r="Y116" i="6"/>
  <c r="V116" i="6"/>
  <c r="W116" i="6" s="1"/>
  <c r="U116" i="6"/>
  <c r="F116" i="6"/>
  <c r="AK115" i="6"/>
  <c r="AL115" i="6" s="1"/>
  <c r="AG115" i="6"/>
  <c r="AJ115" i="6" s="1"/>
  <c r="Z115" i="6"/>
  <c r="AA115" i="6" s="1"/>
  <c r="AB115" i="6" s="1"/>
  <c r="Y115" i="6"/>
  <c r="V115" i="6"/>
  <c r="W115" i="6" s="1"/>
  <c r="U115" i="6"/>
  <c r="F115" i="6"/>
  <c r="AG114" i="6"/>
  <c r="AJ114" i="6" s="1"/>
  <c r="AK114" i="6" s="1"/>
  <c r="AL114" i="6" s="1"/>
  <c r="Z114" i="6"/>
  <c r="AA114" i="6" s="1"/>
  <c r="AB114" i="6" s="1"/>
  <c r="Y114" i="6"/>
  <c r="W114" i="6"/>
  <c r="V114" i="6"/>
  <c r="U114" i="6"/>
  <c r="F114" i="6"/>
  <c r="AJ113" i="6"/>
  <c r="AK113" i="6" s="1"/>
  <c r="AL113" i="6" s="1"/>
  <c r="AG113" i="6"/>
  <c r="Z113" i="6"/>
  <c r="AA113" i="6" s="1"/>
  <c r="AB113" i="6" s="1"/>
  <c r="Y113" i="6"/>
  <c r="W113" i="6"/>
  <c r="V113" i="6"/>
  <c r="U113" i="6"/>
  <c r="F113" i="6"/>
  <c r="AJ112" i="6"/>
  <c r="AK112" i="6" s="1"/>
  <c r="AL112" i="6" s="1"/>
  <c r="AG112" i="6"/>
  <c r="AA112" i="6"/>
  <c r="AB112" i="6" s="1"/>
  <c r="Z112" i="6"/>
  <c r="Y112" i="6"/>
  <c r="W112" i="6"/>
  <c r="V112" i="6"/>
  <c r="U112" i="6"/>
  <c r="F112" i="6"/>
  <c r="AG111" i="6"/>
  <c r="AJ111" i="6" s="1"/>
  <c r="AK111" i="6" s="1"/>
  <c r="AL111" i="6" s="1"/>
  <c r="AA111" i="6"/>
  <c r="AB111" i="6" s="1"/>
  <c r="Z111" i="6"/>
  <c r="Y111" i="6"/>
  <c r="V111" i="6"/>
  <c r="W111" i="6" s="1"/>
  <c r="U111" i="6"/>
  <c r="F111" i="6"/>
  <c r="AK110" i="6"/>
  <c r="AL110" i="6" s="1"/>
  <c r="AG110" i="6"/>
  <c r="AJ110" i="6" s="1"/>
  <c r="Z110" i="6"/>
  <c r="AA110" i="6" s="1"/>
  <c r="AB110" i="6" s="1"/>
  <c r="Y110" i="6"/>
  <c r="V110" i="6"/>
  <c r="W110" i="6" s="1"/>
  <c r="U110" i="6"/>
  <c r="F110" i="6"/>
  <c r="AK109" i="6"/>
  <c r="AL109" i="6" s="1"/>
  <c r="AJ109" i="6"/>
  <c r="AB109" i="6"/>
  <c r="Y108" i="6"/>
  <c r="V108" i="6"/>
  <c r="W108" i="6" s="1"/>
  <c r="U108" i="6"/>
  <c r="F108" i="6"/>
  <c r="Y107" i="6"/>
  <c r="V107" i="6"/>
  <c r="W107" i="6" s="1"/>
  <c r="U107" i="6"/>
  <c r="F107" i="6"/>
  <c r="Y106" i="6"/>
  <c r="V106" i="6"/>
  <c r="W106" i="6" s="1"/>
  <c r="U106" i="6"/>
  <c r="F106" i="6"/>
  <c r="Y105" i="6"/>
  <c r="V105" i="6"/>
  <c r="W105" i="6" s="1"/>
  <c r="F105" i="6"/>
  <c r="AG104" i="6"/>
  <c r="AJ104" i="6" s="1"/>
  <c r="AK104" i="6" s="1"/>
  <c r="AL104" i="6" s="1"/>
  <c r="Z104" i="6"/>
  <c r="AA104" i="6" s="1"/>
  <c r="AB104" i="6" s="1"/>
  <c r="Y104" i="6"/>
  <c r="W104" i="6"/>
  <c r="V104" i="6"/>
  <c r="U104" i="6"/>
  <c r="F104" i="6"/>
  <c r="AJ103" i="6"/>
  <c r="AK103" i="6" s="1"/>
  <c r="AL103" i="6" s="1"/>
  <c r="AG103" i="6"/>
  <c r="Z103" i="6"/>
  <c r="AA103" i="6" s="1"/>
  <c r="AB103" i="6" s="1"/>
  <c r="Y103" i="6"/>
  <c r="W103" i="6"/>
  <c r="V103" i="6"/>
  <c r="U103" i="6"/>
  <c r="F103" i="6"/>
  <c r="AJ102" i="6"/>
  <c r="AK102" i="6" s="1"/>
  <c r="AL102" i="6" s="1"/>
  <c r="AG102" i="6"/>
  <c r="AA102" i="6"/>
  <c r="AB102" i="6" s="1"/>
  <c r="Z102" i="6"/>
  <c r="Y102" i="6"/>
  <c r="W102" i="6"/>
  <c r="V102" i="6"/>
  <c r="U102" i="6"/>
  <c r="F102" i="6"/>
  <c r="AG101" i="6"/>
  <c r="AJ101" i="6" s="1"/>
  <c r="AK101" i="6" s="1"/>
  <c r="AL101" i="6" s="1"/>
  <c r="AA101" i="6"/>
  <c r="AB101" i="6" s="1"/>
  <c r="Z101" i="6"/>
  <c r="Y101" i="6"/>
  <c r="W101" i="6"/>
  <c r="V101" i="6"/>
  <c r="U101" i="6"/>
  <c r="F101" i="6"/>
  <c r="AG100" i="6"/>
  <c r="AJ100" i="6" s="1"/>
  <c r="AK100" i="6" s="1"/>
  <c r="AL100" i="6" s="1"/>
  <c r="Z100" i="6"/>
  <c r="AA100" i="6" s="1"/>
  <c r="AB100" i="6" s="1"/>
  <c r="Y100" i="6"/>
  <c r="W100" i="6"/>
  <c r="V100" i="6"/>
  <c r="U100" i="6"/>
  <c r="F100" i="6"/>
  <c r="AG99" i="6"/>
  <c r="AJ99" i="6" s="1"/>
  <c r="AK99" i="6" s="1"/>
  <c r="AL99" i="6" s="1"/>
  <c r="Z99" i="6"/>
  <c r="AA99" i="6" s="1"/>
  <c r="AB99" i="6" s="1"/>
  <c r="Y99" i="6"/>
  <c r="W99" i="6"/>
  <c r="V99" i="6"/>
  <c r="U99" i="6"/>
  <c r="F99" i="6"/>
  <c r="AJ98" i="6"/>
  <c r="AK98" i="6" s="1"/>
  <c r="AL98" i="6" s="1"/>
  <c r="AB98" i="6"/>
  <c r="Y97" i="6"/>
  <c r="W97" i="6"/>
  <c r="V97" i="6"/>
  <c r="U97" i="6"/>
  <c r="F97" i="6"/>
  <c r="Y96" i="6"/>
  <c r="AG96" i="6" s="1"/>
  <c r="AJ96" i="6" s="1"/>
  <c r="AK96" i="6" s="1"/>
  <c r="AL96" i="6" s="1"/>
  <c r="W96" i="6"/>
  <c r="V96" i="6"/>
  <c r="U96" i="6"/>
  <c r="F96" i="6"/>
  <c r="AG95" i="6"/>
  <c r="AJ95" i="6" s="1"/>
  <c r="AK95" i="6" s="1"/>
  <c r="AL95" i="6" s="1"/>
  <c r="Z95" i="6"/>
  <c r="AA95" i="6" s="1"/>
  <c r="AB95" i="6" s="1"/>
  <c r="Y95" i="6"/>
  <c r="W95" i="6"/>
  <c r="V95" i="6"/>
  <c r="U95" i="6"/>
  <c r="F95" i="6"/>
  <c r="AJ94" i="6"/>
  <c r="AK94" i="6" s="1"/>
  <c r="AL94" i="6" s="1"/>
  <c r="Y94" i="6"/>
  <c r="AG94" i="6" s="1"/>
  <c r="W94" i="6"/>
  <c r="V94" i="6"/>
  <c r="U94" i="6"/>
  <c r="F94" i="6"/>
  <c r="AG93" i="6"/>
  <c r="AJ93" i="6" s="1"/>
  <c r="AK93" i="6" s="1"/>
  <c r="AL93" i="6" s="1"/>
  <c r="Y93" i="6"/>
  <c r="Z93" i="6" s="1"/>
  <c r="AA93" i="6" s="1"/>
  <c r="AB93" i="6" s="1"/>
  <c r="W93" i="6"/>
  <c r="V93" i="6"/>
  <c r="U93" i="6"/>
  <c r="F93" i="6"/>
  <c r="AL92" i="6"/>
  <c r="AG92" i="6"/>
  <c r="AJ92" i="6" s="1"/>
  <c r="AK92" i="6" s="1"/>
  <c r="Y92" i="6"/>
  <c r="Z92" i="6" s="1"/>
  <c r="AA92" i="6" s="1"/>
  <c r="AB92" i="6" s="1"/>
  <c r="W92" i="6"/>
  <c r="V92" i="6"/>
  <c r="U92" i="6"/>
  <c r="F92" i="6"/>
  <c r="AL91" i="6"/>
  <c r="AG91" i="6"/>
  <c r="AJ91" i="6" s="1"/>
  <c r="AK91" i="6" s="1"/>
  <c r="AA91" i="6"/>
  <c r="AB91" i="6" s="1"/>
  <c r="Y91" i="6"/>
  <c r="Z91" i="6" s="1"/>
  <c r="W91" i="6"/>
  <c r="V91" i="6"/>
  <c r="U91" i="6"/>
  <c r="F91" i="6"/>
  <c r="AG90" i="6"/>
  <c r="AJ90" i="6" s="1"/>
  <c r="AK90" i="6" s="1"/>
  <c r="AL90" i="6" s="1"/>
  <c r="Y90" i="6"/>
  <c r="Z90" i="6" s="1"/>
  <c r="AA90" i="6" s="1"/>
  <c r="AB90" i="6" s="1"/>
  <c r="W90" i="6"/>
  <c r="V90" i="6"/>
  <c r="U90" i="6"/>
  <c r="F90" i="6"/>
  <c r="AL89" i="6"/>
  <c r="AG89" i="6"/>
  <c r="AJ89" i="6" s="1"/>
  <c r="AK89" i="6" s="1"/>
  <c r="Y89" i="6"/>
  <c r="Z89" i="6" s="1"/>
  <c r="AA89" i="6" s="1"/>
  <c r="AB89" i="6" s="1"/>
  <c r="W89" i="6"/>
  <c r="V89" i="6"/>
  <c r="U89" i="6"/>
  <c r="F89" i="6"/>
  <c r="AL88" i="6"/>
  <c r="AG88" i="6"/>
  <c r="AJ88" i="6" s="1"/>
  <c r="AK88" i="6" s="1"/>
  <c r="AA88" i="6"/>
  <c r="AB88" i="6" s="1"/>
  <c r="Y88" i="6"/>
  <c r="Z88" i="6" s="1"/>
  <c r="W88" i="6"/>
  <c r="V88" i="6"/>
  <c r="U88" i="6"/>
  <c r="F88" i="6"/>
  <c r="AG87" i="6"/>
  <c r="AJ87" i="6" s="1"/>
  <c r="AK87" i="6" s="1"/>
  <c r="AL87" i="6" s="1"/>
  <c r="Y87" i="6"/>
  <c r="Z87" i="6" s="1"/>
  <c r="AA87" i="6" s="1"/>
  <c r="AB87" i="6" s="1"/>
  <c r="W87" i="6"/>
  <c r="V87" i="6"/>
  <c r="U87" i="6"/>
  <c r="F87" i="6"/>
  <c r="AL86" i="6"/>
  <c r="AG86" i="6"/>
  <c r="AJ86" i="6" s="1"/>
  <c r="AK86" i="6" s="1"/>
  <c r="Y86" i="6"/>
  <c r="Z86" i="6" s="1"/>
  <c r="AA86" i="6" s="1"/>
  <c r="AB86" i="6" s="1"/>
  <c r="W86" i="6"/>
  <c r="V86" i="6"/>
  <c r="U86" i="6"/>
  <c r="F86" i="6"/>
  <c r="AL85" i="6"/>
  <c r="AG85" i="6"/>
  <c r="AJ85" i="6" s="1"/>
  <c r="AK85" i="6" s="1"/>
  <c r="AA85" i="6"/>
  <c r="AB85" i="6" s="1"/>
  <c r="Y85" i="6"/>
  <c r="Z85" i="6" s="1"/>
  <c r="W85" i="6"/>
  <c r="V85" i="6"/>
  <c r="U85" i="6"/>
  <c r="F85" i="6"/>
  <c r="AG84" i="6"/>
  <c r="AJ84" i="6" s="1"/>
  <c r="AK84" i="6" s="1"/>
  <c r="AL84" i="6" s="1"/>
  <c r="Y84" i="6"/>
  <c r="Z84" i="6" s="1"/>
  <c r="AA84" i="6" s="1"/>
  <c r="AB84" i="6" s="1"/>
  <c r="W84" i="6"/>
  <c r="V84" i="6"/>
  <c r="U84" i="6"/>
  <c r="F84" i="6"/>
  <c r="AL83" i="6"/>
  <c r="AG83" i="6"/>
  <c r="AJ83" i="6" s="1"/>
  <c r="AK83" i="6" s="1"/>
  <c r="Y83" i="6"/>
  <c r="Z83" i="6" s="1"/>
  <c r="AA83" i="6" s="1"/>
  <c r="AB83" i="6" s="1"/>
  <c r="W83" i="6"/>
  <c r="V83" i="6"/>
  <c r="U83" i="6"/>
  <c r="F83" i="6"/>
  <c r="AL82" i="6"/>
  <c r="AG82" i="6"/>
  <c r="AJ82" i="6" s="1"/>
  <c r="AK82" i="6" s="1"/>
  <c r="AA82" i="6"/>
  <c r="AB82" i="6" s="1"/>
  <c r="Y82" i="6"/>
  <c r="Z82" i="6" s="1"/>
  <c r="W82" i="6"/>
  <c r="V82" i="6"/>
  <c r="U82" i="6"/>
  <c r="F82" i="6"/>
  <c r="AG81" i="6"/>
  <c r="AJ81" i="6" s="1"/>
  <c r="AK81" i="6" s="1"/>
  <c r="AL81" i="6" s="1"/>
  <c r="Y81" i="6"/>
  <c r="Z81" i="6" s="1"/>
  <c r="AA81" i="6" s="1"/>
  <c r="AB81" i="6" s="1"/>
  <c r="W81" i="6"/>
  <c r="V81" i="6"/>
  <c r="U81" i="6"/>
  <c r="F81" i="6"/>
  <c r="AL80" i="6"/>
  <c r="AG80" i="6"/>
  <c r="AJ80" i="6" s="1"/>
  <c r="AK80" i="6" s="1"/>
  <c r="Y80" i="6"/>
  <c r="Z80" i="6" s="1"/>
  <c r="AA80" i="6" s="1"/>
  <c r="AB80" i="6" s="1"/>
  <c r="W80" i="6"/>
  <c r="V80" i="6"/>
  <c r="U80" i="6"/>
  <c r="F80" i="6"/>
  <c r="AL79" i="6"/>
  <c r="AG79" i="6"/>
  <c r="AJ79" i="6" s="1"/>
  <c r="AK79" i="6" s="1"/>
  <c r="AA79" i="6"/>
  <c r="AB79" i="6" s="1"/>
  <c r="Y79" i="6"/>
  <c r="Z79" i="6" s="1"/>
  <c r="W79" i="6"/>
  <c r="V79" i="6"/>
  <c r="U79" i="6"/>
  <c r="F79" i="6"/>
  <c r="AJ78" i="6"/>
  <c r="AK78" i="6" s="1"/>
  <c r="AL78" i="6" s="1"/>
  <c r="AB78" i="6"/>
  <c r="Y77" i="6"/>
  <c r="V77" i="6"/>
  <c r="W77" i="6" s="1"/>
  <c r="U77" i="6"/>
  <c r="F77" i="6"/>
  <c r="AL76" i="6"/>
  <c r="AJ76" i="6"/>
  <c r="AK76" i="6" s="1"/>
  <c r="AB76" i="6"/>
  <c r="Z76" i="6"/>
  <c r="AA76" i="6" s="1"/>
  <c r="Y76" i="6"/>
  <c r="AG76" i="6" s="1"/>
  <c r="W76" i="6"/>
  <c r="V76" i="6"/>
  <c r="U76" i="6"/>
  <c r="F76" i="6"/>
  <c r="AG75" i="6"/>
  <c r="AJ75" i="6" s="1"/>
  <c r="AK75" i="6" s="1"/>
  <c r="AL75" i="6" s="1"/>
  <c r="Z75" i="6"/>
  <c r="AA75" i="6" s="1"/>
  <c r="AB75" i="6" s="1"/>
  <c r="Y75" i="6"/>
  <c r="V75" i="6"/>
  <c r="W75" i="6" s="1"/>
  <c r="U75" i="6"/>
  <c r="F75" i="6"/>
  <c r="Y74" i="6"/>
  <c r="AG74" i="6" s="1"/>
  <c r="AJ74" i="6" s="1"/>
  <c r="AK74" i="6" s="1"/>
  <c r="AL74" i="6" s="1"/>
  <c r="W74" i="6"/>
  <c r="V74" i="6"/>
  <c r="U74" i="6"/>
  <c r="F74" i="6"/>
  <c r="AJ73" i="6"/>
  <c r="AK73" i="6" s="1"/>
  <c r="AL73" i="6" s="1"/>
  <c r="AB73" i="6"/>
  <c r="Y72" i="6"/>
  <c r="V72" i="6"/>
  <c r="W72" i="6" s="1"/>
  <c r="U72" i="6"/>
  <c r="F72" i="6"/>
  <c r="AG71" i="6"/>
  <c r="AJ71" i="6" s="1"/>
  <c r="AK71" i="6" s="1"/>
  <c r="AL71" i="6" s="1"/>
  <c r="AA71" i="6"/>
  <c r="AB71" i="6" s="1"/>
  <c r="Z71" i="6"/>
  <c r="Y71" i="6"/>
  <c r="W71" i="6"/>
  <c r="V71" i="6"/>
  <c r="U71" i="6"/>
  <c r="F71" i="6"/>
  <c r="AB70" i="6"/>
  <c r="AA70" i="6"/>
  <c r="Y70" i="6"/>
  <c r="AG70" i="6" s="1"/>
  <c r="AJ70" i="6" s="1"/>
  <c r="AK70" i="6" s="1"/>
  <c r="AL70" i="6" s="1"/>
  <c r="W70" i="6"/>
  <c r="V70" i="6"/>
  <c r="F70" i="6"/>
  <c r="Y69" i="6"/>
  <c r="V69" i="6"/>
  <c r="W69" i="6" s="1"/>
  <c r="U69" i="6"/>
  <c r="F69" i="6"/>
  <c r="AL68" i="6"/>
  <c r="AJ68" i="6"/>
  <c r="AK68" i="6" s="1"/>
  <c r="Z68" i="6"/>
  <c r="AA68" i="6" s="1"/>
  <c r="AB68" i="6" s="1"/>
  <c r="Y68" i="6"/>
  <c r="AG68" i="6" s="1"/>
  <c r="W68" i="6"/>
  <c r="V68" i="6"/>
  <c r="U68" i="6"/>
  <c r="F68" i="6"/>
  <c r="AK67" i="6"/>
  <c r="AL67" i="6" s="1"/>
  <c r="AB67" i="6"/>
  <c r="AA67" i="6"/>
  <c r="Y67" i="6"/>
  <c r="AG67" i="6" s="1"/>
  <c r="AJ67" i="6" s="1"/>
  <c r="W67" i="6"/>
  <c r="V67" i="6"/>
  <c r="F67" i="6"/>
  <c r="Y66" i="6"/>
  <c r="V66" i="6"/>
  <c r="W66" i="6" s="1"/>
  <c r="F66" i="6"/>
  <c r="Y65" i="6"/>
  <c r="V65" i="6"/>
  <c r="W65" i="6" s="1"/>
  <c r="U65" i="6"/>
  <c r="F65" i="6"/>
  <c r="AB64" i="6"/>
  <c r="AA64" i="6"/>
  <c r="Y64" i="6"/>
  <c r="Z64" i="6" s="1"/>
  <c r="W64" i="6"/>
  <c r="V64" i="6"/>
  <c r="U64" i="6"/>
  <c r="F64" i="6"/>
  <c r="AG63" i="6"/>
  <c r="AJ63" i="6" s="1"/>
  <c r="AK63" i="6" s="1"/>
  <c r="AL63" i="6" s="1"/>
  <c r="AA63" i="6"/>
  <c r="AB63" i="6" s="1"/>
  <c r="Y63" i="6"/>
  <c r="Z63" i="6" s="1"/>
  <c r="V63" i="6"/>
  <c r="W63" i="6" s="1"/>
  <c r="U63" i="6"/>
  <c r="F63" i="6"/>
  <c r="AB62" i="6"/>
  <c r="Y62" i="6"/>
  <c r="Z62" i="6" s="1"/>
  <c r="AA62" i="6" s="1"/>
  <c r="W62" i="6"/>
  <c r="V62" i="6"/>
  <c r="U62" i="6"/>
  <c r="F62" i="6"/>
  <c r="AG61" i="6"/>
  <c r="AJ61" i="6" s="1"/>
  <c r="AK61" i="6" s="1"/>
  <c r="AL61" i="6" s="1"/>
  <c r="AA61" i="6"/>
  <c r="AB61" i="6" s="1"/>
  <c r="Y61" i="6"/>
  <c r="Z61" i="6" s="1"/>
  <c r="W61" i="6"/>
  <c r="V61" i="6"/>
  <c r="U61" i="6"/>
  <c r="F61" i="6"/>
  <c r="AK60" i="6"/>
  <c r="AL60" i="6" s="1"/>
  <c r="AJ60" i="6"/>
  <c r="AB60" i="6"/>
  <c r="AL59" i="6"/>
  <c r="AG59" i="6"/>
  <c r="AJ59" i="6" s="1"/>
  <c r="AK59" i="6" s="1"/>
  <c r="AA59" i="6"/>
  <c r="AB59" i="6" s="1"/>
  <c r="Z59" i="6"/>
  <c r="Y59" i="6"/>
  <c r="W59" i="6"/>
  <c r="V59" i="6"/>
  <c r="U59" i="6"/>
  <c r="F59" i="6"/>
  <c r="Z58" i="6"/>
  <c r="AA58" i="6" s="1"/>
  <c r="AB58" i="6" s="1"/>
  <c r="Y58" i="6"/>
  <c r="AG58" i="6" s="1"/>
  <c r="AJ58" i="6" s="1"/>
  <c r="AK58" i="6" s="1"/>
  <c r="AL58" i="6" s="1"/>
  <c r="V58" i="6"/>
  <c r="W58" i="6" s="1"/>
  <c r="U58" i="6"/>
  <c r="F58" i="6"/>
  <c r="AK57" i="6"/>
  <c r="AL57" i="6" s="1"/>
  <c r="AJ57" i="6"/>
  <c r="AB57" i="6"/>
  <c r="Y56" i="6"/>
  <c r="V56" i="6"/>
  <c r="W56" i="6" s="1"/>
  <c r="U56" i="6"/>
  <c r="F56" i="6"/>
  <c r="Y55" i="6"/>
  <c r="V55" i="6"/>
  <c r="W55" i="6" s="1"/>
  <c r="U55" i="6"/>
  <c r="F55" i="6"/>
  <c r="Y54" i="6"/>
  <c r="V54" i="6"/>
  <c r="W54" i="6" s="1"/>
  <c r="U54" i="6"/>
  <c r="F54" i="6"/>
  <c r="AJ53" i="6"/>
  <c r="AK53" i="6" s="1"/>
  <c r="AL53" i="6" s="1"/>
  <c r="AB53" i="6"/>
  <c r="AG52" i="6"/>
  <c r="AJ52" i="6" s="1"/>
  <c r="AK52" i="6" s="1"/>
  <c r="AL52" i="6" s="1"/>
  <c r="Y52" i="6"/>
  <c r="Z52" i="6" s="1"/>
  <c r="AA52" i="6" s="1"/>
  <c r="AB52" i="6" s="1"/>
  <c r="V52" i="6"/>
  <c r="W52" i="6" s="1"/>
  <c r="U52" i="6"/>
  <c r="F52" i="6"/>
  <c r="Y51" i="6"/>
  <c r="Z51" i="6" s="1"/>
  <c r="AA51" i="6" s="1"/>
  <c r="AB51" i="6" s="1"/>
  <c r="W51" i="6"/>
  <c r="V51" i="6"/>
  <c r="U51" i="6"/>
  <c r="F51" i="6"/>
  <c r="AL50" i="6"/>
  <c r="AG50" i="6"/>
  <c r="AJ50" i="6" s="1"/>
  <c r="AK50" i="6" s="1"/>
  <c r="AA50" i="6"/>
  <c r="AB50" i="6" s="1"/>
  <c r="Y50" i="6"/>
  <c r="Z50" i="6" s="1"/>
  <c r="W50" i="6"/>
  <c r="V50" i="6"/>
  <c r="U50" i="6"/>
  <c r="F50" i="6"/>
  <c r="AG49" i="6"/>
  <c r="AJ49" i="6" s="1"/>
  <c r="AK49" i="6" s="1"/>
  <c r="AL49" i="6" s="1"/>
  <c r="Y49" i="6"/>
  <c r="Z49" i="6" s="1"/>
  <c r="AA49" i="6" s="1"/>
  <c r="AB49" i="6" s="1"/>
  <c r="W49" i="6"/>
  <c r="V49" i="6"/>
  <c r="U49" i="6"/>
  <c r="F49" i="6"/>
  <c r="AL48" i="6"/>
  <c r="AK48" i="6"/>
  <c r="AJ48" i="6"/>
  <c r="AB48" i="6"/>
  <c r="AG47" i="6"/>
  <c r="AJ47" i="6" s="1"/>
  <c r="AK47" i="6" s="1"/>
  <c r="AL47" i="6" s="1"/>
  <c r="Z47" i="6"/>
  <c r="AA47" i="6" s="1"/>
  <c r="AB47" i="6" s="1"/>
  <c r="Y47" i="6"/>
  <c r="W47" i="6"/>
  <c r="V47" i="6"/>
  <c r="U47" i="6"/>
  <c r="F47" i="6"/>
  <c r="AK46" i="6"/>
  <c r="AL46" i="6" s="1"/>
  <c r="AG46" i="6"/>
  <c r="AJ46" i="6" s="1"/>
  <c r="AB46" i="6"/>
  <c r="Z46" i="6"/>
  <c r="AA46" i="6" s="1"/>
  <c r="Y46" i="6"/>
  <c r="W46" i="6"/>
  <c r="V46" i="6"/>
  <c r="U46" i="6"/>
  <c r="F46" i="6"/>
  <c r="AK45" i="6"/>
  <c r="AL45" i="6" s="1"/>
  <c r="AG45" i="6"/>
  <c r="AJ45" i="6" s="1"/>
  <c r="AB45" i="6"/>
  <c r="Z45" i="6"/>
  <c r="AA45" i="6" s="1"/>
  <c r="Y45" i="6"/>
  <c r="W45" i="6"/>
  <c r="V45" i="6"/>
  <c r="U45" i="6"/>
  <c r="F45" i="6"/>
  <c r="AG44" i="6"/>
  <c r="AJ44" i="6" s="1"/>
  <c r="AK44" i="6" s="1"/>
  <c r="AL44" i="6" s="1"/>
  <c r="Z44" i="6"/>
  <c r="AA44" i="6" s="1"/>
  <c r="AB44" i="6" s="1"/>
  <c r="Y44" i="6"/>
  <c r="W44" i="6"/>
  <c r="V44" i="6"/>
  <c r="U44" i="6"/>
  <c r="F44" i="6"/>
  <c r="AG43" i="6"/>
  <c r="AJ43" i="6" s="1"/>
  <c r="AK43" i="6" s="1"/>
  <c r="AL43" i="6" s="1"/>
  <c r="Z43" i="6"/>
  <c r="AA43" i="6" s="1"/>
  <c r="AB43" i="6" s="1"/>
  <c r="Y43" i="6"/>
  <c r="W43" i="6"/>
  <c r="V43" i="6"/>
  <c r="U43" i="6"/>
  <c r="F43" i="6"/>
  <c r="AK42" i="6"/>
  <c r="AL42" i="6" s="1"/>
  <c r="AG42" i="6"/>
  <c r="AJ42" i="6" s="1"/>
  <c r="AB42" i="6"/>
  <c r="Z42" i="6"/>
  <c r="AA42" i="6" s="1"/>
  <c r="Y42" i="6"/>
  <c r="W42" i="6"/>
  <c r="V42" i="6"/>
  <c r="U42" i="6"/>
  <c r="F42" i="6"/>
  <c r="AK41" i="6"/>
  <c r="AL41" i="6" s="1"/>
  <c r="AG41" i="6"/>
  <c r="AJ41" i="6" s="1"/>
  <c r="AB41" i="6"/>
  <c r="Z41" i="6"/>
  <c r="AA41" i="6" s="1"/>
  <c r="Y41" i="6"/>
  <c r="W41" i="6"/>
  <c r="V41" i="6"/>
  <c r="U41" i="6"/>
  <c r="F41" i="6"/>
  <c r="AG40" i="6"/>
  <c r="AJ40" i="6" s="1"/>
  <c r="AK40" i="6" s="1"/>
  <c r="AL40" i="6" s="1"/>
  <c r="Z40" i="6"/>
  <c r="AA40" i="6" s="1"/>
  <c r="AB40" i="6" s="1"/>
  <c r="Y40" i="6"/>
  <c r="W40" i="6"/>
  <c r="V40" i="6"/>
  <c r="U40" i="6"/>
  <c r="F40" i="6"/>
  <c r="AG39" i="6"/>
  <c r="AJ39" i="6" s="1"/>
  <c r="AK39" i="6" s="1"/>
  <c r="AL39" i="6" s="1"/>
  <c r="Z39" i="6"/>
  <c r="AA39" i="6" s="1"/>
  <c r="AB39" i="6" s="1"/>
  <c r="Y39" i="6"/>
  <c r="W39" i="6"/>
  <c r="V39" i="6"/>
  <c r="U39" i="6"/>
  <c r="F39" i="6"/>
  <c r="AK38" i="6"/>
  <c r="AL38" i="6" s="1"/>
  <c r="AG38" i="6"/>
  <c r="AJ38" i="6" s="1"/>
  <c r="AB38" i="6"/>
  <c r="Z38" i="6"/>
  <c r="AA38" i="6" s="1"/>
  <c r="Y38" i="6"/>
  <c r="W38" i="6"/>
  <c r="V38" i="6"/>
  <c r="U38" i="6"/>
  <c r="F38" i="6"/>
  <c r="AK37" i="6"/>
  <c r="AL37" i="6" s="1"/>
  <c r="AG37" i="6"/>
  <c r="AJ37" i="6" s="1"/>
  <c r="AB37" i="6"/>
  <c r="Z37" i="6"/>
  <c r="AA37" i="6" s="1"/>
  <c r="Y37" i="6"/>
  <c r="W37" i="6"/>
  <c r="V37" i="6"/>
  <c r="U37" i="6"/>
  <c r="F37" i="6"/>
  <c r="AK36" i="6"/>
  <c r="AL36" i="6" s="1"/>
  <c r="AJ36" i="6"/>
  <c r="AB36" i="6"/>
  <c r="AB35" i="6"/>
  <c r="AA35" i="6"/>
  <c r="Y35" i="6"/>
  <c r="AG35" i="6" s="1"/>
  <c r="AJ35" i="6" s="1"/>
  <c r="AK35" i="6" s="1"/>
  <c r="AL35" i="6" s="1"/>
  <c r="W35" i="6"/>
  <c r="V35" i="6"/>
  <c r="F35" i="6"/>
  <c r="Z34" i="6"/>
  <c r="AA34" i="6" s="1"/>
  <c r="AB34" i="6" s="1"/>
  <c r="Y34" i="6"/>
  <c r="AG34" i="6" s="1"/>
  <c r="AJ34" i="6" s="1"/>
  <c r="AK34" i="6" s="1"/>
  <c r="AL34" i="6" s="1"/>
  <c r="V34" i="6"/>
  <c r="W34" i="6" s="1"/>
  <c r="F34" i="6"/>
  <c r="Y33" i="6"/>
  <c r="W33" i="6"/>
  <c r="V33" i="6"/>
  <c r="U33" i="6"/>
  <c r="F33" i="6"/>
  <c r="AL32" i="6"/>
  <c r="AG32" i="6"/>
  <c r="AJ32" i="6" s="1"/>
  <c r="AK32" i="6" s="1"/>
  <c r="AA32" i="6"/>
  <c r="AB32" i="6" s="1"/>
  <c r="Y32" i="6"/>
  <c r="W32" i="6"/>
  <c r="V32" i="6"/>
  <c r="F32" i="6"/>
  <c r="Y31" i="6"/>
  <c r="V31" i="6"/>
  <c r="W31" i="6" s="1"/>
  <c r="U31" i="6"/>
  <c r="F31" i="6"/>
  <c r="Y30" i="6"/>
  <c r="V30" i="6"/>
  <c r="W30" i="6" s="1"/>
  <c r="U30" i="6"/>
  <c r="F30" i="6"/>
  <c r="Y29" i="6"/>
  <c r="V29" i="6"/>
  <c r="W29" i="6" s="1"/>
  <c r="U29" i="6"/>
  <c r="F29" i="6"/>
  <c r="AL28" i="6"/>
  <c r="AJ28" i="6"/>
  <c r="AK28" i="6" s="1"/>
  <c r="AB28" i="6"/>
  <c r="AK27" i="6"/>
  <c r="AL27" i="6" s="1"/>
  <c r="AG27" i="6"/>
  <c r="AJ27" i="6" s="1"/>
  <c r="AA27" i="6"/>
  <c r="AB27" i="6" s="1"/>
  <c r="Z27" i="6"/>
  <c r="Y27" i="6"/>
  <c r="W27" i="6"/>
  <c r="V27" i="6"/>
  <c r="U27" i="6"/>
  <c r="F27" i="6"/>
  <c r="AK26" i="6"/>
  <c r="AL26" i="6" s="1"/>
  <c r="AJ26" i="6"/>
  <c r="AB26" i="6"/>
  <c r="AK25" i="6"/>
  <c r="AL25" i="6" s="1"/>
  <c r="AJ25" i="6"/>
  <c r="AG25" i="6"/>
  <c r="Z25" i="6"/>
  <c r="AA25" i="6" s="1"/>
  <c r="AB25" i="6" s="1"/>
  <c r="Y25" i="6"/>
  <c r="V25" i="6"/>
  <c r="W25" i="6" s="1"/>
  <c r="F25" i="6"/>
  <c r="Y24" i="6"/>
  <c r="V24" i="6"/>
  <c r="W24" i="6" s="1"/>
  <c r="U24" i="6"/>
  <c r="F24" i="6"/>
  <c r="Y23" i="6"/>
  <c r="V23" i="6"/>
  <c r="W23" i="6" s="1"/>
  <c r="U23" i="6"/>
  <c r="F23" i="6"/>
  <c r="Y22" i="6"/>
  <c r="V22" i="6"/>
  <c r="W22" i="6" s="1"/>
  <c r="F22" i="6"/>
  <c r="AG21" i="6"/>
  <c r="AJ21" i="6" s="1"/>
  <c r="AK21" i="6" s="1"/>
  <c r="AL21" i="6" s="1"/>
  <c r="Z21" i="6"/>
  <c r="AA21" i="6" s="1"/>
  <c r="AB21" i="6" s="1"/>
  <c r="Y21" i="6"/>
  <c r="W21" i="6"/>
  <c r="V21" i="6"/>
  <c r="U21" i="6"/>
  <c r="F21" i="6"/>
  <c r="AK20" i="6"/>
  <c r="AL20" i="6" s="1"/>
  <c r="AJ20" i="6"/>
  <c r="AB20" i="6"/>
  <c r="Y19" i="6"/>
  <c r="V19" i="6"/>
  <c r="W19" i="6" s="1"/>
  <c r="U19" i="6"/>
  <c r="F19" i="6"/>
  <c r="Y18" i="6"/>
  <c r="V18" i="6"/>
  <c r="W18" i="6" s="1"/>
  <c r="U18" i="6"/>
  <c r="F18" i="6"/>
  <c r="AJ17" i="6"/>
  <c r="AK17" i="6" s="1"/>
  <c r="AL17" i="6" s="1"/>
  <c r="AB17" i="6"/>
  <c r="AL16" i="6"/>
  <c r="AG16" i="6"/>
  <c r="AJ16" i="6" s="1"/>
  <c r="AK16" i="6" s="1"/>
  <c r="AA16" i="6"/>
  <c r="AB16" i="6" s="1"/>
  <c r="Y16" i="6"/>
  <c r="Z16" i="6" s="1"/>
  <c r="W16" i="6"/>
  <c r="V16" i="6"/>
  <c r="U16" i="6"/>
  <c r="F16" i="6"/>
  <c r="AG15" i="6"/>
  <c r="AJ15" i="6" s="1"/>
  <c r="AK15" i="6" s="1"/>
  <c r="AL15" i="6" s="1"/>
  <c r="Y15" i="6"/>
  <c r="Z15" i="6" s="1"/>
  <c r="AA15" i="6" s="1"/>
  <c r="AB15" i="6" s="1"/>
  <c r="W15" i="6"/>
  <c r="V15" i="6"/>
  <c r="U15" i="6"/>
  <c r="F15" i="6"/>
  <c r="AL14" i="6"/>
  <c r="AK14" i="6"/>
  <c r="AB14" i="6"/>
  <c r="AB13" i="6"/>
  <c r="AA13" i="6"/>
  <c r="Y13" i="6"/>
  <c r="W13" i="6"/>
  <c r="V13" i="6"/>
  <c r="F13" i="6"/>
  <c r="AF265" i="5"/>
  <c r="AE265" i="5"/>
  <c r="AD265" i="5"/>
  <c r="AC265" i="5"/>
  <c r="L13" i="12" s="1"/>
  <c r="U265" i="5"/>
  <c r="T265" i="5"/>
  <c r="S265" i="5"/>
  <c r="R265" i="5"/>
  <c r="Q265" i="5"/>
  <c r="P265" i="5"/>
  <c r="O265" i="5"/>
  <c r="F13" i="12" s="1"/>
  <c r="H13" i="12" s="1"/>
  <c r="N265" i="5"/>
  <c r="M265" i="5"/>
  <c r="L265" i="5"/>
  <c r="K265" i="5"/>
  <c r="J265" i="5"/>
  <c r="I265" i="5"/>
  <c r="G265" i="5"/>
  <c r="F265" i="5"/>
  <c r="E265" i="5"/>
  <c r="I13" i="12" s="1"/>
  <c r="D265" i="5"/>
  <c r="C13" i="12" s="1"/>
  <c r="C265" i="5"/>
  <c r="AK264" i="5"/>
  <c r="AL264" i="5" s="1"/>
  <c r="AH264" i="5"/>
  <c r="AJ264" i="5" s="1"/>
  <c r="AA264" i="5"/>
  <c r="AB264" i="5" s="1"/>
  <c r="Y264" i="5"/>
  <c r="V264" i="5"/>
  <c r="W264" i="5" s="1"/>
  <c r="F264" i="5"/>
  <c r="AJ263" i="5"/>
  <c r="AK263" i="5" s="1"/>
  <c r="AL263" i="5" s="1"/>
  <c r="AH263" i="5"/>
  <c r="AA263" i="5"/>
  <c r="AB263" i="5" s="1"/>
  <c r="Y263" i="5"/>
  <c r="W263" i="5"/>
  <c r="V263" i="5"/>
  <c r="F263" i="5"/>
  <c r="AL262" i="5"/>
  <c r="AH262" i="5"/>
  <c r="AJ262" i="5" s="1"/>
  <c r="AK262" i="5" s="1"/>
  <c r="AA262" i="5"/>
  <c r="AB262" i="5" s="1"/>
  <c r="Y262" i="5"/>
  <c r="W262" i="5"/>
  <c r="V262" i="5"/>
  <c r="F262" i="5"/>
  <c r="AB261" i="5"/>
  <c r="V261" i="5"/>
  <c r="F261" i="5"/>
  <c r="AJ260" i="5"/>
  <c r="AK260" i="5" s="1"/>
  <c r="AL260" i="5" s="1"/>
  <c r="AH260" i="5"/>
  <c r="AB260" i="5"/>
  <c r="AA260" i="5"/>
  <c r="Y260" i="5"/>
  <c r="V260" i="5"/>
  <c r="W260" i="5" s="1"/>
  <c r="F260" i="5"/>
  <c r="AH259" i="5"/>
  <c r="AJ259" i="5" s="1"/>
  <c r="AK259" i="5" s="1"/>
  <c r="AL259" i="5" s="1"/>
  <c r="AA259" i="5"/>
  <c r="AB259" i="5" s="1"/>
  <c r="Y259" i="5"/>
  <c r="V259" i="5"/>
  <c r="W259" i="5" s="1"/>
  <c r="F259" i="5"/>
  <c r="AJ258" i="5"/>
  <c r="AK258" i="5" s="1"/>
  <c r="AL258" i="5" s="1"/>
  <c r="AH258" i="5"/>
  <c r="AB258" i="5"/>
  <c r="AA258" i="5"/>
  <c r="Y258" i="5"/>
  <c r="W258" i="5"/>
  <c r="V258" i="5"/>
  <c r="F258" i="5"/>
  <c r="AJ257" i="5"/>
  <c r="AK257" i="5" s="1"/>
  <c r="AL257" i="5" s="1"/>
  <c r="AH257" i="5"/>
  <c r="AA257" i="5"/>
  <c r="AB257" i="5" s="1"/>
  <c r="Y257" i="5"/>
  <c r="W257" i="5"/>
  <c r="V257" i="5"/>
  <c r="F257" i="5"/>
  <c r="AJ256" i="5"/>
  <c r="AH256" i="5"/>
  <c r="AB256" i="5"/>
  <c r="AA256" i="5"/>
  <c r="Y256" i="5"/>
  <c r="V256" i="5"/>
  <c r="W256" i="5" s="1"/>
  <c r="F256" i="5"/>
  <c r="AL255" i="5"/>
  <c r="AK255" i="5"/>
  <c r="AJ255" i="5"/>
  <c r="AH255" i="5"/>
  <c r="AB255" i="5"/>
  <c r="AA255" i="5"/>
  <c r="Y255" i="5"/>
  <c r="V255" i="5"/>
  <c r="W255" i="5" s="1"/>
  <c r="F255" i="5"/>
  <c r="AH254" i="5"/>
  <c r="AJ254" i="5" s="1"/>
  <c r="AK254" i="5" s="1"/>
  <c r="AL254" i="5" s="1"/>
  <c r="AB254" i="5"/>
  <c r="AA254" i="5"/>
  <c r="Y254" i="5"/>
  <c r="V254" i="5"/>
  <c r="W254" i="5" s="1"/>
  <c r="F254" i="5"/>
  <c r="AJ253" i="5"/>
  <c r="AK253" i="5" s="1"/>
  <c r="AL253" i="5" s="1"/>
  <c r="AH253" i="5"/>
  <c r="AB253" i="5"/>
  <c r="AA253" i="5"/>
  <c r="Y253" i="5"/>
  <c r="V253" i="5"/>
  <c r="W253" i="5" s="1"/>
  <c r="F253" i="5"/>
  <c r="AH252" i="5"/>
  <c r="AJ252" i="5" s="1"/>
  <c r="AA252" i="5"/>
  <c r="AB252" i="5" s="1"/>
  <c r="Y252" i="5"/>
  <c r="V252" i="5"/>
  <c r="W252" i="5" s="1"/>
  <c r="F252" i="5"/>
  <c r="AJ251" i="5"/>
  <c r="AH251" i="5"/>
  <c r="AB251" i="5"/>
  <c r="AA251" i="5"/>
  <c r="Y251" i="5"/>
  <c r="V251" i="5"/>
  <c r="W251" i="5" s="1"/>
  <c r="F251" i="5"/>
  <c r="AJ250" i="5"/>
  <c r="AK250" i="5" s="1"/>
  <c r="AL250" i="5" s="1"/>
  <c r="AH250" i="5"/>
  <c r="AB250" i="5"/>
  <c r="AA250" i="5"/>
  <c r="Y250" i="5"/>
  <c r="W250" i="5"/>
  <c r="V250" i="5"/>
  <c r="F250" i="5"/>
  <c r="AJ249" i="5"/>
  <c r="AK249" i="5" s="1"/>
  <c r="AL249" i="5" s="1"/>
  <c r="AH249" i="5"/>
  <c r="AB249" i="5"/>
  <c r="AA249" i="5"/>
  <c r="Y249" i="5"/>
  <c r="V249" i="5"/>
  <c r="W249" i="5" s="1"/>
  <c r="F249" i="5"/>
  <c r="AJ248" i="5"/>
  <c r="AK248" i="5" s="1"/>
  <c r="AL248" i="5" s="1"/>
  <c r="AB248" i="5"/>
  <c r="AK247" i="5"/>
  <c r="AL247" i="5" s="1"/>
  <c r="AJ247" i="5"/>
  <c r="AH247" i="5"/>
  <c r="AB247" i="5"/>
  <c r="AA247" i="5"/>
  <c r="Y247" i="5"/>
  <c r="V247" i="5"/>
  <c r="W247" i="5" s="1"/>
  <c r="F247" i="5"/>
  <c r="AH246" i="5"/>
  <c r="AJ246" i="5" s="1"/>
  <c r="AK246" i="5" s="1"/>
  <c r="AL246" i="5" s="1"/>
  <c r="AB246" i="5"/>
  <c r="AA246" i="5"/>
  <c r="Y246" i="5"/>
  <c r="V246" i="5"/>
  <c r="W246" i="5" s="1"/>
  <c r="F246" i="5"/>
  <c r="AK245" i="5"/>
  <c r="AL245" i="5" s="1"/>
  <c r="AJ245" i="5"/>
  <c r="AB245" i="5"/>
  <c r="AJ244" i="5"/>
  <c r="AK244" i="5" s="1"/>
  <c r="AL244" i="5" s="1"/>
  <c r="AH244" i="5"/>
  <c r="Y244" i="5"/>
  <c r="Z244" i="5" s="1"/>
  <c r="AA244" i="5" s="1"/>
  <c r="AB244" i="5" s="1"/>
  <c r="W244" i="5"/>
  <c r="V244" i="5"/>
  <c r="F244" i="5"/>
  <c r="AH243" i="5"/>
  <c r="AJ243" i="5" s="1"/>
  <c r="AK243" i="5" s="1"/>
  <c r="AL243" i="5" s="1"/>
  <c r="AA243" i="5"/>
  <c r="AB243" i="5" s="1"/>
  <c r="Y243" i="5"/>
  <c r="Z243" i="5" s="1"/>
  <c r="W243" i="5"/>
  <c r="V243" i="5"/>
  <c r="F243" i="5"/>
  <c r="AJ242" i="5"/>
  <c r="AH242" i="5"/>
  <c r="Y242" i="5"/>
  <c r="Z242" i="5" s="1"/>
  <c r="AA242" i="5" s="1"/>
  <c r="AB242" i="5" s="1"/>
  <c r="V242" i="5"/>
  <c r="W242" i="5" s="1"/>
  <c r="F242" i="5"/>
  <c r="AH241" i="5"/>
  <c r="AJ241" i="5" s="1"/>
  <c r="AK241" i="5" s="1"/>
  <c r="AL241" i="5" s="1"/>
  <c r="Y241" i="5"/>
  <c r="Z241" i="5" s="1"/>
  <c r="AA241" i="5" s="1"/>
  <c r="AB241" i="5" s="1"/>
  <c r="W241" i="5"/>
  <c r="V241" i="5"/>
  <c r="F241" i="5"/>
  <c r="AK240" i="5"/>
  <c r="AL240" i="5" s="1"/>
  <c r="AJ240" i="5"/>
  <c r="AH240" i="5"/>
  <c r="Z240" i="5"/>
  <c r="AA240" i="5" s="1"/>
  <c r="AB240" i="5" s="1"/>
  <c r="Y240" i="5"/>
  <c r="V240" i="5"/>
  <c r="W240" i="5" s="1"/>
  <c r="F240" i="5"/>
  <c r="AJ239" i="5"/>
  <c r="AK239" i="5" s="1"/>
  <c r="AL239" i="5" s="1"/>
  <c r="AH239" i="5"/>
  <c r="Y239" i="5"/>
  <c r="Z239" i="5" s="1"/>
  <c r="AA239" i="5" s="1"/>
  <c r="AB239" i="5" s="1"/>
  <c r="V239" i="5"/>
  <c r="W239" i="5" s="1"/>
  <c r="F239" i="5"/>
  <c r="AH238" i="5"/>
  <c r="AJ238" i="5" s="1"/>
  <c r="AK238" i="5" s="1"/>
  <c r="AL238" i="5" s="1"/>
  <c r="AB238" i="5"/>
  <c r="AA238" i="5"/>
  <c r="Y238" i="5"/>
  <c r="V238" i="5"/>
  <c r="W238" i="5" s="1"/>
  <c r="F238" i="5"/>
  <c r="AK237" i="5"/>
  <c r="AL237" i="5" s="1"/>
  <c r="AH237" i="5"/>
  <c r="AJ237" i="5" s="1"/>
  <c r="AA237" i="5"/>
  <c r="AB237" i="5" s="1"/>
  <c r="Y237" i="5"/>
  <c r="V237" i="5"/>
  <c r="W237" i="5" s="1"/>
  <c r="F237" i="5"/>
  <c r="AH236" i="5"/>
  <c r="AJ236" i="5" s="1"/>
  <c r="AK236" i="5" s="1"/>
  <c r="AL236" i="5" s="1"/>
  <c r="Y236" i="5"/>
  <c r="Z236" i="5" s="1"/>
  <c r="AA236" i="5" s="1"/>
  <c r="AB236" i="5" s="1"/>
  <c r="W236" i="5"/>
  <c r="V236" i="5"/>
  <c r="F236" i="5"/>
  <c r="AH235" i="5"/>
  <c r="AJ235" i="5" s="1"/>
  <c r="AK235" i="5" s="1"/>
  <c r="AL235" i="5" s="1"/>
  <c r="Z235" i="5"/>
  <c r="AA235" i="5" s="1"/>
  <c r="AB235" i="5" s="1"/>
  <c r="Y235" i="5"/>
  <c r="W235" i="5"/>
  <c r="V235" i="5"/>
  <c r="F235" i="5"/>
  <c r="AJ234" i="5"/>
  <c r="AK234" i="5" s="1"/>
  <c r="AL234" i="5" s="1"/>
  <c r="AH234" i="5"/>
  <c r="AA234" i="5"/>
  <c r="AB234" i="5" s="1"/>
  <c r="Y234" i="5"/>
  <c r="W234" i="5"/>
  <c r="V234" i="5"/>
  <c r="F234" i="5"/>
  <c r="AJ233" i="5"/>
  <c r="AK233" i="5" s="1"/>
  <c r="AL233" i="5" s="1"/>
  <c r="AB233" i="5"/>
  <c r="AH232" i="5"/>
  <c r="AJ232" i="5" s="1"/>
  <c r="AK232" i="5" s="1"/>
  <c r="AL232" i="5" s="1"/>
  <c r="AA232" i="5"/>
  <c r="AB232" i="5" s="1"/>
  <c r="Y232" i="5"/>
  <c r="W232" i="5"/>
  <c r="V232" i="5"/>
  <c r="F232" i="5"/>
  <c r="AJ231" i="5"/>
  <c r="AK231" i="5" s="1"/>
  <c r="AL231" i="5" s="1"/>
  <c r="AH231" i="5"/>
  <c r="AA231" i="5"/>
  <c r="AB231" i="5" s="1"/>
  <c r="Y231" i="5"/>
  <c r="W231" i="5"/>
  <c r="V231" i="5"/>
  <c r="F231" i="5"/>
  <c r="AJ230" i="5"/>
  <c r="AK230" i="5" s="1"/>
  <c r="AL230" i="5" s="1"/>
  <c r="AH230" i="5"/>
  <c r="AB230" i="5"/>
  <c r="AA230" i="5"/>
  <c r="Y230" i="5"/>
  <c r="W230" i="5"/>
  <c r="V230" i="5"/>
  <c r="F230" i="5"/>
  <c r="AJ229" i="5"/>
  <c r="AH229" i="5"/>
  <c r="AB229" i="5"/>
  <c r="AA229" i="5"/>
  <c r="Y229" i="5"/>
  <c r="AK229" i="5" s="1"/>
  <c r="AL229" i="5" s="1"/>
  <c r="V229" i="5"/>
  <c r="W229" i="5" s="1"/>
  <c r="F229" i="5"/>
  <c r="AH228" i="5"/>
  <c r="AJ228" i="5" s="1"/>
  <c r="AK228" i="5" s="1"/>
  <c r="AL228" i="5" s="1"/>
  <c r="AB228" i="5"/>
  <c r="AA228" i="5"/>
  <c r="Y228" i="5"/>
  <c r="V228" i="5"/>
  <c r="W228" i="5" s="1"/>
  <c r="F228" i="5"/>
  <c r="AH227" i="5"/>
  <c r="AJ227" i="5" s="1"/>
  <c r="AK227" i="5" s="1"/>
  <c r="AL227" i="5" s="1"/>
  <c r="AA227" i="5"/>
  <c r="AB227" i="5" s="1"/>
  <c r="Y227" i="5"/>
  <c r="V227" i="5"/>
  <c r="W227" i="5" s="1"/>
  <c r="F227" i="5"/>
  <c r="AH226" i="5"/>
  <c r="AJ226" i="5" s="1"/>
  <c r="AK226" i="5" s="1"/>
  <c r="AL226" i="5" s="1"/>
  <c r="AA226" i="5"/>
  <c r="AB226" i="5" s="1"/>
  <c r="Y226" i="5"/>
  <c r="W226" i="5"/>
  <c r="V226" i="5"/>
  <c r="F226" i="5"/>
  <c r="AJ225" i="5"/>
  <c r="AK225" i="5" s="1"/>
  <c r="AL225" i="5" s="1"/>
  <c r="AH225" i="5"/>
  <c r="AA225" i="5"/>
  <c r="AB225" i="5" s="1"/>
  <c r="Y225" i="5"/>
  <c r="W225" i="5"/>
  <c r="V225" i="5"/>
  <c r="F225" i="5"/>
  <c r="AJ224" i="5"/>
  <c r="AK224" i="5" s="1"/>
  <c r="AL224" i="5" s="1"/>
  <c r="AH224" i="5"/>
  <c r="AB224" i="5"/>
  <c r="AA224" i="5"/>
  <c r="Y224" i="5"/>
  <c r="W224" i="5"/>
  <c r="V224" i="5"/>
  <c r="F224" i="5"/>
  <c r="AK223" i="5"/>
  <c r="AL223" i="5" s="1"/>
  <c r="AJ223" i="5"/>
  <c r="AB223" i="5"/>
  <c r="AL222" i="5"/>
  <c r="AJ222" i="5"/>
  <c r="AK222" i="5" s="1"/>
  <c r="AH222" i="5"/>
  <c r="AA222" i="5"/>
  <c r="AB222" i="5" s="1"/>
  <c r="Y222" i="5"/>
  <c r="W222" i="5"/>
  <c r="V222" i="5"/>
  <c r="F222" i="5"/>
  <c r="AJ221" i="5"/>
  <c r="AK221" i="5" s="1"/>
  <c r="AL221" i="5" s="1"/>
  <c r="AH221" i="5"/>
  <c r="Y221" i="5"/>
  <c r="Z221" i="5" s="1"/>
  <c r="AA221" i="5" s="1"/>
  <c r="AB221" i="5" s="1"/>
  <c r="V221" i="5"/>
  <c r="W221" i="5" s="1"/>
  <c r="F221" i="5"/>
  <c r="AH220" i="5"/>
  <c r="AJ220" i="5" s="1"/>
  <c r="AK220" i="5" s="1"/>
  <c r="AL220" i="5" s="1"/>
  <c r="Y220" i="5"/>
  <c r="Z220" i="5" s="1"/>
  <c r="AA220" i="5" s="1"/>
  <c r="AB220" i="5" s="1"/>
  <c r="W220" i="5"/>
  <c r="V220" i="5"/>
  <c r="F220" i="5"/>
  <c r="AK219" i="5"/>
  <c r="AL219" i="5" s="1"/>
  <c r="AJ219" i="5"/>
  <c r="AB219" i="5"/>
  <c r="AJ218" i="5"/>
  <c r="AK218" i="5" s="1"/>
  <c r="AL218" i="5" s="1"/>
  <c r="AH218" i="5"/>
  <c r="AA218" i="5"/>
  <c r="AB218" i="5" s="1"/>
  <c r="Y218" i="5"/>
  <c r="Z218" i="5" s="1"/>
  <c r="V218" i="5"/>
  <c r="W218" i="5" s="1"/>
  <c r="U218" i="5"/>
  <c r="F218" i="5"/>
  <c r="AJ217" i="5"/>
  <c r="AK217" i="5" s="1"/>
  <c r="AL217" i="5" s="1"/>
  <c r="AB217" i="5"/>
  <c r="AK216" i="5"/>
  <c r="AL216" i="5" s="1"/>
  <c r="AH216" i="5"/>
  <c r="AJ216" i="5" s="1"/>
  <c r="AA216" i="5"/>
  <c r="AB216" i="5" s="1"/>
  <c r="Y216" i="5"/>
  <c r="V216" i="5"/>
  <c r="W216" i="5" s="1"/>
  <c r="F216" i="5"/>
  <c r="AH215" i="5"/>
  <c r="AJ215" i="5" s="1"/>
  <c r="AK215" i="5" s="1"/>
  <c r="AL215" i="5" s="1"/>
  <c r="AA215" i="5"/>
  <c r="AB215" i="5" s="1"/>
  <c r="Y215" i="5"/>
  <c r="W215" i="5"/>
  <c r="V215" i="5"/>
  <c r="F215" i="5"/>
  <c r="AL214" i="5"/>
  <c r="AJ214" i="5"/>
  <c r="AK214" i="5" s="1"/>
  <c r="AH214" i="5"/>
  <c r="AA214" i="5"/>
  <c r="AB214" i="5" s="1"/>
  <c r="Y214" i="5"/>
  <c r="W214" i="5"/>
  <c r="V214" i="5"/>
  <c r="F214" i="5"/>
  <c r="AJ213" i="5"/>
  <c r="AK213" i="5" s="1"/>
  <c r="AL213" i="5" s="1"/>
  <c r="AH213" i="5"/>
  <c r="AB213" i="5"/>
  <c r="AA213" i="5"/>
  <c r="Y213" i="5"/>
  <c r="W213" i="5"/>
  <c r="V213" i="5"/>
  <c r="F213" i="5"/>
  <c r="AJ212" i="5"/>
  <c r="AH212" i="5"/>
  <c r="AB212" i="5"/>
  <c r="AA212" i="5"/>
  <c r="Y212" i="5"/>
  <c r="AK212" i="5" s="1"/>
  <c r="AL212" i="5" s="1"/>
  <c r="V212" i="5"/>
  <c r="W212" i="5" s="1"/>
  <c r="F212" i="5"/>
  <c r="AH211" i="5"/>
  <c r="AJ211" i="5" s="1"/>
  <c r="AK211" i="5" s="1"/>
  <c r="AL211" i="5" s="1"/>
  <c r="AB211" i="5"/>
  <c r="AA211" i="5"/>
  <c r="Y211" i="5"/>
  <c r="V211" i="5"/>
  <c r="W211" i="5" s="1"/>
  <c r="F211" i="5"/>
  <c r="AK210" i="5"/>
  <c r="AL210" i="5" s="1"/>
  <c r="AH210" i="5"/>
  <c r="AJ210" i="5" s="1"/>
  <c r="AA210" i="5"/>
  <c r="AB210" i="5" s="1"/>
  <c r="Y210" i="5"/>
  <c r="V210" i="5"/>
  <c r="W210" i="5" s="1"/>
  <c r="F210" i="5"/>
  <c r="AH209" i="5"/>
  <c r="AJ209" i="5" s="1"/>
  <c r="AK209" i="5" s="1"/>
  <c r="AL209" i="5" s="1"/>
  <c r="AA209" i="5"/>
  <c r="AB209" i="5" s="1"/>
  <c r="Y209" i="5"/>
  <c r="W209" i="5"/>
  <c r="V209" i="5"/>
  <c r="F209" i="5"/>
  <c r="AL208" i="5"/>
  <c r="AJ208" i="5"/>
  <c r="AK208" i="5" s="1"/>
  <c r="AH208" i="5"/>
  <c r="AA208" i="5"/>
  <c r="AB208" i="5" s="1"/>
  <c r="Y208" i="5"/>
  <c r="W208" i="5"/>
  <c r="V208" i="5"/>
  <c r="F208" i="5"/>
  <c r="AJ207" i="5"/>
  <c r="AK207" i="5" s="1"/>
  <c r="AL207" i="5" s="1"/>
  <c r="AH207" i="5"/>
  <c r="AB207" i="5"/>
  <c r="AA207" i="5"/>
  <c r="Y207" i="5"/>
  <c r="W207" i="5"/>
  <c r="V207" i="5"/>
  <c r="F207" i="5"/>
  <c r="AJ206" i="5"/>
  <c r="AH206" i="5"/>
  <c r="AB206" i="5"/>
  <c r="AA206" i="5"/>
  <c r="Y206" i="5"/>
  <c r="AK206" i="5" s="1"/>
  <c r="AL206" i="5" s="1"/>
  <c r="V206" i="5"/>
  <c r="W206" i="5" s="1"/>
  <c r="F206" i="5"/>
  <c r="AH205" i="5"/>
  <c r="AJ205" i="5" s="1"/>
  <c r="AK205" i="5" s="1"/>
  <c r="AL205" i="5" s="1"/>
  <c r="AB205" i="5"/>
  <c r="AA205" i="5"/>
  <c r="Y205" i="5"/>
  <c r="V205" i="5"/>
  <c r="W205" i="5" s="1"/>
  <c r="F205" i="5"/>
  <c r="AH204" i="5"/>
  <c r="AJ204" i="5" s="1"/>
  <c r="AK204" i="5" s="1"/>
  <c r="AL204" i="5" s="1"/>
  <c r="AA204" i="5"/>
  <c r="AB204" i="5" s="1"/>
  <c r="Y204" i="5"/>
  <c r="V204" i="5"/>
  <c r="W204" i="5" s="1"/>
  <c r="F204" i="5"/>
  <c r="AL203" i="5"/>
  <c r="AH203" i="5"/>
  <c r="AJ203" i="5" s="1"/>
  <c r="AK203" i="5" s="1"/>
  <c r="AA203" i="5"/>
  <c r="AB203" i="5" s="1"/>
  <c r="Y203" i="5"/>
  <c r="Z203" i="5" s="1"/>
  <c r="W203" i="5"/>
  <c r="V203" i="5"/>
  <c r="F203" i="5"/>
  <c r="AH202" i="5"/>
  <c r="AJ202" i="5" s="1"/>
  <c r="AK202" i="5" s="1"/>
  <c r="AL202" i="5" s="1"/>
  <c r="AA202" i="5"/>
  <c r="AB202" i="5" s="1"/>
  <c r="Y202" i="5"/>
  <c r="V202" i="5"/>
  <c r="W202" i="5" s="1"/>
  <c r="F202" i="5"/>
  <c r="AK201" i="5"/>
  <c r="AL201" i="5" s="1"/>
  <c r="AH201" i="5"/>
  <c r="AJ201" i="5" s="1"/>
  <c r="Z201" i="5"/>
  <c r="AA201" i="5" s="1"/>
  <c r="AB201" i="5" s="1"/>
  <c r="Y201" i="5"/>
  <c r="W201" i="5"/>
  <c r="V201" i="5"/>
  <c r="F201" i="5"/>
  <c r="AJ200" i="5"/>
  <c r="AH200" i="5"/>
  <c r="AB200" i="5"/>
  <c r="Y200" i="5"/>
  <c r="Z200" i="5" s="1"/>
  <c r="AA200" i="5" s="1"/>
  <c r="V200" i="5"/>
  <c r="W200" i="5" s="1"/>
  <c r="F200" i="5"/>
  <c r="AL199" i="5"/>
  <c r="AH199" i="5"/>
  <c r="AJ199" i="5" s="1"/>
  <c r="AK199" i="5" s="1"/>
  <c r="AA199" i="5"/>
  <c r="AB199" i="5" s="1"/>
  <c r="Y199" i="5"/>
  <c r="V199" i="5"/>
  <c r="W199" i="5" s="1"/>
  <c r="F199" i="5"/>
  <c r="AL198" i="5"/>
  <c r="AJ198" i="5"/>
  <c r="AK198" i="5" s="1"/>
  <c r="AH198" i="5"/>
  <c r="AA198" i="5"/>
  <c r="AB198" i="5" s="1"/>
  <c r="Y198" i="5"/>
  <c r="W198" i="5"/>
  <c r="V198" i="5"/>
  <c r="F198" i="5"/>
  <c r="AJ197" i="5"/>
  <c r="AK197" i="5" s="1"/>
  <c r="AL197" i="5" s="1"/>
  <c r="AB197" i="5"/>
  <c r="AL196" i="5"/>
  <c r="AH196" i="5"/>
  <c r="AJ196" i="5" s="1"/>
  <c r="AK196" i="5" s="1"/>
  <c r="AA196" i="5"/>
  <c r="AB196" i="5" s="1"/>
  <c r="Y196" i="5"/>
  <c r="V196" i="5"/>
  <c r="W196" i="5" s="1"/>
  <c r="F196" i="5"/>
  <c r="AL195" i="5"/>
  <c r="AJ195" i="5"/>
  <c r="AK195" i="5" s="1"/>
  <c r="AB195" i="5"/>
  <c r="AH194" i="5"/>
  <c r="AJ194" i="5" s="1"/>
  <c r="AK194" i="5" s="1"/>
  <c r="AL194" i="5" s="1"/>
  <c r="AA194" i="5"/>
  <c r="AB194" i="5" s="1"/>
  <c r="Y194" i="5"/>
  <c r="W194" i="5"/>
  <c r="V194" i="5"/>
  <c r="F194" i="5"/>
  <c r="AL193" i="5"/>
  <c r="AH193" i="5"/>
  <c r="AJ193" i="5" s="1"/>
  <c r="AK193" i="5" s="1"/>
  <c r="AA193" i="5"/>
  <c r="AB193" i="5" s="1"/>
  <c r="Y193" i="5"/>
  <c r="V193" i="5"/>
  <c r="W193" i="5" s="1"/>
  <c r="F193" i="5"/>
  <c r="AL192" i="5"/>
  <c r="AJ192" i="5"/>
  <c r="AK192" i="5" s="1"/>
  <c r="AH192" i="5"/>
  <c r="AA192" i="5"/>
  <c r="AB192" i="5" s="1"/>
  <c r="Y192" i="5"/>
  <c r="W192" i="5"/>
  <c r="V192" i="5"/>
  <c r="F192" i="5"/>
  <c r="AJ191" i="5"/>
  <c r="AK191" i="5" s="1"/>
  <c r="AL191" i="5" s="1"/>
  <c r="AH191" i="5"/>
  <c r="AB191" i="5"/>
  <c r="AA191" i="5"/>
  <c r="Y191" i="5"/>
  <c r="W191" i="5"/>
  <c r="V191" i="5"/>
  <c r="F191" i="5"/>
  <c r="AJ190" i="5"/>
  <c r="AK190" i="5" s="1"/>
  <c r="AL190" i="5" s="1"/>
  <c r="AH190" i="5"/>
  <c r="AB190" i="5"/>
  <c r="AA190" i="5"/>
  <c r="Y190" i="5"/>
  <c r="W190" i="5"/>
  <c r="V190" i="5"/>
  <c r="F190" i="5"/>
  <c r="AH189" i="5"/>
  <c r="AJ189" i="5" s="1"/>
  <c r="AA189" i="5"/>
  <c r="AB189" i="5" s="1"/>
  <c r="Y189" i="5"/>
  <c r="V189" i="5"/>
  <c r="W189" i="5" s="1"/>
  <c r="F189" i="5"/>
  <c r="AH188" i="5"/>
  <c r="AJ188" i="5" s="1"/>
  <c r="AK188" i="5" s="1"/>
  <c r="AL188" i="5" s="1"/>
  <c r="AA188" i="5"/>
  <c r="AB188" i="5" s="1"/>
  <c r="Y188" i="5"/>
  <c r="V188" i="5"/>
  <c r="W188" i="5" s="1"/>
  <c r="F188" i="5"/>
  <c r="AH187" i="5"/>
  <c r="AJ187" i="5" s="1"/>
  <c r="AK187" i="5" s="1"/>
  <c r="AL187" i="5" s="1"/>
  <c r="AA187" i="5"/>
  <c r="AB187" i="5" s="1"/>
  <c r="Y187" i="5"/>
  <c r="V187" i="5"/>
  <c r="W187" i="5" s="1"/>
  <c r="F187" i="5"/>
  <c r="AL186" i="5"/>
  <c r="AJ186" i="5"/>
  <c r="AK186" i="5" s="1"/>
  <c r="AH186" i="5"/>
  <c r="AA186" i="5"/>
  <c r="AB186" i="5" s="1"/>
  <c r="Y186" i="5"/>
  <c r="W186" i="5"/>
  <c r="V186" i="5"/>
  <c r="F186" i="5"/>
  <c r="AJ185" i="5"/>
  <c r="AK185" i="5" s="1"/>
  <c r="AL185" i="5" s="1"/>
  <c r="AH185" i="5"/>
  <c r="AB185" i="5"/>
  <c r="AA185" i="5"/>
  <c r="Y185" i="5"/>
  <c r="W185" i="5"/>
  <c r="V185" i="5"/>
  <c r="F185" i="5"/>
  <c r="AH184" i="5"/>
  <c r="AJ184" i="5" s="1"/>
  <c r="AK184" i="5" s="1"/>
  <c r="AL184" i="5" s="1"/>
  <c r="AB184" i="5"/>
  <c r="AA184" i="5"/>
  <c r="Y184" i="5"/>
  <c r="W184" i="5"/>
  <c r="V184" i="5"/>
  <c r="F184" i="5"/>
  <c r="AK183" i="5"/>
  <c r="AL183" i="5" s="1"/>
  <c r="AH183" i="5"/>
  <c r="AJ183" i="5" s="1"/>
  <c r="AA183" i="5"/>
  <c r="AB183" i="5" s="1"/>
  <c r="Y183" i="5"/>
  <c r="V183" i="5"/>
  <c r="W183" i="5" s="1"/>
  <c r="F183" i="5"/>
  <c r="AH182" i="5"/>
  <c r="AJ182" i="5" s="1"/>
  <c r="AK182" i="5" s="1"/>
  <c r="AL182" i="5" s="1"/>
  <c r="AA182" i="5"/>
  <c r="AB182" i="5" s="1"/>
  <c r="Y182" i="5"/>
  <c r="V182" i="5"/>
  <c r="W182" i="5" s="1"/>
  <c r="F182" i="5"/>
  <c r="AL181" i="5"/>
  <c r="AK181" i="5"/>
  <c r="AJ181" i="5"/>
  <c r="AB181" i="5"/>
  <c r="AH180" i="5"/>
  <c r="AB180" i="5"/>
  <c r="AA180" i="5"/>
  <c r="Y180" i="5"/>
  <c r="V180" i="5"/>
  <c r="W180" i="5" s="1"/>
  <c r="F180" i="5"/>
  <c r="AH179" i="5"/>
  <c r="AB179" i="5"/>
  <c r="AA179" i="5"/>
  <c r="Y179" i="5"/>
  <c r="W179" i="5"/>
  <c r="V179" i="5"/>
  <c r="F179" i="5"/>
  <c r="AH178" i="5"/>
  <c r="AA178" i="5"/>
  <c r="AB178" i="5" s="1"/>
  <c r="Y178" i="5"/>
  <c r="W178" i="5"/>
  <c r="V178" i="5"/>
  <c r="F178" i="5"/>
  <c r="AL177" i="5"/>
  <c r="AJ177" i="5"/>
  <c r="AK177" i="5" s="1"/>
  <c r="AH177" i="5"/>
  <c r="AB177" i="5"/>
  <c r="AA177" i="5"/>
  <c r="Y177" i="5"/>
  <c r="W177" i="5"/>
  <c r="V177" i="5"/>
  <c r="F177" i="5"/>
  <c r="AJ176" i="5"/>
  <c r="AK176" i="5" s="1"/>
  <c r="AL176" i="5" s="1"/>
  <c r="AH176" i="5"/>
  <c r="AB176" i="5"/>
  <c r="AA176" i="5"/>
  <c r="Y176" i="5"/>
  <c r="V176" i="5"/>
  <c r="W176" i="5" s="1"/>
  <c r="F176" i="5"/>
  <c r="AH175" i="5"/>
  <c r="AJ175" i="5" s="1"/>
  <c r="AB175" i="5"/>
  <c r="AA175" i="5"/>
  <c r="Y175" i="5"/>
  <c r="AK175" i="5" s="1"/>
  <c r="AL175" i="5" s="1"/>
  <c r="V175" i="5"/>
  <c r="W175" i="5" s="1"/>
  <c r="F175" i="5"/>
  <c r="AH174" i="5"/>
  <c r="AJ174" i="5" s="1"/>
  <c r="AK174" i="5" s="1"/>
  <c r="AL174" i="5" s="1"/>
  <c r="AA174" i="5"/>
  <c r="AB174" i="5" s="1"/>
  <c r="Y174" i="5"/>
  <c r="V174" i="5"/>
  <c r="W174" i="5" s="1"/>
  <c r="F174" i="5"/>
  <c r="AH173" i="5"/>
  <c r="AJ173" i="5" s="1"/>
  <c r="AK173" i="5" s="1"/>
  <c r="AL173" i="5" s="1"/>
  <c r="AB173" i="5"/>
  <c r="AA173" i="5"/>
  <c r="Y173" i="5"/>
  <c r="W173" i="5"/>
  <c r="V173" i="5"/>
  <c r="F173" i="5"/>
  <c r="AJ172" i="5"/>
  <c r="AH172" i="5"/>
  <c r="AA172" i="5"/>
  <c r="AB172" i="5" s="1"/>
  <c r="Y172" i="5"/>
  <c r="W172" i="5"/>
  <c r="V172" i="5"/>
  <c r="F172" i="5"/>
  <c r="AJ171" i="5"/>
  <c r="AK171" i="5" s="1"/>
  <c r="AL171" i="5" s="1"/>
  <c r="AH171" i="5"/>
  <c r="AB171" i="5"/>
  <c r="AA171" i="5"/>
  <c r="Y171" i="5"/>
  <c r="W171" i="5"/>
  <c r="V171" i="5"/>
  <c r="F171" i="5"/>
  <c r="AJ170" i="5"/>
  <c r="AK170" i="5" s="1"/>
  <c r="AL170" i="5" s="1"/>
  <c r="AB170" i="5"/>
  <c r="AJ169" i="5"/>
  <c r="AH169" i="5"/>
  <c r="AA169" i="5"/>
  <c r="AB169" i="5" s="1"/>
  <c r="Y169" i="5"/>
  <c r="W169" i="5"/>
  <c r="V169" i="5"/>
  <c r="F169" i="5"/>
  <c r="AJ168" i="5"/>
  <c r="AK168" i="5" s="1"/>
  <c r="AL168" i="5" s="1"/>
  <c r="AH168" i="5"/>
  <c r="AB168" i="5"/>
  <c r="AA168" i="5"/>
  <c r="Y168" i="5"/>
  <c r="V168" i="5"/>
  <c r="W168" i="5" s="1"/>
  <c r="F168" i="5"/>
  <c r="AJ167" i="5"/>
  <c r="AK167" i="5" s="1"/>
  <c r="AL167" i="5" s="1"/>
  <c r="AH167" i="5"/>
  <c r="AB167" i="5"/>
  <c r="AA167" i="5"/>
  <c r="Y167" i="5"/>
  <c r="V167" i="5"/>
  <c r="W167" i="5" s="1"/>
  <c r="F167" i="5"/>
  <c r="AH166" i="5"/>
  <c r="AJ166" i="5" s="1"/>
  <c r="AK166" i="5" s="1"/>
  <c r="AL166" i="5" s="1"/>
  <c r="AB166" i="5"/>
  <c r="AA166" i="5"/>
  <c r="Y166" i="5"/>
  <c r="V166" i="5"/>
  <c r="W166" i="5" s="1"/>
  <c r="F166" i="5"/>
  <c r="AJ165" i="5"/>
  <c r="AK165" i="5" s="1"/>
  <c r="AL165" i="5" s="1"/>
  <c r="AH165" i="5"/>
  <c r="AA165" i="5"/>
  <c r="AB165" i="5" s="1"/>
  <c r="Y165" i="5"/>
  <c r="V165" i="5"/>
  <c r="W165" i="5" s="1"/>
  <c r="F165" i="5"/>
  <c r="AL164" i="5"/>
  <c r="AH164" i="5"/>
  <c r="AJ164" i="5" s="1"/>
  <c r="AK164" i="5" s="1"/>
  <c r="AB164" i="5"/>
  <c r="AA164" i="5"/>
  <c r="Y164" i="5"/>
  <c r="V164" i="5"/>
  <c r="W164" i="5" s="1"/>
  <c r="F164" i="5"/>
  <c r="AJ163" i="5"/>
  <c r="AK163" i="5" s="1"/>
  <c r="AL163" i="5" s="1"/>
  <c r="AB163" i="5"/>
  <c r="AJ162" i="5"/>
  <c r="AK162" i="5" s="1"/>
  <c r="AL162" i="5" s="1"/>
  <c r="AH162" i="5"/>
  <c r="AA162" i="5"/>
  <c r="AB162" i="5" s="1"/>
  <c r="Y162" i="5"/>
  <c r="V162" i="5"/>
  <c r="W162" i="5" s="1"/>
  <c r="F162" i="5"/>
  <c r="AL161" i="5"/>
  <c r="AH161" i="5"/>
  <c r="AJ161" i="5" s="1"/>
  <c r="AK161" i="5" s="1"/>
  <c r="AA161" i="5"/>
  <c r="AB161" i="5" s="1"/>
  <c r="Y161" i="5"/>
  <c r="V161" i="5"/>
  <c r="W161" i="5" s="1"/>
  <c r="F161" i="5"/>
  <c r="AL160" i="5"/>
  <c r="AJ160" i="5"/>
  <c r="AK160" i="5" s="1"/>
  <c r="AB160" i="5"/>
  <c r="AJ159" i="5"/>
  <c r="AK159" i="5" s="1"/>
  <c r="AL159" i="5" s="1"/>
  <c r="AH159" i="5"/>
  <c r="AA159" i="5"/>
  <c r="AB159" i="5" s="1"/>
  <c r="Y159" i="5"/>
  <c r="V159" i="5"/>
  <c r="W159" i="5" s="1"/>
  <c r="F159" i="5"/>
  <c r="AL158" i="5"/>
  <c r="AH158" i="5"/>
  <c r="AJ158" i="5" s="1"/>
  <c r="AK158" i="5" s="1"/>
  <c r="AB158" i="5"/>
  <c r="AA158" i="5"/>
  <c r="Y158" i="5"/>
  <c r="V158" i="5"/>
  <c r="W158" i="5" s="1"/>
  <c r="F158" i="5"/>
  <c r="AJ157" i="5"/>
  <c r="AH157" i="5"/>
  <c r="AA157" i="5"/>
  <c r="AB157" i="5" s="1"/>
  <c r="Y157" i="5"/>
  <c r="W157" i="5"/>
  <c r="V157" i="5"/>
  <c r="F157" i="5"/>
  <c r="AJ156" i="5"/>
  <c r="AK156" i="5" s="1"/>
  <c r="AL156" i="5" s="1"/>
  <c r="AH156" i="5"/>
  <c r="AB156" i="5"/>
  <c r="AA156" i="5"/>
  <c r="Y156" i="5"/>
  <c r="V156" i="5"/>
  <c r="W156" i="5" s="1"/>
  <c r="F156" i="5"/>
  <c r="AJ155" i="5"/>
  <c r="AK155" i="5" s="1"/>
  <c r="AL155" i="5" s="1"/>
  <c r="AH155" i="5"/>
  <c r="AB155" i="5"/>
  <c r="AA155" i="5"/>
  <c r="Y155" i="5"/>
  <c r="V155" i="5"/>
  <c r="W155" i="5" s="1"/>
  <c r="F155" i="5"/>
  <c r="AH154" i="5"/>
  <c r="AJ154" i="5" s="1"/>
  <c r="AK154" i="5" s="1"/>
  <c r="AL154" i="5" s="1"/>
  <c r="AA154" i="5"/>
  <c r="AB154" i="5" s="1"/>
  <c r="Y154" i="5"/>
  <c r="V154" i="5"/>
  <c r="W154" i="5" s="1"/>
  <c r="F154" i="5"/>
  <c r="AH153" i="5"/>
  <c r="AJ153" i="5" s="1"/>
  <c r="AK153" i="5" s="1"/>
  <c r="AL153" i="5" s="1"/>
  <c r="AA153" i="5"/>
  <c r="AB153" i="5" s="1"/>
  <c r="Y153" i="5"/>
  <c r="W153" i="5"/>
  <c r="V153" i="5"/>
  <c r="F153" i="5"/>
  <c r="AL152" i="5"/>
  <c r="AJ152" i="5"/>
  <c r="AK152" i="5" s="1"/>
  <c r="AH152" i="5"/>
  <c r="AB152" i="5"/>
  <c r="AA152" i="5"/>
  <c r="Y152" i="5"/>
  <c r="W152" i="5"/>
  <c r="V152" i="5"/>
  <c r="F152" i="5"/>
  <c r="AL151" i="5"/>
  <c r="AJ151" i="5"/>
  <c r="AK151" i="5" s="1"/>
  <c r="AH151" i="5"/>
  <c r="AB151" i="5"/>
  <c r="AA151" i="5"/>
  <c r="Y151" i="5"/>
  <c r="W151" i="5"/>
  <c r="V151" i="5"/>
  <c r="F151" i="5"/>
  <c r="AJ150" i="5"/>
  <c r="AK150" i="5" s="1"/>
  <c r="AL150" i="5" s="1"/>
  <c r="AH150" i="5"/>
  <c r="AB150" i="5"/>
  <c r="AA150" i="5"/>
  <c r="Y150" i="5"/>
  <c r="W150" i="5"/>
  <c r="V150" i="5"/>
  <c r="F150" i="5"/>
  <c r="AH149" i="5"/>
  <c r="AJ149" i="5" s="1"/>
  <c r="AK149" i="5" s="1"/>
  <c r="AL149" i="5" s="1"/>
  <c r="AB149" i="5"/>
  <c r="AA149" i="5"/>
  <c r="Y149" i="5"/>
  <c r="W149" i="5"/>
  <c r="V149" i="5"/>
  <c r="F149" i="5"/>
  <c r="AH148" i="5"/>
  <c r="AJ148" i="5" s="1"/>
  <c r="AK148" i="5" s="1"/>
  <c r="AL148" i="5" s="1"/>
  <c r="AA148" i="5"/>
  <c r="AB148" i="5" s="1"/>
  <c r="Y148" i="5"/>
  <c r="V148" i="5"/>
  <c r="W148" i="5" s="1"/>
  <c r="F148" i="5"/>
  <c r="AH147" i="5"/>
  <c r="AJ147" i="5" s="1"/>
  <c r="AK147" i="5" s="1"/>
  <c r="AL147" i="5" s="1"/>
  <c r="AA147" i="5"/>
  <c r="AB147" i="5" s="1"/>
  <c r="Y147" i="5"/>
  <c r="W147" i="5"/>
  <c r="V147" i="5"/>
  <c r="F147" i="5"/>
  <c r="AH146" i="5"/>
  <c r="AJ146" i="5" s="1"/>
  <c r="AK146" i="5" s="1"/>
  <c r="AL146" i="5" s="1"/>
  <c r="AA146" i="5"/>
  <c r="AB146" i="5" s="1"/>
  <c r="Y146" i="5"/>
  <c r="W146" i="5"/>
  <c r="V146" i="5"/>
  <c r="F146" i="5"/>
  <c r="AJ145" i="5"/>
  <c r="AH145" i="5"/>
  <c r="AA145" i="5"/>
  <c r="AB145" i="5" s="1"/>
  <c r="Y145" i="5"/>
  <c r="W145" i="5"/>
  <c r="V145" i="5"/>
  <c r="F145" i="5"/>
  <c r="AJ144" i="5"/>
  <c r="AK144" i="5" s="1"/>
  <c r="AL144" i="5" s="1"/>
  <c r="AH144" i="5"/>
  <c r="AB144" i="5"/>
  <c r="AA144" i="5"/>
  <c r="Y144" i="5"/>
  <c r="V144" i="5"/>
  <c r="W144" i="5" s="1"/>
  <c r="F144" i="5"/>
  <c r="AJ143" i="5"/>
  <c r="AK143" i="5" s="1"/>
  <c r="AL143" i="5" s="1"/>
  <c r="AB143" i="5"/>
  <c r="AJ142" i="5"/>
  <c r="AK142" i="5" s="1"/>
  <c r="AL142" i="5" s="1"/>
  <c r="AH142" i="5"/>
  <c r="AB142" i="5"/>
  <c r="AA142" i="5"/>
  <c r="Y142" i="5"/>
  <c r="W142" i="5"/>
  <c r="V142" i="5"/>
  <c r="F142" i="5"/>
  <c r="AK141" i="5"/>
  <c r="AL141" i="5" s="1"/>
  <c r="AJ141" i="5"/>
  <c r="AB141" i="5"/>
  <c r="AJ140" i="5"/>
  <c r="AK140" i="5" s="1"/>
  <c r="AL140" i="5" s="1"/>
  <c r="AH140" i="5"/>
  <c r="AA140" i="5"/>
  <c r="AB140" i="5" s="1"/>
  <c r="Y140" i="5"/>
  <c r="V140" i="5"/>
  <c r="W140" i="5" s="1"/>
  <c r="F140" i="5"/>
  <c r="AH139" i="5"/>
  <c r="AJ139" i="5" s="1"/>
  <c r="AK139" i="5" s="1"/>
  <c r="AL139" i="5" s="1"/>
  <c r="AA139" i="5"/>
  <c r="AB139" i="5" s="1"/>
  <c r="Y139" i="5"/>
  <c r="W139" i="5"/>
  <c r="V139" i="5"/>
  <c r="F139" i="5"/>
  <c r="AJ138" i="5"/>
  <c r="AK138" i="5" s="1"/>
  <c r="AL138" i="5" s="1"/>
  <c r="AH138" i="5"/>
  <c r="AA138" i="5"/>
  <c r="AB138" i="5" s="1"/>
  <c r="Y138" i="5"/>
  <c r="V138" i="5"/>
  <c r="W138" i="5" s="1"/>
  <c r="F138" i="5"/>
  <c r="AJ137" i="5"/>
  <c r="AK137" i="5" s="1"/>
  <c r="AL137" i="5" s="1"/>
  <c r="AH137" i="5"/>
  <c r="AB137" i="5"/>
  <c r="AA137" i="5"/>
  <c r="Y137" i="5"/>
  <c r="V137" i="5"/>
  <c r="W137" i="5" s="1"/>
  <c r="F137" i="5"/>
  <c r="AK136" i="5"/>
  <c r="AL136" i="5" s="1"/>
  <c r="AH136" i="5"/>
  <c r="AJ136" i="5" s="1"/>
  <c r="AA136" i="5"/>
  <c r="AB136" i="5" s="1"/>
  <c r="Y136" i="5"/>
  <c r="V136" i="5"/>
  <c r="W136" i="5" s="1"/>
  <c r="F136" i="5"/>
  <c r="AJ135" i="5"/>
  <c r="AK135" i="5" s="1"/>
  <c r="AL135" i="5" s="1"/>
  <c r="AH135" i="5"/>
  <c r="AA135" i="5"/>
  <c r="AB135" i="5" s="1"/>
  <c r="Y135" i="5"/>
  <c r="V135" i="5"/>
  <c r="W135" i="5" s="1"/>
  <c r="F135" i="5"/>
  <c r="AK134" i="5"/>
  <c r="AL134" i="5" s="1"/>
  <c r="AJ134" i="5"/>
  <c r="AH134" i="5"/>
  <c r="AA134" i="5"/>
  <c r="AB134" i="5" s="1"/>
  <c r="Y134" i="5"/>
  <c r="Z134" i="5" s="1"/>
  <c r="W134" i="5"/>
  <c r="V134" i="5"/>
  <c r="F134" i="5"/>
  <c r="AJ133" i="5"/>
  <c r="AK133" i="5" s="1"/>
  <c r="AL133" i="5" s="1"/>
  <c r="AH133" i="5"/>
  <c r="AB133" i="5"/>
  <c r="AA133" i="5"/>
  <c r="Y133" i="5"/>
  <c r="V133" i="5"/>
  <c r="W133" i="5" s="1"/>
  <c r="F133" i="5"/>
  <c r="AH132" i="5"/>
  <c r="AJ132" i="5" s="1"/>
  <c r="AA132" i="5"/>
  <c r="AB132" i="5" s="1"/>
  <c r="Y132" i="5"/>
  <c r="AK132" i="5" s="1"/>
  <c r="AL132" i="5" s="1"/>
  <c r="V132" i="5"/>
  <c r="W132" i="5" s="1"/>
  <c r="F132" i="5"/>
  <c r="AJ131" i="5"/>
  <c r="AK131" i="5" s="1"/>
  <c r="AL131" i="5" s="1"/>
  <c r="AB131" i="5"/>
  <c r="AK130" i="5"/>
  <c r="AL130" i="5" s="1"/>
  <c r="AJ130" i="5"/>
  <c r="AH130" i="5"/>
  <c r="AA130" i="5"/>
  <c r="AB130" i="5" s="1"/>
  <c r="Y130" i="5"/>
  <c r="V130" i="5"/>
  <c r="W130" i="5" s="1"/>
  <c r="F130" i="5"/>
  <c r="AH129" i="5"/>
  <c r="AJ129" i="5" s="1"/>
  <c r="AK129" i="5" s="1"/>
  <c r="AL129" i="5" s="1"/>
  <c r="AA129" i="5"/>
  <c r="AB129" i="5" s="1"/>
  <c r="Y129" i="5"/>
  <c r="V129" i="5"/>
  <c r="W129" i="5" s="1"/>
  <c r="F129" i="5"/>
  <c r="AK128" i="5"/>
  <c r="AL128" i="5" s="1"/>
  <c r="AJ128" i="5"/>
  <c r="AH128" i="5"/>
  <c r="Z128" i="5"/>
  <c r="AA128" i="5" s="1"/>
  <c r="AB128" i="5" s="1"/>
  <c r="Y128" i="5"/>
  <c r="W128" i="5"/>
  <c r="V128" i="5"/>
  <c r="F128" i="5"/>
  <c r="AJ127" i="5"/>
  <c r="AK127" i="5" s="1"/>
  <c r="AL127" i="5" s="1"/>
  <c r="AB127" i="5"/>
  <c r="AH126" i="5"/>
  <c r="AG126" i="5" s="1"/>
  <c r="AJ126" i="5" s="1"/>
  <c r="AK126" i="5" s="1"/>
  <c r="AL126" i="5" s="1"/>
  <c r="Z126" i="5"/>
  <c r="AA126" i="5" s="1"/>
  <c r="AB126" i="5" s="1"/>
  <c r="Y126" i="5"/>
  <c r="V126" i="5"/>
  <c r="W126" i="5" s="1"/>
  <c r="U126" i="5"/>
  <c r="F126" i="5"/>
  <c r="AH125" i="5"/>
  <c r="Y125" i="5"/>
  <c r="Z125" i="5" s="1"/>
  <c r="AA125" i="5" s="1"/>
  <c r="AB125" i="5" s="1"/>
  <c r="W125" i="5"/>
  <c r="V125" i="5"/>
  <c r="U125" i="5"/>
  <c r="F125" i="5"/>
  <c r="AK124" i="5"/>
  <c r="AL124" i="5" s="1"/>
  <c r="AJ124" i="5"/>
  <c r="AH124" i="5"/>
  <c r="AA124" i="5"/>
  <c r="AB124" i="5" s="1"/>
  <c r="Y124" i="5"/>
  <c r="Z124" i="5" s="1"/>
  <c r="W124" i="5"/>
  <c r="V124" i="5"/>
  <c r="U124" i="5"/>
  <c r="F124" i="5"/>
  <c r="AJ123" i="5"/>
  <c r="AK123" i="5" s="1"/>
  <c r="AL123" i="5" s="1"/>
  <c r="AH123" i="5"/>
  <c r="Y123" i="5"/>
  <c r="Z123" i="5" s="1"/>
  <c r="AA123" i="5" s="1"/>
  <c r="AB123" i="5" s="1"/>
  <c r="V123" i="5"/>
  <c r="W123" i="5" s="1"/>
  <c r="U123" i="5"/>
  <c r="F123" i="5"/>
  <c r="AH122" i="5"/>
  <c r="AJ122" i="5" s="1"/>
  <c r="AK122" i="5" s="1"/>
  <c r="AL122" i="5" s="1"/>
  <c r="Y122" i="5"/>
  <c r="Z122" i="5" s="1"/>
  <c r="AA122" i="5" s="1"/>
  <c r="AB122" i="5" s="1"/>
  <c r="W122" i="5"/>
  <c r="V122" i="5"/>
  <c r="U122" i="5"/>
  <c r="F122" i="5"/>
  <c r="AJ121" i="5"/>
  <c r="AK121" i="5" s="1"/>
  <c r="AL121" i="5" s="1"/>
  <c r="AH121" i="5"/>
  <c r="AB121" i="5"/>
  <c r="AA121" i="5"/>
  <c r="Y121" i="5"/>
  <c r="Z121" i="5" s="1"/>
  <c r="V121" i="5"/>
  <c r="W121" i="5" s="1"/>
  <c r="U121" i="5"/>
  <c r="F121" i="5"/>
  <c r="AJ120" i="5"/>
  <c r="AK120" i="5" s="1"/>
  <c r="AL120" i="5" s="1"/>
  <c r="AB120" i="5"/>
  <c r="AH119" i="5"/>
  <c r="AJ119" i="5" s="1"/>
  <c r="AK119" i="5" s="1"/>
  <c r="AL119" i="5" s="1"/>
  <c r="AA119" i="5"/>
  <c r="AB119" i="5" s="1"/>
  <c r="Y119" i="5"/>
  <c r="V119" i="5"/>
  <c r="W119" i="5" s="1"/>
  <c r="F119" i="5"/>
  <c r="AH118" i="5"/>
  <c r="AJ118" i="5" s="1"/>
  <c r="AK118" i="5" s="1"/>
  <c r="AL118" i="5" s="1"/>
  <c r="AA118" i="5"/>
  <c r="AB118" i="5" s="1"/>
  <c r="Y118" i="5"/>
  <c r="W118" i="5"/>
  <c r="V118" i="5"/>
  <c r="F118" i="5"/>
  <c r="AJ117" i="5"/>
  <c r="AK117" i="5" s="1"/>
  <c r="AL117" i="5" s="1"/>
  <c r="AB117" i="5"/>
  <c r="AH116" i="5"/>
  <c r="AJ116" i="5" s="1"/>
  <c r="AK116" i="5" s="1"/>
  <c r="AL116" i="5" s="1"/>
  <c r="Z116" i="5"/>
  <c r="AA116" i="5" s="1"/>
  <c r="AB116" i="5" s="1"/>
  <c r="Y116" i="5"/>
  <c r="V116" i="5"/>
  <c r="W116" i="5" s="1"/>
  <c r="U116" i="5"/>
  <c r="F116" i="5"/>
  <c r="AH115" i="5"/>
  <c r="AG115" i="5"/>
  <c r="AJ115" i="5" s="1"/>
  <c r="AK115" i="5" s="1"/>
  <c r="AL115" i="5" s="1"/>
  <c r="Y115" i="5"/>
  <c r="Z115" i="5" s="1"/>
  <c r="AA115" i="5" s="1"/>
  <c r="AB115" i="5" s="1"/>
  <c r="V115" i="5"/>
  <c r="W115" i="5" s="1"/>
  <c r="F115" i="5"/>
  <c r="AH114" i="5"/>
  <c r="AA114" i="5"/>
  <c r="AB114" i="5" s="1"/>
  <c r="Y114" i="5"/>
  <c r="Z114" i="5" s="1"/>
  <c r="V114" i="5"/>
  <c r="W114" i="5" s="1"/>
  <c r="U114" i="5"/>
  <c r="F114" i="5"/>
  <c r="AH113" i="5"/>
  <c r="Y113" i="5"/>
  <c r="V113" i="5"/>
  <c r="W113" i="5" s="1"/>
  <c r="U113" i="5"/>
  <c r="F113" i="5"/>
  <c r="AH112" i="5"/>
  <c r="Y112" i="5"/>
  <c r="AG112" i="5" s="1"/>
  <c r="AJ112" i="5" s="1"/>
  <c r="AK112" i="5" s="1"/>
  <c r="AL112" i="5" s="1"/>
  <c r="W112" i="5"/>
  <c r="V112" i="5"/>
  <c r="F112" i="5"/>
  <c r="AH111" i="5"/>
  <c r="AG111" i="5"/>
  <c r="AJ111" i="5" s="1"/>
  <c r="AK111" i="5" s="1"/>
  <c r="AL111" i="5" s="1"/>
  <c r="Z111" i="5"/>
  <c r="AA111" i="5" s="1"/>
  <c r="AB111" i="5" s="1"/>
  <c r="Y111" i="5"/>
  <c r="V111" i="5"/>
  <c r="W111" i="5" s="1"/>
  <c r="U111" i="5"/>
  <c r="F111" i="5"/>
  <c r="AH110" i="5"/>
  <c r="Z110" i="5"/>
  <c r="AA110" i="5" s="1"/>
  <c r="AB110" i="5" s="1"/>
  <c r="Y110" i="5"/>
  <c r="AG110" i="5" s="1"/>
  <c r="AJ110" i="5" s="1"/>
  <c r="AK110" i="5" s="1"/>
  <c r="AL110" i="5" s="1"/>
  <c r="V110" i="5"/>
  <c r="W110" i="5" s="1"/>
  <c r="U110" i="5"/>
  <c r="F110" i="5"/>
  <c r="AL109" i="5"/>
  <c r="AK109" i="5"/>
  <c r="AJ109" i="5"/>
  <c r="AB109" i="5"/>
  <c r="AH108" i="5"/>
  <c r="Z108" i="5"/>
  <c r="AA108" i="5" s="1"/>
  <c r="AB108" i="5" s="1"/>
  <c r="Y108" i="5"/>
  <c r="AG108" i="5" s="1"/>
  <c r="AJ108" i="5" s="1"/>
  <c r="AK108" i="5" s="1"/>
  <c r="AL108" i="5" s="1"/>
  <c r="W108" i="5"/>
  <c r="V108" i="5"/>
  <c r="U108" i="5"/>
  <c r="F108" i="5"/>
  <c r="AJ107" i="5"/>
  <c r="AH107" i="5"/>
  <c r="Y107" i="5"/>
  <c r="Z107" i="5" s="1"/>
  <c r="AA107" i="5" s="1"/>
  <c r="AB107" i="5" s="1"/>
  <c r="V107" i="5"/>
  <c r="W107" i="5" s="1"/>
  <c r="U107" i="5"/>
  <c r="F107" i="5"/>
  <c r="AH106" i="5"/>
  <c r="AJ106" i="5" s="1"/>
  <c r="AK106" i="5" s="1"/>
  <c r="AL106" i="5" s="1"/>
  <c r="AB106" i="5"/>
  <c r="AA106" i="5"/>
  <c r="Y106" i="5"/>
  <c r="W106" i="5"/>
  <c r="V106" i="5"/>
  <c r="F106" i="5"/>
  <c r="AJ105" i="5"/>
  <c r="AH105" i="5"/>
  <c r="AB105" i="5"/>
  <c r="AA105" i="5"/>
  <c r="Y105" i="5"/>
  <c r="AK105" i="5" s="1"/>
  <c r="AL105" i="5" s="1"/>
  <c r="V105" i="5"/>
  <c r="W105" i="5" s="1"/>
  <c r="F105" i="5"/>
  <c r="AK104" i="5"/>
  <c r="AL104" i="5" s="1"/>
  <c r="AH104" i="5"/>
  <c r="AJ104" i="5" s="1"/>
  <c r="AB104" i="5"/>
  <c r="AA104" i="5"/>
  <c r="Y104" i="5"/>
  <c r="V104" i="5"/>
  <c r="W104" i="5" s="1"/>
  <c r="F104" i="5"/>
  <c r="AH103" i="5"/>
  <c r="AJ103" i="5" s="1"/>
  <c r="AK103" i="5" s="1"/>
  <c r="AL103" i="5" s="1"/>
  <c r="Y103" i="5"/>
  <c r="Z103" i="5" s="1"/>
  <c r="AA103" i="5" s="1"/>
  <c r="AB103" i="5" s="1"/>
  <c r="W103" i="5"/>
  <c r="V103" i="5"/>
  <c r="U103" i="5"/>
  <c r="F103" i="5"/>
  <c r="AK102" i="5"/>
  <c r="AL102" i="5" s="1"/>
  <c r="AJ102" i="5"/>
  <c r="AH102" i="5"/>
  <c r="AA102" i="5"/>
  <c r="AB102" i="5" s="1"/>
  <c r="Y102" i="5"/>
  <c r="W102" i="5"/>
  <c r="V102" i="5"/>
  <c r="F102" i="5"/>
  <c r="AH101" i="5"/>
  <c r="AJ101" i="5" s="1"/>
  <c r="AK101" i="5" s="1"/>
  <c r="AL101" i="5" s="1"/>
  <c r="AB101" i="5"/>
  <c r="AA101" i="5"/>
  <c r="Y101" i="5"/>
  <c r="W101" i="5"/>
  <c r="V101" i="5"/>
  <c r="F101" i="5"/>
  <c r="AH100" i="5"/>
  <c r="AJ100" i="5" s="1"/>
  <c r="AK100" i="5" s="1"/>
  <c r="AL100" i="5" s="1"/>
  <c r="AA100" i="5"/>
  <c r="AB100" i="5" s="1"/>
  <c r="Y100" i="5"/>
  <c r="V100" i="5"/>
  <c r="W100" i="5" s="1"/>
  <c r="F100" i="5"/>
  <c r="AK99" i="5"/>
  <c r="AL99" i="5" s="1"/>
  <c r="AJ99" i="5"/>
  <c r="AH99" i="5"/>
  <c r="AA99" i="5"/>
  <c r="AB99" i="5" s="1"/>
  <c r="Y99" i="5"/>
  <c r="W99" i="5"/>
  <c r="V99" i="5"/>
  <c r="F99" i="5"/>
  <c r="AK98" i="5"/>
  <c r="AL98" i="5" s="1"/>
  <c r="AJ98" i="5"/>
  <c r="AB98" i="5"/>
  <c r="AH97" i="5"/>
  <c r="Y97" i="5"/>
  <c r="AG97" i="5" s="1"/>
  <c r="AJ97" i="5" s="1"/>
  <c r="AK97" i="5" s="1"/>
  <c r="AL97" i="5" s="1"/>
  <c r="W97" i="5"/>
  <c r="V97" i="5"/>
  <c r="U97" i="5"/>
  <c r="F97" i="5"/>
  <c r="AH96" i="5"/>
  <c r="Y96" i="5"/>
  <c r="V96" i="5"/>
  <c r="W96" i="5" s="1"/>
  <c r="U96" i="5"/>
  <c r="F96" i="5"/>
  <c r="AH95" i="5"/>
  <c r="AG95" i="5" s="1"/>
  <c r="AJ95" i="5" s="1"/>
  <c r="AK95" i="5" s="1"/>
  <c r="AL95" i="5" s="1"/>
  <c r="Z95" i="5"/>
  <c r="AA95" i="5" s="1"/>
  <c r="AB95" i="5" s="1"/>
  <c r="Y95" i="5"/>
  <c r="W95" i="5"/>
  <c r="V95" i="5"/>
  <c r="U95" i="5"/>
  <c r="F95" i="5"/>
  <c r="AJ94" i="5"/>
  <c r="AK94" i="5" s="1"/>
  <c r="AL94" i="5" s="1"/>
  <c r="AH94" i="5"/>
  <c r="Z94" i="5"/>
  <c r="AA94" i="5" s="1"/>
  <c r="AB94" i="5" s="1"/>
  <c r="Y94" i="5"/>
  <c r="W94" i="5"/>
  <c r="V94" i="5"/>
  <c r="U94" i="5"/>
  <c r="F94" i="5"/>
  <c r="AJ93" i="5"/>
  <c r="AK93" i="5" s="1"/>
  <c r="AL93" i="5" s="1"/>
  <c r="AH93" i="5"/>
  <c r="Z93" i="5"/>
  <c r="AA93" i="5" s="1"/>
  <c r="AB93" i="5" s="1"/>
  <c r="Y93" i="5"/>
  <c r="W93" i="5"/>
  <c r="V93" i="5"/>
  <c r="F93" i="5"/>
  <c r="AH92" i="5"/>
  <c r="AJ92" i="5" s="1"/>
  <c r="AK92" i="5" s="1"/>
  <c r="AL92" i="5" s="1"/>
  <c r="Y92" i="5"/>
  <c r="Z92" i="5" s="1"/>
  <c r="AA92" i="5" s="1"/>
  <c r="AB92" i="5" s="1"/>
  <c r="V92" i="5"/>
  <c r="W92" i="5" s="1"/>
  <c r="F92" i="5"/>
  <c r="AJ91" i="5"/>
  <c r="AK91" i="5" s="1"/>
  <c r="AL91" i="5" s="1"/>
  <c r="AH91" i="5"/>
  <c r="Y91" i="5"/>
  <c r="Z91" i="5" s="1"/>
  <c r="AA91" i="5" s="1"/>
  <c r="AB91" i="5" s="1"/>
  <c r="W91" i="5"/>
  <c r="V91" i="5"/>
  <c r="U91" i="5"/>
  <c r="F91" i="5"/>
  <c r="AJ90" i="5"/>
  <c r="AK90" i="5" s="1"/>
  <c r="AL90" i="5" s="1"/>
  <c r="AH90" i="5"/>
  <c r="Y90" i="5"/>
  <c r="Z90" i="5" s="1"/>
  <c r="AA90" i="5" s="1"/>
  <c r="AB90" i="5" s="1"/>
  <c r="W90" i="5"/>
  <c r="V90" i="5"/>
  <c r="U90" i="5"/>
  <c r="F90" i="5"/>
  <c r="AJ89" i="5"/>
  <c r="AK89" i="5" s="1"/>
  <c r="AL89" i="5" s="1"/>
  <c r="AH89" i="5"/>
  <c r="Y89" i="5"/>
  <c r="Z89" i="5" s="1"/>
  <c r="AA89" i="5" s="1"/>
  <c r="AB89" i="5" s="1"/>
  <c r="W89" i="5"/>
  <c r="V89" i="5"/>
  <c r="U89" i="5"/>
  <c r="F89" i="5"/>
  <c r="AJ88" i="5"/>
  <c r="AK88" i="5" s="1"/>
  <c r="AL88" i="5" s="1"/>
  <c r="AH88" i="5"/>
  <c r="Y88" i="5"/>
  <c r="Z88" i="5" s="1"/>
  <c r="AA88" i="5" s="1"/>
  <c r="AB88" i="5" s="1"/>
  <c r="W88" i="5"/>
  <c r="V88" i="5"/>
  <c r="U88" i="5"/>
  <c r="F88" i="5"/>
  <c r="AJ87" i="5"/>
  <c r="AK87" i="5" s="1"/>
  <c r="AL87" i="5" s="1"/>
  <c r="AH87" i="5"/>
  <c r="Y87" i="5"/>
  <c r="Z87" i="5" s="1"/>
  <c r="AA87" i="5" s="1"/>
  <c r="AB87" i="5" s="1"/>
  <c r="W87" i="5"/>
  <c r="V87" i="5"/>
  <c r="U87" i="5"/>
  <c r="F87" i="5"/>
  <c r="AJ86" i="5"/>
  <c r="AK86" i="5" s="1"/>
  <c r="AL86" i="5" s="1"/>
  <c r="AH86" i="5"/>
  <c r="Y86" i="5"/>
  <c r="Z86" i="5" s="1"/>
  <c r="AA86" i="5" s="1"/>
  <c r="AB86" i="5" s="1"/>
  <c r="W86" i="5"/>
  <c r="V86" i="5"/>
  <c r="F86" i="5"/>
  <c r="AH85" i="5"/>
  <c r="AJ85" i="5" s="1"/>
  <c r="AK85" i="5" s="1"/>
  <c r="AL85" i="5" s="1"/>
  <c r="AA85" i="5"/>
  <c r="AB85" i="5" s="1"/>
  <c r="Z85" i="5"/>
  <c r="Y85" i="5"/>
  <c r="V85" i="5"/>
  <c r="W85" i="5" s="1"/>
  <c r="F85" i="5"/>
  <c r="AH84" i="5"/>
  <c r="AJ84" i="5" s="1"/>
  <c r="AK84" i="5" s="1"/>
  <c r="AL84" i="5" s="1"/>
  <c r="Z84" i="5"/>
  <c r="AA84" i="5" s="1"/>
  <c r="AB84" i="5" s="1"/>
  <c r="Y84" i="5"/>
  <c r="V84" i="5"/>
  <c r="W84" i="5" s="1"/>
  <c r="F84" i="5"/>
  <c r="AJ83" i="5"/>
  <c r="AH83" i="5"/>
  <c r="Y83" i="5"/>
  <c r="AK83" i="5" s="1"/>
  <c r="AL83" i="5" s="1"/>
  <c r="W83" i="5"/>
  <c r="V83" i="5"/>
  <c r="U83" i="5"/>
  <c r="F83" i="5"/>
  <c r="AJ82" i="5"/>
  <c r="AH82" i="5"/>
  <c r="Y82" i="5"/>
  <c r="AK82" i="5" s="1"/>
  <c r="AL82" i="5" s="1"/>
  <c r="W82" i="5"/>
  <c r="V82" i="5"/>
  <c r="U82" i="5"/>
  <c r="F82" i="5"/>
  <c r="AJ81" i="5"/>
  <c r="AH81" i="5"/>
  <c r="Y81" i="5"/>
  <c r="AK81" i="5" s="1"/>
  <c r="AL81" i="5" s="1"/>
  <c r="W81" i="5"/>
  <c r="V81" i="5"/>
  <c r="F81" i="5"/>
  <c r="AL80" i="5"/>
  <c r="AJ80" i="5"/>
  <c r="AK80" i="5" s="1"/>
  <c r="AH80" i="5"/>
  <c r="Z80" i="5"/>
  <c r="AA80" i="5" s="1"/>
  <c r="AB80" i="5" s="1"/>
  <c r="Y80" i="5"/>
  <c r="W80" i="5"/>
  <c r="V80" i="5"/>
  <c r="U80" i="5"/>
  <c r="F80" i="5"/>
  <c r="AJ79" i="5"/>
  <c r="AK79" i="5" s="1"/>
  <c r="AL79" i="5" s="1"/>
  <c r="AH79" i="5"/>
  <c r="Z79" i="5"/>
  <c r="AA79" i="5" s="1"/>
  <c r="AB79" i="5" s="1"/>
  <c r="Y79" i="5"/>
  <c r="W79" i="5"/>
  <c r="V79" i="5"/>
  <c r="U79" i="5"/>
  <c r="F79" i="5"/>
  <c r="AJ78" i="5"/>
  <c r="AK78" i="5" s="1"/>
  <c r="AL78" i="5" s="1"/>
  <c r="AB78" i="5"/>
  <c r="AH77" i="5"/>
  <c r="Y77" i="5"/>
  <c r="V77" i="5"/>
  <c r="W77" i="5" s="1"/>
  <c r="U77" i="5"/>
  <c r="F77" i="5"/>
  <c r="AH76" i="5"/>
  <c r="AJ76" i="5" s="1"/>
  <c r="Y76" i="5"/>
  <c r="Z76" i="5" s="1"/>
  <c r="AA76" i="5" s="1"/>
  <c r="AB76" i="5" s="1"/>
  <c r="V76" i="5"/>
  <c r="W76" i="5" s="1"/>
  <c r="U76" i="5"/>
  <c r="F76" i="5"/>
  <c r="AH75" i="5"/>
  <c r="AJ75" i="5" s="1"/>
  <c r="Y75" i="5"/>
  <c r="Z75" i="5" s="1"/>
  <c r="AA75" i="5" s="1"/>
  <c r="AB75" i="5" s="1"/>
  <c r="V75" i="5"/>
  <c r="W75" i="5" s="1"/>
  <c r="U75" i="5"/>
  <c r="F75" i="5"/>
  <c r="AH74" i="5"/>
  <c r="AJ74" i="5" s="1"/>
  <c r="AK74" i="5" s="1"/>
  <c r="AL74" i="5" s="1"/>
  <c r="Y74" i="5"/>
  <c r="Z74" i="5" s="1"/>
  <c r="AA74" i="5" s="1"/>
  <c r="AB74" i="5" s="1"/>
  <c r="V74" i="5"/>
  <c r="W74" i="5" s="1"/>
  <c r="U74" i="5"/>
  <c r="F74" i="5"/>
  <c r="AK73" i="5"/>
  <c r="AL73" i="5" s="1"/>
  <c r="AJ73" i="5"/>
  <c r="AB73" i="5"/>
  <c r="AH72" i="5"/>
  <c r="AJ72" i="5" s="1"/>
  <c r="AK72" i="5" s="1"/>
  <c r="AL72" i="5" s="1"/>
  <c r="AA72" i="5"/>
  <c r="AB72" i="5" s="1"/>
  <c r="Y72" i="5"/>
  <c r="V72" i="5"/>
  <c r="W72" i="5" s="1"/>
  <c r="F72" i="5"/>
  <c r="AK71" i="5"/>
  <c r="AL71" i="5" s="1"/>
  <c r="AJ71" i="5"/>
  <c r="AH71" i="5"/>
  <c r="AA71" i="5"/>
  <c r="AB71" i="5" s="1"/>
  <c r="Y71" i="5"/>
  <c r="W71" i="5"/>
  <c r="V71" i="5"/>
  <c r="F71" i="5"/>
  <c r="AH70" i="5"/>
  <c r="AJ70" i="5" s="1"/>
  <c r="AK70" i="5" s="1"/>
  <c r="AL70" i="5" s="1"/>
  <c r="AB70" i="5"/>
  <c r="AA70" i="5"/>
  <c r="Y70" i="5"/>
  <c r="W70" i="5"/>
  <c r="V70" i="5"/>
  <c r="F70" i="5"/>
  <c r="AH69" i="5"/>
  <c r="AJ69" i="5" s="1"/>
  <c r="AK69" i="5" s="1"/>
  <c r="AL69" i="5" s="1"/>
  <c r="AA69" i="5"/>
  <c r="AB69" i="5" s="1"/>
  <c r="Y69" i="5"/>
  <c r="V69" i="5"/>
  <c r="W69" i="5" s="1"/>
  <c r="F69" i="5"/>
  <c r="AK68" i="5"/>
  <c r="AL68" i="5" s="1"/>
  <c r="AJ68" i="5"/>
  <c r="AH68" i="5"/>
  <c r="AA68" i="5"/>
  <c r="AB68" i="5" s="1"/>
  <c r="Y68" i="5"/>
  <c r="W68" i="5"/>
  <c r="V68" i="5"/>
  <c r="F68" i="5"/>
  <c r="AK67" i="5"/>
  <c r="AL67" i="5" s="1"/>
  <c r="AH67" i="5"/>
  <c r="AJ67" i="5" s="1"/>
  <c r="AB67" i="5"/>
  <c r="AA67" i="5"/>
  <c r="Y67" i="5"/>
  <c r="W67" i="5"/>
  <c r="V67" i="5"/>
  <c r="F67" i="5"/>
  <c r="AH66" i="5"/>
  <c r="AJ66" i="5" s="1"/>
  <c r="AK66" i="5" s="1"/>
  <c r="AL66" i="5" s="1"/>
  <c r="AA66" i="5"/>
  <c r="AB66" i="5" s="1"/>
  <c r="Y66" i="5"/>
  <c r="V66" i="5"/>
  <c r="W66" i="5" s="1"/>
  <c r="F66" i="5"/>
  <c r="AK65" i="5"/>
  <c r="AL65" i="5" s="1"/>
  <c r="AJ65" i="5"/>
  <c r="AH65" i="5"/>
  <c r="AA65" i="5"/>
  <c r="AB65" i="5" s="1"/>
  <c r="Y65" i="5"/>
  <c r="W65" i="5"/>
  <c r="V65" i="5"/>
  <c r="F65" i="5"/>
  <c r="AH64" i="5"/>
  <c r="AJ64" i="5" s="1"/>
  <c r="AK64" i="5" s="1"/>
  <c r="AL64" i="5" s="1"/>
  <c r="AB64" i="5"/>
  <c r="AA64" i="5"/>
  <c r="Y64" i="5"/>
  <c r="W64" i="5"/>
  <c r="V64" i="5"/>
  <c r="F64" i="5"/>
  <c r="AH63" i="5"/>
  <c r="AJ63" i="5" s="1"/>
  <c r="AK63" i="5" s="1"/>
  <c r="AL63" i="5" s="1"/>
  <c r="AA63" i="5"/>
  <c r="AB63" i="5" s="1"/>
  <c r="Y63" i="5"/>
  <c r="V63" i="5"/>
  <c r="W63" i="5" s="1"/>
  <c r="F63" i="5"/>
  <c r="AK62" i="5"/>
  <c r="AL62" i="5" s="1"/>
  <c r="AJ62" i="5"/>
  <c r="AH62" i="5"/>
  <c r="AA62" i="5"/>
  <c r="AB62" i="5" s="1"/>
  <c r="Y62" i="5"/>
  <c r="W62" i="5"/>
  <c r="V62" i="5"/>
  <c r="F62" i="5"/>
  <c r="AH61" i="5"/>
  <c r="AJ61" i="5" s="1"/>
  <c r="AK61" i="5" s="1"/>
  <c r="AL61" i="5" s="1"/>
  <c r="AB61" i="5"/>
  <c r="AA61" i="5"/>
  <c r="Y61" i="5"/>
  <c r="W61" i="5"/>
  <c r="V61" i="5"/>
  <c r="F61" i="5"/>
  <c r="AJ60" i="5"/>
  <c r="AK60" i="5" s="1"/>
  <c r="AL60" i="5" s="1"/>
  <c r="AB60" i="5"/>
  <c r="AK59" i="5"/>
  <c r="AL59" i="5" s="1"/>
  <c r="AJ59" i="5"/>
  <c r="AH59" i="5"/>
  <c r="AA59" i="5"/>
  <c r="AB59" i="5" s="1"/>
  <c r="Y59" i="5"/>
  <c r="W59" i="5"/>
  <c r="V59" i="5"/>
  <c r="F59" i="5"/>
  <c r="AH58" i="5"/>
  <c r="AJ58" i="5" s="1"/>
  <c r="AK58" i="5" s="1"/>
  <c r="AL58" i="5" s="1"/>
  <c r="AB58" i="5"/>
  <c r="AA58" i="5"/>
  <c r="Y58" i="5"/>
  <c r="W58" i="5"/>
  <c r="V58" i="5"/>
  <c r="F58" i="5"/>
  <c r="AJ57" i="5"/>
  <c r="AK57" i="5" s="1"/>
  <c r="AL57" i="5" s="1"/>
  <c r="AB57" i="5"/>
  <c r="AK56" i="5"/>
  <c r="AL56" i="5" s="1"/>
  <c r="AJ56" i="5"/>
  <c r="AH56" i="5"/>
  <c r="AA56" i="5"/>
  <c r="AB56" i="5" s="1"/>
  <c r="Y56" i="5"/>
  <c r="W56" i="5"/>
  <c r="V56" i="5"/>
  <c r="F56" i="5"/>
  <c r="AH55" i="5"/>
  <c r="AJ55" i="5" s="1"/>
  <c r="AK55" i="5" s="1"/>
  <c r="AL55" i="5" s="1"/>
  <c r="AB55" i="5"/>
  <c r="AA55" i="5"/>
  <c r="Y55" i="5"/>
  <c r="W55" i="5"/>
  <c r="V55" i="5"/>
  <c r="F55" i="5"/>
  <c r="AH54" i="5"/>
  <c r="AJ54" i="5" s="1"/>
  <c r="AK54" i="5" s="1"/>
  <c r="AL54" i="5" s="1"/>
  <c r="AA54" i="5"/>
  <c r="AB54" i="5" s="1"/>
  <c r="Y54" i="5"/>
  <c r="V54" i="5"/>
  <c r="W54" i="5" s="1"/>
  <c r="F54" i="5"/>
  <c r="AK53" i="5"/>
  <c r="AL53" i="5" s="1"/>
  <c r="AJ53" i="5"/>
  <c r="AB53" i="5"/>
  <c r="AH52" i="5"/>
  <c r="AJ52" i="5" s="1"/>
  <c r="AK52" i="5" s="1"/>
  <c r="AL52" i="5" s="1"/>
  <c r="Y52" i="5"/>
  <c r="Z52" i="5" s="1"/>
  <c r="AA52" i="5" s="1"/>
  <c r="AB52" i="5" s="1"/>
  <c r="V52" i="5"/>
  <c r="W52" i="5" s="1"/>
  <c r="F52" i="5"/>
  <c r="AJ51" i="5"/>
  <c r="AK51" i="5" s="1"/>
  <c r="AL51" i="5" s="1"/>
  <c r="AH51" i="5"/>
  <c r="AB51" i="5"/>
  <c r="AA51" i="5"/>
  <c r="Y51" i="5"/>
  <c r="V51" i="5"/>
  <c r="W51" i="5" s="1"/>
  <c r="F51" i="5"/>
  <c r="AH50" i="5"/>
  <c r="AJ50" i="5" s="1"/>
  <c r="AK50" i="5" s="1"/>
  <c r="AL50" i="5" s="1"/>
  <c r="AB50" i="5"/>
  <c r="Z50" i="5"/>
  <c r="AA50" i="5" s="1"/>
  <c r="Y50" i="5"/>
  <c r="V50" i="5"/>
  <c r="W50" i="5" s="1"/>
  <c r="F50" i="5"/>
  <c r="AK49" i="5"/>
  <c r="AL49" i="5" s="1"/>
  <c r="AJ49" i="5"/>
  <c r="AH49" i="5"/>
  <c r="AA49" i="5"/>
  <c r="AB49" i="5" s="1"/>
  <c r="Y49" i="5"/>
  <c r="W49" i="5"/>
  <c r="V49" i="5"/>
  <c r="F49" i="5"/>
  <c r="AK48" i="5"/>
  <c r="AL48" i="5" s="1"/>
  <c r="AJ48" i="5"/>
  <c r="AB48" i="5"/>
  <c r="AH47" i="5"/>
  <c r="AJ47" i="5" s="1"/>
  <c r="AK47" i="5" s="1"/>
  <c r="AL47" i="5" s="1"/>
  <c r="AA47" i="5"/>
  <c r="AB47" i="5" s="1"/>
  <c r="Y47" i="5"/>
  <c r="V47" i="5"/>
  <c r="W47" i="5" s="1"/>
  <c r="F47" i="5"/>
  <c r="AK46" i="5"/>
  <c r="AL46" i="5" s="1"/>
  <c r="AJ46" i="5"/>
  <c r="AH46" i="5"/>
  <c r="AA46" i="5"/>
  <c r="AB46" i="5" s="1"/>
  <c r="Y46" i="5"/>
  <c r="W46" i="5"/>
  <c r="V46" i="5"/>
  <c r="F46" i="5"/>
  <c r="AH45" i="5"/>
  <c r="AJ45" i="5" s="1"/>
  <c r="AK45" i="5" s="1"/>
  <c r="AL45" i="5" s="1"/>
  <c r="AB45" i="5"/>
  <c r="AA45" i="5"/>
  <c r="Y45" i="5"/>
  <c r="W45" i="5"/>
  <c r="V45" i="5"/>
  <c r="F45" i="5"/>
  <c r="AH44" i="5"/>
  <c r="AJ44" i="5" s="1"/>
  <c r="AK44" i="5" s="1"/>
  <c r="AL44" i="5" s="1"/>
  <c r="AA44" i="5"/>
  <c r="AB44" i="5" s="1"/>
  <c r="Y44" i="5"/>
  <c r="V44" i="5"/>
  <c r="W44" i="5" s="1"/>
  <c r="F44" i="5"/>
  <c r="AK43" i="5"/>
  <c r="AL43" i="5" s="1"/>
  <c r="AJ43" i="5"/>
  <c r="AH43" i="5"/>
  <c r="AA43" i="5"/>
  <c r="AB43" i="5" s="1"/>
  <c r="Y43" i="5"/>
  <c r="W43" i="5"/>
  <c r="V43" i="5"/>
  <c r="F43" i="5"/>
  <c r="AH42" i="5"/>
  <c r="AJ42" i="5" s="1"/>
  <c r="AK42" i="5" s="1"/>
  <c r="AL42" i="5" s="1"/>
  <c r="AB42" i="5"/>
  <c r="AA42" i="5"/>
  <c r="Y42" i="5"/>
  <c r="W42" i="5"/>
  <c r="V42" i="5"/>
  <c r="F42" i="5"/>
  <c r="AH41" i="5"/>
  <c r="AJ41" i="5" s="1"/>
  <c r="AK41" i="5" s="1"/>
  <c r="AL41" i="5" s="1"/>
  <c r="AA41" i="5"/>
  <c r="AB41" i="5" s="1"/>
  <c r="Y41" i="5"/>
  <c r="V41" i="5"/>
  <c r="W41" i="5" s="1"/>
  <c r="F41" i="5"/>
  <c r="AK40" i="5"/>
  <c r="AL40" i="5" s="1"/>
  <c r="AJ40" i="5"/>
  <c r="AH40" i="5"/>
  <c r="AA40" i="5"/>
  <c r="AB40" i="5" s="1"/>
  <c r="Y40" i="5"/>
  <c r="W40" i="5"/>
  <c r="V40" i="5"/>
  <c r="F40" i="5"/>
  <c r="AH39" i="5"/>
  <c r="AJ39" i="5" s="1"/>
  <c r="AK39" i="5" s="1"/>
  <c r="AL39" i="5" s="1"/>
  <c r="AB39" i="5"/>
  <c r="AA39" i="5"/>
  <c r="Y39" i="5"/>
  <c r="W39" i="5"/>
  <c r="V39" i="5"/>
  <c r="F39" i="5"/>
  <c r="AH38" i="5"/>
  <c r="AJ38" i="5" s="1"/>
  <c r="AK38" i="5" s="1"/>
  <c r="AL38" i="5" s="1"/>
  <c r="AA38" i="5"/>
  <c r="AB38" i="5" s="1"/>
  <c r="Z38" i="5"/>
  <c r="Y38" i="5"/>
  <c r="V38" i="5"/>
  <c r="F38" i="5"/>
  <c r="AK37" i="5"/>
  <c r="AL37" i="5" s="1"/>
  <c r="AJ37" i="5"/>
  <c r="AH37" i="5"/>
  <c r="AA37" i="5"/>
  <c r="AB37" i="5" s="1"/>
  <c r="Y37" i="5"/>
  <c r="W37" i="5"/>
  <c r="V37" i="5"/>
  <c r="F37" i="5"/>
  <c r="AK36" i="5"/>
  <c r="AL36" i="5" s="1"/>
  <c r="AJ36" i="5"/>
  <c r="AB36" i="5"/>
  <c r="AH35" i="5"/>
  <c r="AJ35" i="5" s="1"/>
  <c r="AK35" i="5" s="1"/>
  <c r="AL35" i="5" s="1"/>
  <c r="AA35" i="5"/>
  <c r="AB35" i="5" s="1"/>
  <c r="Y35" i="5"/>
  <c r="V35" i="5"/>
  <c r="W35" i="5" s="1"/>
  <c r="F35" i="5"/>
  <c r="AK34" i="5"/>
  <c r="AL34" i="5" s="1"/>
  <c r="AJ34" i="5"/>
  <c r="AH34" i="5"/>
  <c r="AA34" i="5"/>
  <c r="AB34" i="5" s="1"/>
  <c r="Y34" i="5"/>
  <c r="W34" i="5"/>
  <c r="V34" i="5"/>
  <c r="F34" i="5"/>
  <c r="AH33" i="5"/>
  <c r="AJ33" i="5" s="1"/>
  <c r="AK33" i="5" s="1"/>
  <c r="AL33" i="5" s="1"/>
  <c r="AB33" i="5"/>
  <c r="AA33" i="5"/>
  <c r="Y33" i="5"/>
  <c r="W33" i="5"/>
  <c r="V33" i="5"/>
  <c r="F33" i="5"/>
  <c r="AH32" i="5"/>
  <c r="AJ32" i="5" s="1"/>
  <c r="AK32" i="5" s="1"/>
  <c r="AL32" i="5" s="1"/>
  <c r="AA32" i="5"/>
  <c r="AB32" i="5" s="1"/>
  <c r="Y32" i="5"/>
  <c r="V32" i="5"/>
  <c r="W32" i="5" s="1"/>
  <c r="F32" i="5"/>
  <c r="AK31" i="5"/>
  <c r="AL31" i="5" s="1"/>
  <c r="AJ31" i="5"/>
  <c r="AH31" i="5"/>
  <c r="AA31" i="5"/>
  <c r="AB31" i="5" s="1"/>
  <c r="Y31" i="5"/>
  <c r="W31" i="5"/>
  <c r="V31" i="5"/>
  <c r="F31" i="5"/>
  <c r="AH30" i="5"/>
  <c r="AJ30" i="5" s="1"/>
  <c r="AK30" i="5" s="1"/>
  <c r="AL30" i="5" s="1"/>
  <c r="AB30" i="5"/>
  <c r="AA30" i="5"/>
  <c r="Y30" i="5"/>
  <c r="W30" i="5"/>
  <c r="V30" i="5"/>
  <c r="F30" i="5"/>
  <c r="AH29" i="5"/>
  <c r="AJ29" i="5" s="1"/>
  <c r="AK29" i="5" s="1"/>
  <c r="AL29" i="5" s="1"/>
  <c r="AA29" i="5"/>
  <c r="AB29" i="5" s="1"/>
  <c r="Y29" i="5"/>
  <c r="V29" i="5"/>
  <c r="W29" i="5" s="1"/>
  <c r="F29" i="5"/>
  <c r="AK28" i="5"/>
  <c r="AL28" i="5" s="1"/>
  <c r="AJ28" i="5"/>
  <c r="AB28" i="5"/>
  <c r="AH27" i="5"/>
  <c r="AJ27" i="5" s="1"/>
  <c r="Y27" i="5"/>
  <c r="Z27" i="5" s="1"/>
  <c r="AA27" i="5" s="1"/>
  <c r="AB27" i="5" s="1"/>
  <c r="V27" i="5"/>
  <c r="W27" i="5" s="1"/>
  <c r="U27" i="5"/>
  <c r="F27" i="5"/>
  <c r="AK26" i="5"/>
  <c r="AL26" i="5" s="1"/>
  <c r="AJ26" i="5"/>
  <c r="AB26" i="5"/>
  <c r="AH25" i="5"/>
  <c r="AJ25" i="5" s="1"/>
  <c r="AK25" i="5" s="1"/>
  <c r="AL25" i="5" s="1"/>
  <c r="AA25" i="5"/>
  <c r="AB25" i="5" s="1"/>
  <c r="Y25" i="5"/>
  <c r="V25" i="5"/>
  <c r="W25" i="5" s="1"/>
  <c r="F25" i="5"/>
  <c r="AK24" i="5"/>
  <c r="AL24" i="5" s="1"/>
  <c r="AJ24" i="5"/>
  <c r="AH24" i="5"/>
  <c r="AA24" i="5"/>
  <c r="AB24" i="5" s="1"/>
  <c r="Y24" i="5"/>
  <c r="W24" i="5"/>
  <c r="V24" i="5"/>
  <c r="F24" i="5"/>
  <c r="AH23" i="5"/>
  <c r="AJ23" i="5" s="1"/>
  <c r="AK23" i="5" s="1"/>
  <c r="AL23" i="5" s="1"/>
  <c r="AB23" i="5"/>
  <c r="AA23" i="5"/>
  <c r="Y23" i="5"/>
  <c r="W23" i="5"/>
  <c r="V23" i="5"/>
  <c r="F23" i="5"/>
  <c r="AH22" i="5"/>
  <c r="AJ22" i="5" s="1"/>
  <c r="AK22" i="5" s="1"/>
  <c r="AL22" i="5" s="1"/>
  <c r="AA22" i="5"/>
  <c r="AB22" i="5" s="1"/>
  <c r="Y22" i="5"/>
  <c r="V22" i="5"/>
  <c r="W22" i="5" s="1"/>
  <c r="F22" i="5"/>
  <c r="AK21" i="5"/>
  <c r="AL21" i="5" s="1"/>
  <c r="AJ21" i="5"/>
  <c r="AH21" i="5"/>
  <c r="AA21" i="5"/>
  <c r="AB21" i="5" s="1"/>
  <c r="Y21" i="5"/>
  <c r="W21" i="5"/>
  <c r="V21" i="5"/>
  <c r="F21" i="5"/>
  <c r="AK20" i="5"/>
  <c r="AL20" i="5" s="1"/>
  <c r="AJ20" i="5"/>
  <c r="AB20" i="5"/>
  <c r="AH19" i="5"/>
  <c r="AJ19" i="5" s="1"/>
  <c r="AK19" i="5" s="1"/>
  <c r="AL19" i="5" s="1"/>
  <c r="AA19" i="5"/>
  <c r="AB19" i="5" s="1"/>
  <c r="Y19" i="5"/>
  <c r="V19" i="5"/>
  <c r="W19" i="5" s="1"/>
  <c r="F19" i="5"/>
  <c r="AK18" i="5"/>
  <c r="AL18" i="5" s="1"/>
  <c r="AJ18" i="5"/>
  <c r="AH18" i="5"/>
  <c r="AA18" i="5"/>
  <c r="AB18" i="5" s="1"/>
  <c r="Y18" i="5"/>
  <c r="W18" i="5"/>
  <c r="V18" i="5"/>
  <c r="F18" i="5"/>
  <c r="AK17" i="5"/>
  <c r="AL17" i="5" s="1"/>
  <c r="AJ17" i="5"/>
  <c r="AB17" i="5"/>
  <c r="AH16" i="5"/>
  <c r="AJ16" i="5" s="1"/>
  <c r="AK16" i="5" s="1"/>
  <c r="AL16" i="5" s="1"/>
  <c r="AA16" i="5"/>
  <c r="AB16" i="5" s="1"/>
  <c r="Y16" i="5"/>
  <c r="V16" i="5"/>
  <c r="W16" i="5" s="1"/>
  <c r="F16" i="5"/>
  <c r="AK15" i="5"/>
  <c r="AL15" i="5" s="1"/>
  <c r="AJ15" i="5"/>
  <c r="AH15" i="5"/>
  <c r="AA15" i="5"/>
  <c r="AB15" i="5" s="1"/>
  <c r="Y15" i="5"/>
  <c r="W15" i="5"/>
  <c r="V15" i="5"/>
  <c r="F15" i="5"/>
  <c r="AK14" i="5"/>
  <c r="AL14" i="5" s="1"/>
  <c r="AB14" i="5"/>
  <c r="AH13" i="5"/>
  <c r="AB13" i="5"/>
  <c r="AA13" i="5"/>
  <c r="Y13" i="5"/>
  <c r="W13" i="5"/>
  <c r="V13" i="5"/>
  <c r="F13" i="5"/>
  <c r="AH265" i="4"/>
  <c r="AG265" i="4"/>
  <c r="AE265" i="4"/>
  <c r="AD265" i="4"/>
  <c r="AC265" i="4"/>
  <c r="L14" i="12" s="1"/>
  <c r="T265" i="4"/>
  <c r="S265" i="4"/>
  <c r="R265" i="4"/>
  <c r="Q265" i="4"/>
  <c r="P265" i="4"/>
  <c r="O265" i="4"/>
  <c r="F14" i="12" s="1"/>
  <c r="H14" i="12" s="1"/>
  <c r="N265" i="4"/>
  <c r="M265" i="4"/>
  <c r="L265" i="4"/>
  <c r="K265" i="4"/>
  <c r="J265" i="4"/>
  <c r="I265" i="4"/>
  <c r="G265" i="4"/>
  <c r="H265" i="4" s="1"/>
  <c r="E265" i="4"/>
  <c r="I14" i="12" s="1"/>
  <c r="D265" i="4"/>
  <c r="C14" i="12" s="1"/>
  <c r="C265" i="4"/>
  <c r="AF264" i="4"/>
  <c r="AJ264" i="4" s="1"/>
  <c r="Y264" i="4"/>
  <c r="Z264" i="4" s="1"/>
  <c r="AA264" i="4" s="1"/>
  <c r="AB264" i="4" s="1"/>
  <c r="V264" i="4"/>
  <c r="W264" i="4" s="1"/>
  <c r="F264" i="4"/>
  <c r="AJ263" i="4"/>
  <c r="AK263" i="4" s="1"/>
  <c r="AL263" i="4" s="1"/>
  <c r="AF263" i="4"/>
  <c r="Y263" i="4"/>
  <c r="Z263" i="4" s="1"/>
  <c r="AA263" i="4" s="1"/>
  <c r="AB263" i="4" s="1"/>
  <c r="W263" i="4"/>
  <c r="V263" i="4"/>
  <c r="U263" i="4"/>
  <c r="F263" i="4"/>
  <c r="AJ262" i="4"/>
  <c r="AK262" i="4" s="1"/>
  <c r="AL262" i="4" s="1"/>
  <c r="AF262" i="4"/>
  <c r="Y262" i="4"/>
  <c r="Z262" i="4" s="1"/>
  <c r="AA262" i="4" s="1"/>
  <c r="AB262" i="4" s="1"/>
  <c r="W262" i="4"/>
  <c r="V262" i="4"/>
  <c r="F262" i="4"/>
  <c r="AB261" i="4"/>
  <c r="V261" i="4"/>
  <c r="F261" i="4"/>
  <c r="AJ260" i="4"/>
  <c r="AK260" i="4" s="1"/>
  <c r="AL260" i="4" s="1"/>
  <c r="AF260" i="4"/>
  <c r="Z260" i="4"/>
  <c r="AA260" i="4" s="1"/>
  <c r="AB260" i="4" s="1"/>
  <c r="Y260" i="4"/>
  <c r="W260" i="4"/>
  <c r="V260" i="4"/>
  <c r="F260" i="4"/>
  <c r="AF259" i="4"/>
  <c r="AJ259" i="4" s="1"/>
  <c r="Y259" i="4"/>
  <c r="Z259" i="4" s="1"/>
  <c r="AA259" i="4" s="1"/>
  <c r="AB259" i="4" s="1"/>
  <c r="V259" i="4"/>
  <c r="W259" i="4" s="1"/>
  <c r="F259" i="4"/>
  <c r="AJ258" i="4"/>
  <c r="AK258" i="4" s="1"/>
  <c r="AL258" i="4" s="1"/>
  <c r="AF258" i="4"/>
  <c r="Y258" i="4"/>
  <c r="Z258" i="4" s="1"/>
  <c r="AA258" i="4" s="1"/>
  <c r="AB258" i="4" s="1"/>
  <c r="W258" i="4"/>
  <c r="V258" i="4"/>
  <c r="F258" i="4"/>
  <c r="AF257" i="4"/>
  <c r="AJ257" i="4" s="1"/>
  <c r="AK257" i="4" s="1"/>
  <c r="AL257" i="4" s="1"/>
  <c r="AA257" i="4"/>
  <c r="AB257" i="4" s="1"/>
  <c r="Z257" i="4"/>
  <c r="Y257" i="4"/>
  <c r="V257" i="4"/>
  <c r="W257" i="4" s="1"/>
  <c r="U257" i="4"/>
  <c r="F257" i="4"/>
  <c r="AF256" i="4"/>
  <c r="AJ256" i="4" s="1"/>
  <c r="AK256" i="4" s="1"/>
  <c r="AL256" i="4" s="1"/>
  <c r="AA256" i="4"/>
  <c r="AB256" i="4" s="1"/>
  <c r="Y256" i="4"/>
  <c r="V256" i="4"/>
  <c r="W256" i="4" s="1"/>
  <c r="F256" i="4"/>
  <c r="AK255" i="4"/>
  <c r="AL255" i="4" s="1"/>
  <c r="AJ255" i="4"/>
  <c r="AF255" i="4"/>
  <c r="AA255" i="4"/>
  <c r="AB255" i="4" s="1"/>
  <c r="Y255" i="4"/>
  <c r="W255" i="4"/>
  <c r="V255" i="4"/>
  <c r="F255" i="4"/>
  <c r="AF254" i="4"/>
  <c r="AJ254" i="4" s="1"/>
  <c r="AK254" i="4" s="1"/>
  <c r="AL254" i="4" s="1"/>
  <c r="AB254" i="4"/>
  <c r="AA254" i="4"/>
  <c r="Y254" i="4"/>
  <c r="W254" i="4"/>
  <c r="V254" i="4"/>
  <c r="F254" i="4"/>
  <c r="AF253" i="4"/>
  <c r="AJ253" i="4" s="1"/>
  <c r="AK253" i="4" s="1"/>
  <c r="AL253" i="4" s="1"/>
  <c r="AA253" i="4"/>
  <c r="AB253" i="4" s="1"/>
  <c r="Z253" i="4"/>
  <c r="Y253" i="4"/>
  <c r="V253" i="4"/>
  <c r="W253" i="4" s="1"/>
  <c r="F253" i="4"/>
  <c r="AF252" i="4"/>
  <c r="AJ252" i="4" s="1"/>
  <c r="AK252" i="4" s="1"/>
  <c r="AL252" i="4" s="1"/>
  <c r="AB252" i="4"/>
  <c r="AA252" i="4"/>
  <c r="Y252" i="4"/>
  <c r="W252" i="4"/>
  <c r="V252" i="4"/>
  <c r="F252" i="4"/>
  <c r="AJ251" i="4"/>
  <c r="AF251" i="4"/>
  <c r="AA251" i="4"/>
  <c r="AB251" i="4" s="1"/>
  <c r="Y251" i="4"/>
  <c r="V251" i="4"/>
  <c r="W251" i="4" s="1"/>
  <c r="F251" i="4"/>
  <c r="AJ250" i="4"/>
  <c r="AK250" i="4" s="1"/>
  <c r="AL250" i="4" s="1"/>
  <c r="AF250" i="4"/>
  <c r="AB250" i="4"/>
  <c r="AA250" i="4"/>
  <c r="Y250" i="4"/>
  <c r="V250" i="4"/>
  <c r="W250" i="4" s="1"/>
  <c r="F250" i="4"/>
  <c r="AK249" i="4"/>
  <c r="AL249" i="4" s="1"/>
  <c r="AJ249" i="4"/>
  <c r="AF249" i="4"/>
  <c r="Z249" i="4"/>
  <c r="AA249" i="4" s="1"/>
  <c r="AB249" i="4" s="1"/>
  <c r="Y249" i="4"/>
  <c r="V249" i="4"/>
  <c r="W249" i="4" s="1"/>
  <c r="F249" i="4"/>
  <c r="AJ248" i="4"/>
  <c r="AK248" i="4" s="1"/>
  <c r="AL248" i="4" s="1"/>
  <c r="AB248" i="4"/>
  <c r="AF247" i="4"/>
  <c r="AJ247" i="4" s="1"/>
  <c r="AK247" i="4" s="1"/>
  <c r="AL247" i="4" s="1"/>
  <c r="Z247" i="4"/>
  <c r="AA247" i="4" s="1"/>
  <c r="AB247" i="4" s="1"/>
  <c r="Y247" i="4"/>
  <c r="V247" i="4"/>
  <c r="W247" i="4" s="1"/>
  <c r="U247" i="4"/>
  <c r="F247" i="4"/>
  <c r="AF246" i="4"/>
  <c r="AJ246" i="4" s="1"/>
  <c r="AK246" i="4" s="1"/>
  <c r="AL246" i="4" s="1"/>
  <c r="Y246" i="4"/>
  <c r="Z246" i="4" s="1"/>
  <c r="AA246" i="4" s="1"/>
  <c r="AB246" i="4" s="1"/>
  <c r="V246" i="4"/>
  <c r="W246" i="4" s="1"/>
  <c r="U246" i="4"/>
  <c r="F246" i="4"/>
  <c r="AK245" i="4"/>
  <c r="AL245" i="4" s="1"/>
  <c r="AJ245" i="4"/>
  <c r="AB245" i="4"/>
  <c r="AJ244" i="4"/>
  <c r="AK244" i="4" s="1"/>
  <c r="AL244" i="4" s="1"/>
  <c r="AF244" i="4"/>
  <c r="Z244" i="4"/>
  <c r="AA244" i="4" s="1"/>
  <c r="AB244" i="4" s="1"/>
  <c r="Y244" i="4"/>
  <c r="V244" i="4"/>
  <c r="W244" i="4" s="1"/>
  <c r="U244" i="4"/>
  <c r="F244" i="4"/>
  <c r="AJ243" i="4"/>
  <c r="AK243" i="4" s="1"/>
  <c r="AL243" i="4" s="1"/>
  <c r="AF243" i="4"/>
  <c r="Z243" i="4"/>
  <c r="AA243" i="4" s="1"/>
  <c r="AB243" i="4" s="1"/>
  <c r="Y243" i="4"/>
  <c r="V243" i="4"/>
  <c r="W243" i="4" s="1"/>
  <c r="U243" i="4"/>
  <c r="F243" i="4"/>
  <c r="AF242" i="4"/>
  <c r="AJ242" i="4" s="1"/>
  <c r="AK242" i="4" s="1"/>
  <c r="AL242" i="4" s="1"/>
  <c r="Z242" i="4"/>
  <c r="AA242" i="4" s="1"/>
  <c r="AB242" i="4" s="1"/>
  <c r="Y242" i="4"/>
  <c r="V242" i="4"/>
  <c r="W242" i="4" s="1"/>
  <c r="U242" i="4"/>
  <c r="F242" i="4"/>
  <c r="AF241" i="4"/>
  <c r="AJ241" i="4" s="1"/>
  <c r="AK241" i="4" s="1"/>
  <c r="AL241" i="4" s="1"/>
  <c r="Z241" i="4"/>
  <c r="AA241" i="4" s="1"/>
  <c r="AB241" i="4" s="1"/>
  <c r="Y241" i="4"/>
  <c r="V241" i="4"/>
  <c r="W241" i="4" s="1"/>
  <c r="U241" i="4"/>
  <c r="F241" i="4"/>
  <c r="AJ240" i="4"/>
  <c r="AK240" i="4" s="1"/>
  <c r="AL240" i="4" s="1"/>
  <c r="AF240" i="4"/>
  <c r="Z240" i="4"/>
  <c r="AA240" i="4" s="1"/>
  <c r="AB240" i="4" s="1"/>
  <c r="Y240" i="4"/>
  <c r="V240" i="4"/>
  <c r="W240" i="4" s="1"/>
  <c r="U240" i="4"/>
  <c r="F240" i="4"/>
  <c r="AF239" i="4"/>
  <c r="AJ239" i="4" s="1"/>
  <c r="AK239" i="4" s="1"/>
  <c r="AL239" i="4" s="1"/>
  <c r="Z239" i="4"/>
  <c r="AA239" i="4" s="1"/>
  <c r="AB239" i="4" s="1"/>
  <c r="Y239" i="4"/>
  <c r="V239" i="4"/>
  <c r="W239" i="4" s="1"/>
  <c r="U239" i="4"/>
  <c r="F239" i="4"/>
  <c r="AJ238" i="4"/>
  <c r="AK238" i="4" s="1"/>
  <c r="AL238" i="4" s="1"/>
  <c r="AF238" i="4"/>
  <c r="Z238" i="4"/>
  <c r="AA238" i="4" s="1"/>
  <c r="AB238" i="4" s="1"/>
  <c r="Y238" i="4"/>
  <c r="V238" i="4"/>
  <c r="W238" i="4" s="1"/>
  <c r="U238" i="4"/>
  <c r="F238" i="4"/>
  <c r="AF237" i="4"/>
  <c r="AJ237" i="4" s="1"/>
  <c r="AK237" i="4" s="1"/>
  <c r="AL237" i="4" s="1"/>
  <c r="Z237" i="4"/>
  <c r="AA237" i="4" s="1"/>
  <c r="AB237" i="4" s="1"/>
  <c r="Y237" i="4"/>
  <c r="V237" i="4"/>
  <c r="W237" i="4" s="1"/>
  <c r="F237" i="4"/>
  <c r="AF236" i="4"/>
  <c r="AJ236" i="4" s="1"/>
  <c r="AK236" i="4" s="1"/>
  <c r="AL236" i="4" s="1"/>
  <c r="Y236" i="4"/>
  <c r="Z236" i="4" s="1"/>
  <c r="AA236" i="4" s="1"/>
  <c r="AB236" i="4" s="1"/>
  <c r="W236" i="4"/>
  <c r="V236" i="4"/>
  <c r="U236" i="4"/>
  <c r="F236" i="4"/>
  <c r="AF235" i="4"/>
  <c r="AJ235" i="4" s="1"/>
  <c r="AK235" i="4" s="1"/>
  <c r="AL235" i="4" s="1"/>
  <c r="Y235" i="4"/>
  <c r="Z235" i="4" s="1"/>
  <c r="AA235" i="4" s="1"/>
  <c r="AB235" i="4" s="1"/>
  <c r="W235" i="4"/>
  <c r="V235" i="4"/>
  <c r="U235" i="4"/>
  <c r="F235" i="4"/>
  <c r="AF234" i="4"/>
  <c r="AJ234" i="4" s="1"/>
  <c r="AK234" i="4" s="1"/>
  <c r="AL234" i="4" s="1"/>
  <c r="AB234" i="4"/>
  <c r="Y234" i="4"/>
  <c r="Z234" i="4" s="1"/>
  <c r="AA234" i="4" s="1"/>
  <c r="W234" i="4"/>
  <c r="V234" i="4"/>
  <c r="U234" i="4"/>
  <c r="F234" i="4"/>
  <c r="AL233" i="4"/>
  <c r="AK233" i="4"/>
  <c r="AJ233" i="4"/>
  <c r="AB233" i="4"/>
  <c r="AF232" i="4"/>
  <c r="AJ232" i="4" s="1"/>
  <c r="AK232" i="4" s="1"/>
  <c r="AL232" i="4" s="1"/>
  <c r="Z232" i="4"/>
  <c r="AA232" i="4" s="1"/>
  <c r="AB232" i="4" s="1"/>
  <c r="Y232" i="4"/>
  <c r="W232" i="4"/>
  <c r="V232" i="4"/>
  <c r="U232" i="4"/>
  <c r="F232" i="4"/>
  <c r="AL231" i="4"/>
  <c r="AF231" i="4"/>
  <c r="AJ231" i="4" s="1"/>
  <c r="AK231" i="4" s="1"/>
  <c r="Z231" i="4"/>
  <c r="AA231" i="4" s="1"/>
  <c r="AB231" i="4" s="1"/>
  <c r="Y231" i="4"/>
  <c r="W231" i="4"/>
  <c r="V231" i="4"/>
  <c r="U231" i="4"/>
  <c r="F231" i="4"/>
  <c r="AL230" i="4"/>
  <c r="AF230" i="4"/>
  <c r="AJ230" i="4" s="1"/>
  <c r="AK230" i="4" s="1"/>
  <c r="Z230" i="4"/>
  <c r="AA230" i="4" s="1"/>
  <c r="AB230" i="4" s="1"/>
  <c r="Y230" i="4"/>
  <c r="W230" i="4"/>
  <c r="V230" i="4"/>
  <c r="F230" i="4"/>
  <c r="AF229" i="4"/>
  <c r="AJ229" i="4" s="1"/>
  <c r="AK229" i="4" s="1"/>
  <c r="AL229" i="4" s="1"/>
  <c r="AA229" i="4"/>
  <c r="AB229" i="4" s="1"/>
  <c r="Y229" i="4"/>
  <c r="W229" i="4"/>
  <c r="V229" i="4"/>
  <c r="F229" i="4"/>
  <c r="AF228" i="4"/>
  <c r="AJ228" i="4" s="1"/>
  <c r="AK228" i="4" s="1"/>
  <c r="AL228" i="4" s="1"/>
  <c r="AA228" i="4"/>
  <c r="AB228" i="4" s="1"/>
  <c r="Y228" i="4"/>
  <c r="W228" i="4"/>
  <c r="V228" i="4"/>
  <c r="U228" i="4"/>
  <c r="F228" i="4"/>
  <c r="AF227" i="4"/>
  <c r="AJ227" i="4" s="1"/>
  <c r="AK227" i="4" s="1"/>
  <c r="AL227" i="4" s="1"/>
  <c r="AB227" i="4"/>
  <c r="Z227" i="4"/>
  <c r="AA227" i="4" s="1"/>
  <c r="Y227" i="4"/>
  <c r="W227" i="4"/>
  <c r="V227" i="4"/>
  <c r="U227" i="4"/>
  <c r="F227" i="4"/>
  <c r="AF226" i="4"/>
  <c r="AJ226" i="4" s="1"/>
  <c r="AK226" i="4" s="1"/>
  <c r="AL226" i="4" s="1"/>
  <c r="Z226" i="4"/>
  <c r="AA226" i="4" s="1"/>
  <c r="AB226" i="4" s="1"/>
  <c r="Y226" i="4"/>
  <c r="W226" i="4"/>
  <c r="V226" i="4"/>
  <c r="U226" i="4"/>
  <c r="F226" i="4"/>
  <c r="AF225" i="4"/>
  <c r="AJ225" i="4" s="1"/>
  <c r="AK225" i="4" s="1"/>
  <c r="AL225" i="4" s="1"/>
  <c r="AB225" i="4"/>
  <c r="Z225" i="4"/>
  <c r="AA225" i="4" s="1"/>
  <c r="Y225" i="4"/>
  <c r="W225" i="4"/>
  <c r="V225" i="4"/>
  <c r="F225" i="4"/>
  <c r="AF224" i="4"/>
  <c r="AJ224" i="4" s="1"/>
  <c r="AK224" i="4" s="1"/>
  <c r="AL224" i="4" s="1"/>
  <c r="AA224" i="4"/>
  <c r="AB224" i="4" s="1"/>
  <c r="Y224" i="4"/>
  <c r="Z224" i="4" s="1"/>
  <c r="V224" i="4"/>
  <c r="W224" i="4" s="1"/>
  <c r="U224" i="4"/>
  <c r="F224" i="4"/>
  <c r="AK223" i="4"/>
  <c r="AL223" i="4" s="1"/>
  <c r="AJ223" i="4"/>
  <c r="AB223" i="4"/>
  <c r="AF222" i="4"/>
  <c r="AJ222" i="4" s="1"/>
  <c r="AK222" i="4" s="1"/>
  <c r="AL222" i="4" s="1"/>
  <c r="Y222" i="4"/>
  <c r="Z222" i="4" s="1"/>
  <c r="AA222" i="4" s="1"/>
  <c r="AB222" i="4" s="1"/>
  <c r="V222" i="4"/>
  <c r="W222" i="4" s="1"/>
  <c r="U222" i="4"/>
  <c r="F222" i="4"/>
  <c r="AL221" i="4"/>
  <c r="AK221" i="4"/>
  <c r="AF221" i="4"/>
  <c r="AJ221" i="4" s="1"/>
  <c r="Y221" i="4"/>
  <c r="Z221" i="4" s="1"/>
  <c r="AA221" i="4" s="1"/>
  <c r="AB221" i="4" s="1"/>
  <c r="V221" i="4"/>
  <c r="W221" i="4" s="1"/>
  <c r="U221" i="4"/>
  <c r="F221" i="4"/>
  <c r="AF220" i="4"/>
  <c r="AJ220" i="4" s="1"/>
  <c r="AK220" i="4" s="1"/>
  <c r="AL220" i="4" s="1"/>
  <c r="Y220" i="4"/>
  <c r="Z220" i="4" s="1"/>
  <c r="AA220" i="4" s="1"/>
  <c r="AB220" i="4" s="1"/>
  <c r="V220" i="4"/>
  <c r="W220" i="4" s="1"/>
  <c r="U220" i="4"/>
  <c r="F220" i="4"/>
  <c r="AK219" i="4"/>
  <c r="AL219" i="4" s="1"/>
  <c r="AJ219" i="4"/>
  <c r="AB219" i="4"/>
  <c r="AF218" i="4"/>
  <c r="AJ218" i="4" s="1"/>
  <c r="AK218" i="4" s="1"/>
  <c r="AL218" i="4" s="1"/>
  <c r="Y218" i="4"/>
  <c r="Z218" i="4" s="1"/>
  <c r="AA218" i="4" s="1"/>
  <c r="AB218" i="4" s="1"/>
  <c r="V218" i="4"/>
  <c r="W218" i="4" s="1"/>
  <c r="U218" i="4"/>
  <c r="F218" i="4"/>
  <c r="AK217" i="4"/>
  <c r="AL217" i="4" s="1"/>
  <c r="AJ217" i="4"/>
  <c r="AB217" i="4"/>
  <c r="AF216" i="4"/>
  <c r="AJ216" i="4" s="1"/>
  <c r="AK216" i="4" s="1"/>
  <c r="AL216" i="4" s="1"/>
  <c r="AB216" i="4"/>
  <c r="AA216" i="4"/>
  <c r="Y216" i="4"/>
  <c r="W216" i="4"/>
  <c r="V216" i="4"/>
  <c r="F216" i="4"/>
  <c r="AF215" i="4"/>
  <c r="AJ215" i="4" s="1"/>
  <c r="AB215" i="4"/>
  <c r="AA215" i="4"/>
  <c r="Y215" i="4"/>
  <c r="W215" i="4"/>
  <c r="V215" i="4"/>
  <c r="F215" i="4"/>
  <c r="AF214" i="4"/>
  <c r="AJ214" i="4" s="1"/>
  <c r="AK214" i="4" s="1"/>
  <c r="AL214" i="4" s="1"/>
  <c r="AA214" i="4"/>
  <c r="AB214" i="4" s="1"/>
  <c r="Y214" i="4"/>
  <c r="V214" i="4"/>
  <c r="W214" i="4" s="1"/>
  <c r="F214" i="4"/>
  <c r="AF213" i="4"/>
  <c r="AJ213" i="4" s="1"/>
  <c r="AK213" i="4" s="1"/>
  <c r="AL213" i="4" s="1"/>
  <c r="AA213" i="4"/>
  <c r="AB213" i="4" s="1"/>
  <c r="Y213" i="4"/>
  <c r="W213" i="4"/>
  <c r="V213" i="4"/>
  <c r="F213" i="4"/>
  <c r="AF212" i="4"/>
  <c r="AJ212" i="4" s="1"/>
  <c r="AK212" i="4" s="1"/>
  <c r="AL212" i="4" s="1"/>
  <c r="AA212" i="4"/>
  <c r="AB212" i="4" s="1"/>
  <c r="Y212" i="4"/>
  <c r="W212" i="4"/>
  <c r="V212" i="4"/>
  <c r="F212" i="4"/>
  <c r="AJ211" i="4"/>
  <c r="AK211" i="4" s="1"/>
  <c r="AL211" i="4" s="1"/>
  <c r="AF211" i="4"/>
  <c r="AA211" i="4"/>
  <c r="AB211" i="4" s="1"/>
  <c r="Y211" i="4"/>
  <c r="W211" i="4"/>
  <c r="V211" i="4"/>
  <c r="F211" i="4"/>
  <c r="AK210" i="4"/>
  <c r="AL210" i="4" s="1"/>
  <c r="AJ210" i="4"/>
  <c r="AF210" i="4"/>
  <c r="AA210" i="4"/>
  <c r="AB210" i="4" s="1"/>
  <c r="Y210" i="4"/>
  <c r="W210" i="4"/>
  <c r="V210" i="4"/>
  <c r="F210" i="4"/>
  <c r="AF209" i="4"/>
  <c r="AJ209" i="4" s="1"/>
  <c r="AB209" i="4"/>
  <c r="AA209" i="4"/>
  <c r="Y209" i="4"/>
  <c r="W209" i="4"/>
  <c r="V209" i="4"/>
  <c r="F209" i="4"/>
  <c r="AF208" i="4"/>
  <c r="AJ208" i="4" s="1"/>
  <c r="AK208" i="4" s="1"/>
  <c r="AL208" i="4" s="1"/>
  <c r="AA208" i="4"/>
  <c r="AB208" i="4" s="1"/>
  <c r="Y208" i="4"/>
  <c r="V208" i="4"/>
  <c r="W208" i="4" s="1"/>
  <c r="F208" i="4"/>
  <c r="AF207" i="4"/>
  <c r="AJ207" i="4" s="1"/>
  <c r="AK207" i="4" s="1"/>
  <c r="AL207" i="4" s="1"/>
  <c r="AA207" i="4"/>
  <c r="AB207" i="4" s="1"/>
  <c r="Y207" i="4"/>
  <c r="W207" i="4"/>
  <c r="V207" i="4"/>
  <c r="F207" i="4"/>
  <c r="AF206" i="4"/>
  <c r="AJ206" i="4" s="1"/>
  <c r="AK206" i="4" s="1"/>
  <c r="AL206" i="4" s="1"/>
  <c r="AA206" i="4"/>
  <c r="AB206" i="4" s="1"/>
  <c r="Y206" i="4"/>
  <c r="W206" i="4"/>
  <c r="V206" i="4"/>
  <c r="F206" i="4"/>
  <c r="AF205" i="4"/>
  <c r="AJ205" i="4" s="1"/>
  <c r="AK205" i="4" s="1"/>
  <c r="AL205" i="4" s="1"/>
  <c r="Y205" i="4"/>
  <c r="Z205" i="4" s="1"/>
  <c r="AA205" i="4" s="1"/>
  <c r="AB205" i="4" s="1"/>
  <c r="V205" i="4"/>
  <c r="W205" i="4" s="1"/>
  <c r="U205" i="4"/>
  <c r="F205" i="4"/>
  <c r="AJ204" i="4"/>
  <c r="AK204" i="4" s="1"/>
  <c r="AL204" i="4" s="1"/>
  <c r="AF204" i="4"/>
  <c r="AA204" i="4"/>
  <c r="AB204" i="4" s="1"/>
  <c r="Y204" i="4"/>
  <c r="W204" i="4"/>
  <c r="V204" i="4"/>
  <c r="F204" i="4"/>
  <c r="AF203" i="4"/>
  <c r="AJ203" i="4" s="1"/>
  <c r="AK203" i="4" s="1"/>
  <c r="AL203" i="4" s="1"/>
  <c r="AA203" i="4"/>
  <c r="AB203" i="4" s="1"/>
  <c r="Y203" i="4"/>
  <c r="Z203" i="4" s="1"/>
  <c r="V203" i="4"/>
  <c r="W203" i="4" s="1"/>
  <c r="F203" i="4"/>
  <c r="AJ202" i="4"/>
  <c r="AK202" i="4" s="1"/>
  <c r="AL202" i="4" s="1"/>
  <c r="AF202" i="4"/>
  <c r="AA202" i="4"/>
  <c r="AB202" i="4" s="1"/>
  <c r="Z202" i="4"/>
  <c r="Y202" i="4"/>
  <c r="W202" i="4"/>
  <c r="V202" i="4"/>
  <c r="U202" i="4"/>
  <c r="F202" i="4"/>
  <c r="AJ201" i="4"/>
  <c r="AK201" i="4" s="1"/>
  <c r="AL201" i="4" s="1"/>
  <c r="AF201" i="4"/>
  <c r="AA201" i="4"/>
  <c r="AB201" i="4" s="1"/>
  <c r="Z201" i="4"/>
  <c r="Y201" i="4"/>
  <c r="W201" i="4"/>
  <c r="V201" i="4"/>
  <c r="U201" i="4"/>
  <c r="F201" i="4"/>
  <c r="AJ200" i="4"/>
  <c r="AK200" i="4" s="1"/>
  <c r="AL200" i="4" s="1"/>
  <c r="AF200" i="4"/>
  <c r="AA200" i="4"/>
  <c r="AB200" i="4" s="1"/>
  <c r="Z200" i="4"/>
  <c r="Y200" i="4"/>
  <c r="W200" i="4"/>
  <c r="V200" i="4"/>
  <c r="U200" i="4"/>
  <c r="F200" i="4"/>
  <c r="AJ199" i="4"/>
  <c r="AK199" i="4" s="1"/>
  <c r="AL199" i="4" s="1"/>
  <c r="AF199" i="4"/>
  <c r="Z199" i="4"/>
  <c r="AA199" i="4" s="1"/>
  <c r="AB199" i="4" s="1"/>
  <c r="Y199" i="4"/>
  <c r="W199" i="4"/>
  <c r="V199" i="4"/>
  <c r="U199" i="4"/>
  <c r="F199" i="4"/>
  <c r="AJ198" i="4"/>
  <c r="AK198" i="4" s="1"/>
  <c r="AL198" i="4" s="1"/>
  <c r="AF198" i="4"/>
  <c r="AA198" i="4"/>
  <c r="AB198" i="4" s="1"/>
  <c r="Z198" i="4"/>
  <c r="Y198" i="4"/>
  <c r="W198" i="4"/>
  <c r="V198" i="4"/>
  <c r="U198" i="4"/>
  <c r="F198" i="4"/>
  <c r="AJ197" i="4"/>
  <c r="AK197" i="4" s="1"/>
  <c r="AL197" i="4" s="1"/>
  <c r="AB197" i="4"/>
  <c r="AK196" i="4"/>
  <c r="AL196" i="4" s="1"/>
  <c r="AJ196" i="4"/>
  <c r="AF196" i="4"/>
  <c r="Z196" i="4"/>
  <c r="AA196" i="4" s="1"/>
  <c r="AB196" i="4" s="1"/>
  <c r="Y196" i="4"/>
  <c r="W196" i="4"/>
  <c r="V196" i="4"/>
  <c r="U196" i="4"/>
  <c r="F196" i="4"/>
  <c r="AK195" i="4"/>
  <c r="AL195" i="4" s="1"/>
  <c r="AJ195" i="4"/>
  <c r="AB195" i="4"/>
  <c r="AJ194" i="4"/>
  <c r="AK194" i="4" s="1"/>
  <c r="AL194" i="4" s="1"/>
  <c r="AF194" i="4"/>
  <c r="AB194" i="4"/>
  <c r="AA194" i="4"/>
  <c r="Y194" i="4"/>
  <c r="W194" i="4"/>
  <c r="V194" i="4"/>
  <c r="F194" i="4"/>
  <c r="AJ193" i="4"/>
  <c r="AK193" i="4" s="1"/>
  <c r="AL193" i="4" s="1"/>
  <c r="AF193" i="4"/>
  <c r="AB193" i="4"/>
  <c r="AA193" i="4"/>
  <c r="Y193" i="4"/>
  <c r="V193" i="4"/>
  <c r="W193" i="4" s="1"/>
  <c r="F193" i="4"/>
  <c r="AK192" i="4"/>
  <c r="AL192" i="4" s="1"/>
  <c r="AJ192" i="4"/>
  <c r="AF192" i="4"/>
  <c r="AB192" i="4"/>
  <c r="AA192" i="4"/>
  <c r="Y192" i="4"/>
  <c r="V192" i="4"/>
  <c r="W192" i="4" s="1"/>
  <c r="F192" i="4"/>
  <c r="AF191" i="4"/>
  <c r="AJ191" i="4" s="1"/>
  <c r="AK191" i="4" s="1"/>
  <c r="AL191" i="4" s="1"/>
  <c r="AB191" i="4"/>
  <c r="AA191" i="4"/>
  <c r="Y191" i="4"/>
  <c r="V191" i="4"/>
  <c r="W191" i="4" s="1"/>
  <c r="F191" i="4"/>
  <c r="AJ190" i="4"/>
  <c r="AK190" i="4" s="1"/>
  <c r="AL190" i="4" s="1"/>
  <c r="AF190" i="4"/>
  <c r="Z190" i="4"/>
  <c r="AA190" i="4" s="1"/>
  <c r="AB190" i="4" s="1"/>
  <c r="Y190" i="4"/>
  <c r="W190" i="4"/>
  <c r="V190" i="4"/>
  <c r="F190" i="4"/>
  <c r="AF189" i="4"/>
  <c r="AJ189" i="4" s="1"/>
  <c r="AK189" i="4" s="1"/>
  <c r="AL189" i="4" s="1"/>
  <c r="AA189" i="4"/>
  <c r="AB189" i="4" s="1"/>
  <c r="Y189" i="4"/>
  <c r="W189" i="4"/>
  <c r="V189" i="4"/>
  <c r="F189" i="4"/>
  <c r="AF188" i="4"/>
  <c r="AJ188" i="4" s="1"/>
  <c r="AK188" i="4" s="1"/>
  <c r="AL188" i="4" s="1"/>
  <c r="AA188" i="4"/>
  <c r="AB188" i="4" s="1"/>
  <c r="Y188" i="4"/>
  <c r="V188" i="4"/>
  <c r="W188" i="4" s="1"/>
  <c r="F188" i="4"/>
  <c r="AF187" i="4"/>
  <c r="AJ187" i="4" s="1"/>
  <c r="AK187" i="4" s="1"/>
  <c r="AL187" i="4" s="1"/>
  <c r="AA187" i="4"/>
  <c r="AB187" i="4" s="1"/>
  <c r="Y187" i="4"/>
  <c r="W187" i="4"/>
  <c r="V187" i="4"/>
  <c r="F187" i="4"/>
  <c r="AF186" i="4"/>
  <c r="AJ186" i="4" s="1"/>
  <c r="AK186" i="4" s="1"/>
  <c r="AL186" i="4" s="1"/>
  <c r="AA186" i="4"/>
  <c r="AB186" i="4" s="1"/>
  <c r="Y186" i="4"/>
  <c r="W186" i="4"/>
  <c r="V186" i="4"/>
  <c r="F186" i="4"/>
  <c r="AJ185" i="4"/>
  <c r="AK185" i="4" s="1"/>
  <c r="AL185" i="4" s="1"/>
  <c r="AF185" i="4"/>
  <c r="AA185" i="4"/>
  <c r="AB185" i="4" s="1"/>
  <c r="Y185" i="4"/>
  <c r="W185" i="4"/>
  <c r="V185" i="4"/>
  <c r="F185" i="4"/>
  <c r="AK184" i="4"/>
  <c r="AL184" i="4" s="1"/>
  <c r="AJ184" i="4"/>
  <c r="AF184" i="4"/>
  <c r="AB184" i="4"/>
  <c r="AA184" i="4"/>
  <c r="Y184" i="4"/>
  <c r="W184" i="4"/>
  <c r="V184" i="4"/>
  <c r="F184" i="4"/>
  <c r="AF183" i="4"/>
  <c r="AJ183" i="4" s="1"/>
  <c r="AK183" i="4" s="1"/>
  <c r="AL183" i="4" s="1"/>
  <c r="AB183" i="4"/>
  <c r="AA183" i="4"/>
  <c r="Y183" i="4"/>
  <c r="W183" i="4"/>
  <c r="V183" i="4"/>
  <c r="F183" i="4"/>
  <c r="AF182" i="4"/>
  <c r="AJ182" i="4" s="1"/>
  <c r="AK182" i="4" s="1"/>
  <c r="AL182" i="4" s="1"/>
  <c r="AA182" i="4"/>
  <c r="AB182" i="4" s="1"/>
  <c r="Z182" i="4"/>
  <c r="Y182" i="4"/>
  <c r="V182" i="4"/>
  <c r="W182" i="4" s="1"/>
  <c r="U182" i="4"/>
  <c r="F182" i="4"/>
  <c r="AK181" i="4"/>
  <c r="AL181" i="4" s="1"/>
  <c r="AJ181" i="4"/>
  <c r="AB181" i="4"/>
  <c r="AF180" i="4"/>
  <c r="Y180" i="4"/>
  <c r="Z180" i="4" s="1"/>
  <c r="AA180" i="4" s="1"/>
  <c r="AB180" i="4" s="1"/>
  <c r="W180" i="4"/>
  <c r="V180" i="4"/>
  <c r="F180" i="4"/>
  <c r="AF179" i="4"/>
  <c r="Z179" i="4"/>
  <c r="AA179" i="4" s="1"/>
  <c r="AB179" i="4" s="1"/>
  <c r="Y179" i="4"/>
  <c r="W179" i="4"/>
  <c r="V179" i="4"/>
  <c r="F179" i="4"/>
  <c r="AF178" i="4"/>
  <c r="AB178" i="4"/>
  <c r="AA178" i="4"/>
  <c r="Y178" i="4"/>
  <c r="V178" i="4"/>
  <c r="W178" i="4" s="1"/>
  <c r="F178" i="4"/>
  <c r="AJ177" i="4"/>
  <c r="AK177" i="4" s="1"/>
  <c r="AL177" i="4" s="1"/>
  <c r="AF177" i="4"/>
  <c r="Z177" i="4"/>
  <c r="AA177" i="4" s="1"/>
  <c r="AB177" i="4" s="1"/>
  <c r="Y177" i="4"/>
  <c r="W177" i="4"/>
  <c r="V177" i="4"/>
  <c r="U177" i="4"/>
  <c r="F177" i="4"/>
  <c r="AJ176" i="4"/>
  <c r="AK176" i="4" s="1"/>
  <c r="AL176" i="4" s="1"/>
  <c r="AF176" i="4"/>
  <c r="Z176" i="4"/>
  <c r="AA176" i="4" s="1"/>
  <c r="AB176" i="4" s="1"/>
  <c r="Y176" i="4"/>
  <c r="W176" i="4"/>
  <c r="V176" i="4"/>
  <c r="U176" i="4"/>
  <c r="F176" i="4"/>
  <c r="AJ175" i="4"/>
  <c r="AK175" i="4" s="1"/>
  <c r="AL175" i="4" s="1"/>
  <c r="AF175" i="4"/>
  <c r="Z175" i="4"/>
  <c r="AA175" i="4" s="1"/>
  <c r="AB175" i="4" s="1"/>
  <c r="Y175" i="4"/>
  <c r="W175" i="4"/>
  <c r="V175" i="4"/>
  <c r="U175" i="4"/>
  <c r="F175" i="4"/>
  <c r="AJ174" i="4"/>
  <c r="AK174" i="4" s="1"/>
  <c r="AL174" i="4" s="1"/>
  <c r="AF174" i="4"/>
  <c r="Z174" i="4"/>
  <c r="AA174" i="4" s="1"/>
  <c r="AB174" i="4" s="1"/>
  <c r="Y174" i="4"/>
  <c r="W174" i="4"/>
  <c r="V174" i="4"/>
  <c r="U174" i="4"/>
  <c r="F174" i="4"/>
  <c r="AJ173" i="4"/>
  <c r="AK173" i="4" s="1"/>
  <c r="AL173" i="4" s="1"/>
  <c r="AF173" i="4"/>
  <c r="Z173" i="4"/>
  <c r="AA173" i="4" s="1"/>
  <c r="AB173" i="4" s="1"/>
  <c r="Y173" i="4"/>
  <c r="W173" i="4"/>
  <c r="V173" i="4"/>
  <c r="U173" i="4"/>
  <c r="F173" i="4"/>
  <c r="AJ172" i="4"/>
  <c r="AK172" i="4" s="1"/>
  <c r="AL172" i="4" s="1"/>
  <c r="AF172" i="4"/>
  <c r="Z172" i="4"/>
  <c r="AA172" i="4" s="1"/>
  <c r="AB172" i="4" s="1"/>
  <c r="Y172" i="4"/>
  <c r="W172" i="4"/>
  <c r="V172" i="4"/>
  <c r="U172" i="4"/>
  <c r="F172" i="4"/>
  <c r="AJ171" i="4"/>
  <c r="AK171" i="4" s="1"/>
  <c r="AL171" i="4" s="1"/>
  <c r="AF171" i="4"/>
  <c r="Z171" i="4"/>
  <c r="AA171" i="4" s="1"/>
  <c r="AB171" i="4" s="1"/>
  <c r="Y171" i="4"/>
  <c r="W171" i="4"/>
  <c r="V171" i="4"/>
  <c r="U171" i="4"/>
  <c r="F171" i="4"/>
  <c r="AJ170" i="4"/>
  <c r="AK170" i="4" s="1"/>
  <c r="AL170" i="4" s="1"/>
  <c r="AB170" i="4"/>
  <c r="AJ169" i="4"/>
  <c r="AK169" i="4" s="1"/>
  <c r="AL169" i="4" s="1"/>
  <c r="AF169" i="4"/>
  <c r="Z169" i="4"/>
  <c r="AA169" i="4" s="1"/>
  <c r="AB169" i="4" s="1"/>
  <c r="Y169" i="4"/>
  <c r="W169" i="4"/>
  <c r="V169" i="4"/>
  <c r="U169" i="4"/>
  <c r="F169" i="4"/>
  <c r="AJ168" i="4"/>
  <c r="AK168" i="4" s="1"/>
  <c r="AL168" i="4" s="1"/>
  <c r="AF168" i="4"/>
  <c r="Z168" i="4"/>
  <c r="AA168" i="4" s="1"/>
  <c r="AB168" i="4" s="1"/>
  <c r="Y168" i="4"/>
  <c r="W168" i="4"/>
  <c r="V168" i="4"/>
  <c r="U168" i="4"/>
  <c r="F168" i="4"/>
  <c r="AJ167" i="4"/>
  <c r="AK167" i="4" s="1"/>
  <c r="AL167" i="4" s="1"/>
  <c r="AF167" i="4"/>
  <c r="Z167" i="4"/>
  <c r="AA167" i="4" s="1"/>
  <c r="AB167" i="4" s="1"/>
  <c r="Y167" i="4"/>
  <c r="W167" i="4"/>
  <c r="V167" i="4"/>
  <c r="U167" i="4"/>
  <c r="F167" i="4"/>
  <c r="AJ166" i="4"/>
  <c r="AK166" i="4" s="1"/>
  <c r="AL166" i="4" s="1"/>
  <c r="AF166" i="4"/>
  <c r="Z166" i="4"/>
  <c r="AA166" i="4" s="1"/>
  <c r="AB166" i="4" s="1"/>
  <c r="Y166" i="4"/>
  <c r="W166" i="4"/>
  <c r="V166" i="4"/>
  <c r="U166" i="4"/>
  <c r="F166" i="4"/>
  <c r="AJ165" i="4"/>
  <c r="AK165" i="4" s="1"/>
  <c r="AL165" i="4" s="1"/>
  <c r="AF165" i="4"/>
  <c r="Z165" i="4"/>
  <c r="AA165" i="4" s="1"/>
  <c r="AB165" i="4" s="1"/>
  <c r="Y165" i="4"/>
  <c r="W165" i="4"/>
  <c r="V165" i="4"/>
  <c r="U165" i="4"/>
  <c r="F165" i="4"/>
  <c r="AJ164" i="4"/>
  <c r="AK164" i="4" s="1"/>
  <c r="AL164" i="4" s="1"/>
  <c r="AF164" i="4"/>
  <c r="Z164" i="4"/>
  <c r="AA164" i="4" s="1"/>
  <c r="AB164" i="4" s="1"/>
  <c r="Y164" i="4"/>
  <c r="W164" i="4"/>
  <c r="V164" i="4"/>
  <c r="U164" i="4"/>
  <c r="F164" i="4"/>
  <c r="AJ163" i="4"/>
  <c r="AK163" i="4" s="1"/>
  <c r="AL163" i="4" s="1"/>
  <c r="AB163" i="4"/>
  <c r="AJ162" i="4"/>
  <c r="AK162" i="4" s="1"/>
  <c r="AL162" i="4" s="1"/>
  <c r="AF162" i="4"/>
  <c r="Z162" i="4"/>
  <c r="AA162" i="4" s="1"/>
  <c r="AB162" i="4" s="1"/>
  <c r="Y162" i="4"/>
  <c r="V162" i="4"/>
  <c r="W162" i="4" s="1"/>
  <c r="U162" i="4"/>
  <c r="F162" i="4"/>
  <c r="AJ161" i="4"/>
  <c r="AK161" i="4" s="1"/>
  <c r="AL161" i="4" s="1"/>
  <c r="AF161" i="4"/>
  <c r="Z161" i="4"/>
  <c r="AA161" i="4" s="1"/>
  <c r="AB161" i="4" s="1"/>
  <c r="Y161" i="4"/>
  <c r="V161" i="4"/>
  <c r="W161" i="4" s="1"/>
  <c r="U161" i="4"/>
  <c r="F161" i="4"/>
  <c r="AJ160" i="4"/>
  <c r="AK160" i="4" s="1"/>
  <c r="AL160" i="4" s="1"/>
  <c r="AB160" i="4"/>
  <c r="AJ159" i="4"/>
  <c r="AK159" i="4" s="1"/>
  <c r="AL159" i="4" s="1"/>
  <c r="AF159" i="4"/>
  <c r="Z159" i="4"/>
  <c r="AA159" i="4" s="1"/>
  <c r="AB159" i="4" s="1"/>
  <c r="Y159" i="4"/>
  <c r="W159" i="4"/>
  <c r="V159" i="4"/>
  <c r="F159" i="4"/>
  <c r="AF158" i="4"/>
  <c r="AJ158" i="4" s="1"/>
  <c r="AK158" i="4" s="1"/>
  <c r="AL158" i="4" s="1"/>
  <c r="Z158" i="4"/>
  <c r="AA158" i="4" s="1"/>
  <c r="AB158" i="4" s="1"/>
  <c r="Y158" i="4"/>
  <c r="V158" i="4"/>
  <c r="W158" i="4" s="1"/>
  <c r="U158" i="4"/>
  <c r="F158" i="4"/>
  <c r="AF157" i="4"/>
  <c r="AJ157" i="4" s="1"/>
  <c r="AK157" i="4" s="1"/>
  <c r="AL157" i="4" s="1"/>
  <c r="Z157" i="4"/>
  <c r="AA157" i="4" s="1"/>
  <c r="AB157" i="4" s="1"/>
  <c r="Y157" i="4"/>
  <c r="V157" i="4"/>
  <c r="W157" i="4" s="1"/>
  <c r="U157" i="4"/>
  <c r="F157" i="4"/>
  <c r="AF156" i="4"/>
  <c r="AJ156" i="4" s="1"/>
  <c r="AK156" i="4" s="1"/>
  <c r="AL156" i="4" s="1"/>
  <c r="AB156" i="4"/>
  <c r="AA156" i="4"/>
  <c r="Y156" i="4"/>
  <c r="W156" i="4"/>
  <c r="V156" i="4"/>
  <c r="F156" i="4"/>
  <c r="AF155" i="4"/>
  <c r="AJ155" i="4" s="1"/>
  <c r="AK155" i="4" s="1"/>
  <c r="AL155" i="4" s="1"/>
  <c r="AA155" i="4"/>
  <c r="AB155" i="4" s="1"/>
  <c r="Y155" i="4"/>
  <c r="V155" i="4"/>
  <c r="W155" i="4" s="1"/>
  <c r="F155" i="4"/>
  <c r="AF154" i="4"/>
  <c r="AJ154" i="4" s="1"/>
  <c r="AK154" i="4" s="1"/>
  <c r="AL154" i="4" s="1"/>
  <c r="Y154" i="4"/>
  <c r="Z154" i="4" s="1"/>
  <c r="AA154" i="4" s="1"/>
  <c r="AB154" i="4" s="1"/>
  <c r="W154" i="4"/>
  <c r="V154" i="4"/>
  <c r="F154" i="4"/>
  <c r="AJ153" i="4"/>
  <c r="AK153" i="4" s="1"/>
  <c r="AL153" i="4" s="1"/>
  <c r="AF153" i="4"/>
  <c r="Z153" i="4"/>
  <c r="AA153" i="4" s="1"/>
  <c r="AB153" i="4" s="1"/>
  <c r="Y153" i="4"/>
  <c r="W153" i="4"/>
  <c r="V153" i="4"/>
  <c r="U153" i="4"/>
  <c r="F153" i="4"/>
  <c r="AJ152" i="4"/>
  <c r="AK152" i="4" s="1"/>
  <c r="AL152" i="4" s="1"/>
  <c r="AF152" i="4"/>
  <c r="Z152" i="4"/>
  <c r="AA152" i="4" s="1"/>
  <c r="AB152" i="4" s="1"/>
  <c r="Y152" i="4"/>
  <c r="W152" i="4"/>
  <c r="V152" i="4"/>
  <c r="U152" i="4"/>
  <c r="F152" i="4"/>
  <c r="AJ151" i="4"/>
  <c r="AK151" i="4" s="1"/>
  <c r="AL151" i="4" s="1"/>
  <c r="AF151" i="4"/>
  <c r="Z151" i="4"/>
  <c r="AA151" i="4" s="1"/>
  <c r="AB151" i="4" s="1"/>
  <c r="Y151" i="4"/>
  <c r="W151" i="4"/>
  <c r="V151" i="4"/>
  <c r="F151" i="4"/>
  <c r="AF150" i="4"/>
  <c r="AJ150" i="4" s="1"/>
  <c r="AK150" i="4" s="1"/>
  <c r="AL150" i="4" s="1"/>
  <c r="Y150" i="4"/>
  <c r="Z150" i="4" s="1"/>
  <c r="AA150" i="4" s="1"/>
  <c r="AB150" i="4" s="1"/>
  <c r="V150" i="4"/>
  <c r="W150" i="4" s="1"/>
  <c r="U150" i="4"/>
  <c r="F150" i="4"/>
  <c r="AK149" i="4"/>
  <c r="AL149" i="4" s="1"/>
  <c r="AF149" i="4"/>
  <c r="AJ149" i="4" s="1"/>
  <c r="Y149" i="4"/>
  <c r="Z149" i="4" s="1"/>
  <c r="AA149" i="4" s="1"/>
  <c r="AB149" i="4" s="1"/>
  <c r="V149" i="4"/>
  <c r="W149" i="4" s="1"/>
  <c r="F149" i="4"/>
  <c r="AJ148" i="4"/>
  <c r="AK148" i="4" s="1"/>
  <c r="AL148" i="4" s="1"/>
  <c r="AF148" i="4"/>
  <c r="Z148" i="4"/>
  <c r="AA148" i="4" s="1"/>
  <c r="AB148" i="4" s="1"/>
  <c r="Y148" i="4"/>
  <c r="W148" i="4"/>
  <c r="V148" i="4"/>
  <c r="U148" i="4"/>
  <c r="F148" i="4"/>
  <c r="AK147" i="4"/>
  <c r="AL147" i="4" s="1"/>
  <c r="AJ147" i="4"/>
  <c r="AF147" i="4"/>
  <c r="Z147" i="4"/>
  <c r="AA147" i="4" s="1"/>
  <c r="AB147" i="4" s="1"/>
  <c r="Y147" i="4"/>
  <c r="W147" i="4"/>
  <c r="V147" i="4"/>
  <c r="U147" i="4"/>
  <c r="F147" i="4"/>
  <c r="AJ146" i="4"/>
  <c r="AK146" i="4" s="1"/>
  <c r="AL146" i="4" s="1"/>
  <c r="AF146" i="4"/>
  <c r="AB146" i="4"/>
  <c r="Z146" i="4"/>
  <c r="AA146" i="4" s="1"/>
  <c r="Y146" i="4"/>
  <c r="W146" i="4"/>
  <c r="V146" i="4"/>
  <c r="U146" i="4"/>
  <c r="F146" i="4"/>
  <c r="AJ145" i="4"/>
  <c r="AK145" i="4" s="1"/>
  <c r="AL145" i="4" s="1"/>
  <c r="AF145" i="4"/>
  <c r="AB145" i="4"/>
  <c r="AA145" i="4"/>
  <c r="Y145" i="4"/>
  <c r="V145" i="4"/>
  <c r="W145" i="4" s="1"/>
  <c r="F145" i="4"/>
  <c r="AF144" i="4"/>
  <c r="AJ144" i="4" s="1"/>
  <c r="AK144" i="4" s="1"/>
  <c r="AL144" i="4" s="1"/>
  <c r="Z144" i="4"/>
  <c r="AA144" i="4" s="1"/>
  <c r="AB144" i="4" s="1"/>
  <c r="Y144" i="4"/>
  <c r="W144" i="4"/>
  <c r="V144" i="4"/>
  <c r="U144" i="4"/>
  <c r="F144" i="4"/>
  <c r="AL143" i="4"/>
  <c r="AK143" i="4"/>
  <c r="AJ143" i="4"/>
  <c r="AB143" i="4"/>
  <c r="AJ142" i="4"/>
  <c r="AF142" i="4"/>
  <c r="AB142" i="4"/>
  <c r="AA142" i="4"/>
  <c r="Y142" i="4"/>
  <c r="V142" i="4"/>
  <c r="W142" i="4" s="1"/>
  <c r="F142" i="4"/>
  <c r="AK141" i="4"/>
  <c r="AL141" i="4" s="1"/>
  <c r="AJ141" i="4"/>
  <c r="AB141" i="4"/>
  <c r="AJ140" i="4"/>
  <c r="AK140" i="4" s="1"/>
  <c r="AL140" i="4" s="1"/>
  <c r="AF140" i="4"/>
  <c r="AB140" i="4"/>
  <c r="Z140" i="4"/>
  <c r="AA140" i="4" s="1"/>
  <c r="Y140" i="4"/>
  <c r="V140" i="4"/>
  <c r="W140" i="4" s="1"/>
  <c r="U140" i="4"/>
  <c r="F140" i="4"/>
  <c r="AL139" i="4"/>
  <c r="AJ139" i="4"/>
  <c r="AK139" i="4" s="1"/>
  <c r="AF139" i="4"/>
  <c r="Z139" i="4"/>
  <c r="AA139" i="4" s="1"/>
  <c r="AB139" i="4" s="1"/>
  <c r="Y139" i="4"/>
  <c r="V139" i="4"/>
  <c r="W139" i="4" s="1"/>
  <c r="U139" i="4"/>
  <c r="F139" i="4"/>
  <c r="AL138" i="4"/>
  <c r="AJ138" i="4"/>
  <c r="AK138" i="4" s="1"/>
  <c r="AF138" i="4"/>
  <c r="AB138" i="4"/>
  <c r="Z138" i="4"/>
  <c r="AA138" i="4" s="1"/>
  <c r="Y138" i="4"/>
  <c r="V138" i="4"/>
  <c r="W138" i="4" s="1"/>
  <c r="U138" i="4"/>
  <c r="F138" i="4"/>
  <c r="AL137" i="4"/>
  <c r="AJ137" i="4"/>
  <c r="AK137" i="4" s="1"/>
  <c r="AF137" i="4"/>
  <c r="AB137" i="4"/>
  <c r="Z137" i="4"/>
  <c r="AA137" i="4" s="1"/>
  <c r="Y137" i="4"/>
  <c r="V137" i="4"/>
  <c r="W137" i="4" s="1"/>
  <c r="U137" i="4"/>
  <c r="F137" i="4"/>
  <c r="AJ136" i="4"/>
  <c r="AK136" i="4" s="1"/>
  <c r="AL136" i="4" s="1"/>
  <c r="AF136" i="4"/>
  <c r="AB136" i="4"/>
  <c r="Z136" i="4"/>
  <c r="AA136" i="4" s="1"/>
  <c r="Y136" i="4"/>
  <c r="V136" i="4"/>
  <c r="W136" i="4" s="1"/>
  <c r="U136" i="4"/>
  <c r="F136" i="4"/>
  <c r="AL135" i="4"/>
  <c r="AJ135" i="4"/>
  <c r="AK135" i="4" s="1"/>
  <c r="AF135" i="4"/>
  <c r="Z135" i="4"/>
  <c r="AA135" i="4" s="1"/>
  <c r="AB135" i="4" s="1"/>
  <c r="Y135" i="4"/>
  <c r="V135" i="4"/>
  <c r="W135" i="4" s="1"/>
  <c r="U135" i="4"/>
  <c r="F135" i="4"/>
  <c r="AL134" i="4"/>
  <c r="AJ134" i="4"/>
  <c r="AK134" i="4" s="1"/>
  <c r="AF134" i="4"/>
  <c r="AB134" i="4"/>
  <c r="Z134" i="4"/>
  <c r="AA134" i="4" s="1"/>
  <c r="Y134" i="4"/>
  <c r="V134" i="4"/>
  <c r="W134" i="4" s="1"/>
  <c r="U134" i="4"/>
  <c r="F134" i="4"/>
  <c r="AL133" i="4"/>
  <c r="AJ133" i="4"/>
  <c r="AK133" i="4" s="1"/>
  <c r="AF133" i="4"/>
  <c r="AB133" i="4"/>
  <c r="Z133" i="4"/>
  <c r="AA133" i="4" s="1"/>
  <c r="Y133" i="4"/>
  <c r="V133" i="4"/>
  <c r="W133" i="4" s="1"/>
  <c r="U133" i="4"/>
  <c r="F133" i="4"/>
  <c r="AJ132" i="4"/>
  <c r="AK132" i="4" s="1"/>
  <c r="AL132" i="4" s="1"/>
  <c r="AF132" i="4"/>
  <c r="AB132" i="4"/>
  <c r="Z132" i="4"/>
  <c r="AA132" i="4" s="1"/>
  <c r="Y132" i="4"/>
  <c r="V132" i="4"/>
  <c r="W132" i="4" s="1"/>
  <c r="U132" i="4"/>
  <c r="F132" i="4"/>
  <c r="AL131" i="4"/>
  <c r="AJ131" i="4"/>
  <c r="AK131" i="4" s="1"/>
  <c r="AB131" i="4"/>
  <c r="AJ130" i="4"/>
  <c r="AK130" i="4" s="1"/>
  <c r="AL130" i="4" s="1"/>
  <c r="AF130" i="4"/>
  <c r="AA130" i="4"/>
  <c r="AB130" i="4" s="1"/>
  <c r="Y130" i="4"/>
  <c r="V130" i="4"/>
  <c r="W130" i="4" s="1"/>
  <c r="F130" i="4"/>
  <c r="AL129" i="4"/>
  <c r="AJ129" i="4"/>
  <c r="AK129" i="4" s="1"/>
  <c r="AF129" i="4"/>
  <c r="AB129" i="4"/>
  <c r="Y129" i="4"/>
  <c r="Z129" i="4" s="1"/>
  <c r="AA129" i="4" s="1"/>
  <c r="W129" i="4"/>
  <c r="V129" i="4"/>
  <c r="U129" i="4"/>
  <c r="F129" i="4"/>
  <c r="AJ128" i="4"/>
  <c r="AF128" i="4"/>
  <c r="Y128" i="4"/>
  <c r="Z128" i="4" s="1"/>
  <c r="AA128" i="4" s="1"/>
  <c r="AB128" i="4" s="1"/>
  <c r="W128" i="4"/>
  <c r="V128" i="4"/>
  <c r="U128" i="4"/>
  <c r="F128" i="4"/>
  <c r="AL127" i="4"/>
  <c r="AJ127" i="4"/>
  <c r="AK127" i="4" s="1"/>
  <c r="AB127" i="4"/>
  <c r="AF126" i="4"/>
  <c r="AJ126" i="4" s="1"/>
  <c r="AK126" i="4" s="1"/>
  <c r="AL126" i="4" s="1"/>
  <c r="AB126" i="4"/>
  <c r="Z126" i="4"/>
  <c r="AA126" i="4" s="1"/>
  <c r="Y126" i="4"/>
  <c r="W126" i="4"/>
  <c r="V126" i="4"/>
  <c r="U126" i="4"/>
  <c r="F126" i="4"/>
  <c r="AL125" i="4"/>
  <c r="AF125" i="4"/>
  <c r="AJ125" i="4" s="1"/>
  <c r="AK125" i="4" s="1"/>
  <c r="AB125" i="4"/>
  <c r="Z125" i="4"/>
  <c r="AA125" i="4" s="1"/>
  <c r="Y125" i="4"/>
  <c r="W125" i="4"/>
  <c r="V125" i="4"/>
  <c r="U125" i="4"/>
  <c r="F125" i="4"/>
  <c r="AL124" i="4"/>
  <c r="AF124" i="4"/>
  <c r="AJ124" i="4" s="1"/>
  <c r="AK124" i="4" s="1"/>
  <c r="Z124" i="4"/>
  <c r="AA124" i="4" s="1"/>
  <c r="AB124" i="4" s="1"/>
  <c r="Y124" i="4"/>
  <c r="W124" i="4"/>
  <c r="V124" i="4"/>
  <c r="U124" i="4"/>
  <c r="F124" i="4"/>
  <c r="AF123" i="4"/>
  <c r="AJ123" i="4" s="1"/>
  <c r="AK123" i="4" s="1"/>
  <c r="AL123" i="4" s="1"/>
  <c r="AB123" i="4"/>
  <c r="AA123" i="4"/>
  <c r="Y123" i="4"/>
  <c r="V123" i="4"/>
  <c r="W123" i="4" s="1"/>
  <c r="F123" i="4"/>
  <c r="AJ122" i="4"/>
  <c r="AK122" i="4" s="1"/>
  <c r="AL122" i="4" s="1"/>
  <c r="AF122" i="4"/>
  <c r="AA122" i="4"/>
  <c r="AB122" i="4" s="1"/>
  <c r="Y122" i="4"/>
  <c r="V122" i="4"/>
  <c r="W122" i="4" s="1"/>
  <c r="F122" i="4"/>
  <c r="AJ121" i="4"/>
  <c r="AK121" i="4" s="1"/>
  <c r="AL121" i="4" s="1"/>
  <c r="AF121" i="4"/>
  <c r="AA121" i="4"/>
  <c r="AB121" i="4" s="1"/>
  <c r="Y121" i="4"/>
  <c r="V121" i="4"/>
  <c r="W121" i="4" s="1"/>
  <c r="F121" i="4"/>
  <c r="AJ120" i="4"/>
  <c r="AK120" i="4" s="1"/>
  <c r="AL120" i="4" s="1"/>
  <c r="AB120" i="4"/>
  <c r="AF119" i="4"/>
  <c r="AJ119" i="4" s="1"/>
  <c r="AA119" i="4"/>
  <c r="AB119" i="4" s="1"/>
  <c r="Y119" i="4"/>
  <c r="V119" i="4"/>
  <c r="W119" i="4" s="1"/>
  <c r="F119" i="4"/>
  <c r="AJ118" i="4"/>
  <c r="AK118" i="4" s="1"/>
  <c r="AL118" i="4" s="1"/>
  <c r="AF118" i="4"/>
  <c r="AA118" i="4"/>
  <c r="AB118" i="4" s="1"/>
  <c r="Y118" i="4"/>
  <c r="V118" i="4"/>
  <c r="W118" i="4" s="1"/>
  <c r="F118" i="4"/>
  <c r="AJ117" i="4"/>
  <c r="AK117" i="4" s="1"/>
  <c r="AL117" i="4" s="1"/>
  <c r="AB117" i="4"/>
  <c r="AJ116" i="4"/>
  <c r="AK116" i="4" s="1"/>
  <c r="AL116" i="4" s="1"/>
  <c r="AF116" i="4"/>
  <c r="Y116" i="4"/>
  <c r="Z116" i="4" s="1"/>
  <c r="AA116" i="4" s="1"/>
  <c r="AB116" i="4" s="1"/>
  <c r="W116" i="4"/>
  <c r="V116" i="4"/>
  <c r="U116" i="4"/>
  <c r="F116" i="4"/>
  <c r="AF115" i="4"/>
  <c r="AJ115" i="4" s="1"/>
  <c r="AK115" i="4" s="1"/>
  <c r="AL115" i="4" s="1"/>
  <c r="AA115" i="4"/>
  <c r="AB115" i="4" s="1"/>
  <c r="Y115" i="4"/>
  <c r="V115" i="4"/>
  <c r="W115" i="4" s="1"/>
  <c r="F115" i="4"/>
  <c r="AK114" i="4"/>
  <c r="AL114" i="4" s="1"/>
  <c r="AJ114" i="4"/>
  <c r="AF114" i="4"/>
  <c r="AB114" i="4"/>
  <c r="AA114" i="4"/>
  <c r="Y114" i="4"/>
  <c r="W114" i="4"/>
  <c r="V114" i="4"/>
  <c r="F114" i="4"/>
  <c r="AJ113" i="4"/>
  <c r="AK113" i="4" s="1"/>
  <c r="AL113" i="4" s="1"/>
  <c r="AF113" i="4"/>
  <c r="AB113" i="4"/>
  <c r="AA113" i="4"/>
  <c r="Y113" i="4"/>
  <c r="W113" i="4"/>
  <c r="V113" i="4"/>
  <c r="F113" i="4"/>
  <c r="AL112" i="4"/>
  <c r="AK112" i="4"/>
  <c r="AJ112" i="4"/>
  <c r="AF112" i="4"/>
  <c r="Z112" i="4"/>
  <c r="AA112" i="4" s="1"/>
  <c r="AB112" i="4" s="1"/>
  <c r="Y112" i="4"/>
  <c r="V112" i="4"/>
  <c r="W112" i="4" s="1"/>
  <c r="F112" i="4"/>
  <c r="AK111" i="4"/>
  <c r="AL111" i="4" s="1"/>
  <c r="AJ111" i="4"/>
  <c r="AF111" i="4"/>
  <c r="Z111" i="4"/>
  <c r="AA111" i="4" s="1"/>
  <c r="AB111" i="4" s="1"/>
  <c r="Y111" i="4"/>
  <c r="V111" i="4"/>
  <c r="W111" i="4" s="1"/>
  <c r="U111" i="4"/>
  <c r="F111" i="4"/>
  <c r="AF110" i="4"/>
  <c r="AJ110" i="4" s="1"/>
  <c r="AK110" i="4" s="1"/>
  <c r="AL110" i="4" s="1"/>
  <c r="AA110" i="4"/>
  <c r="AB110" i="4" s="1"/>
  <c r="Y110" i="4"/>
  <c r="W110" i="4"/>
  <c r="V110" i="4"/>
  <c r="F110" i="4"/>
  <c r="AL109" i="4"/>
  <c r="AJ109" i="4"/>
  <c r="AK109" i="4" s="1"/>
  <c r="AB109" i="4"/>
  <c r="AF108" i="4"/>
  <c r="AJ108" i="4" s="1"/>
  <c r="AK108" i="4" s="1"/>
  <c r="AL108" i="4" s="1"/>
  <c r="AB108" i="4"/>
  <c r="AA108" i="4"/>
  <c r="Y108" i="4"/>
  <c r="Z108" i="4" s="1"/>
  <c r="W108" i="4"/>
  <c r="V108" i="4"/>
  <c r="U108" i="4"/>
  <c r="F108" i="4"/>
  <c r="AJ107" i="4"/>
  <c r="AK107" i="4" s="1"/>
  <c r="AL107" i="4" s="1"/>
  <c r="AF107" i="4"/>
  <c r="AA107" i="4"/>
  <c r="AB107" i="4" s="1"/>
  <c r="Y107" i="4"/>
  <c r="Z107" i="4" s="1"/>
  <c r="W107" i="4"/>
  <c r="V107" i="4"/>
  <c r="U107" i="4"/>
  <c r="F107" i="4"/>
  <c r="AF106" i="4"/>
  <c r="AJ106" i="4" s="1"/>
  <c r="AK106" i="4" s="1"/>
  <c r="AL106" i="4" s="1"/>
  <c r="Y106" i="4"/>
  <c r="Z106" i="4" s="1"/>
  <c r="AA106" i="4" s="1"/>
  <c r="AB106" i="4" s="1"/>
  <c r="W106" i="4"/>
  <c r="V106" i="4"/>
  <c r="U106" i="4"/>
  <c r="F106" i="4"/>
  <c r="AK105" i="4"/>
  <c r="AL105" i="4" s="1"/>
  <c r="AF105" i="4"/>
  <c r="AJ105" i="4" s="1"/>
  <c r="Y105" i="4"/>
  <c r="Z105" i="4" s="1"/>
  <c r="AA105" i="4" s="1"/>
  <c r="AB105" i="4" s="1"/>
  <c r="W105" i="4"/>
  <c r="V105" i="4"/>
  <c r="F105" i="4"/>
  <c r="AF104" i="4"/>
  <c r="AJ104" i="4" s="1"/>
  <c r="AK104" i="4" s="1"/>
  <c r="AL104" i="4" s="1"/>
  <c r="Z104" i="4"/>
  <c r="AA104" i="4" s="1"/>
  <c r="AB104" i="4" s="1"/>
  <c r="Y104" i="4"/>
  <c r="V104" i="4"/>
  <c r="W104" i="4" s="1"/>
  <c r="U104" i="4"/>
  <c r="F104" i="4"/>
  <c r="AF103" i="4"/>
  <c r="AJ103" i="4" s="1"/>
  <c r="AK103" i="4" s="1"/>
  <c r="AL103" i="4" s="1"/>
  <c r="Z103" i="4"/>
  <c r="AA103" i="4" s="1"/>
  <c r="AB103" i="4" s="1"/>
  <c r="Y103" i="4"/>
  <c r="V103" i="4"/>
  <c r="W103" i="4" s="1"/>
  <c r="U103" i="4"/>
  <c r="F103" i="4"/>
  <c r="AF102" i="4"/>
  <c r="AJ102" i="4" s="1"/>
  <c r="AK102" i="4" s="1"/>
  <c r="AL102" i="4" s="1"/>
  <c r="Z102" i="4"/>
  <c r="AA102" i="4" s="1"/>
  <c r="AB102" i="4" s="1"/>
  <c r="Y102" i="4"/>
  <c r="V102" i="4"/>
  <c r="W102" i="4" s="1"/>
  <c r="U102" i="4"/>
  <c r="F102" i="4"/>
  <c r="AF101" i="4"/>
  <c r="AJ101" i="4" s="1"/>
  <c r="AK101" i="4" s="1"/>
  <c r="AL101" i="4" s="1"/>
  <c r="Z101" i="4"/>
  <c r="AA101" i="4" s="1"/>
  <c r="AB101" i="4" s="1"/>
  <c r="Y101" i="4"/>
  <c r="V101" i="4"/>
  <c r="W101" i="4" s="1"/>
  <c r="U101" i="4"/>
  <c r="F101" i="4"/>
  <c r="AF100" i="4"/>
  <c r="AJ100" i="4" s="1"/>
  <c r="AK100" i="4" s="1"/>
  <c r="AL100" i="4" s="1"/>
  <c r="Z100" i="4"/>
  <c r="AA100" i="4" s="1"/>
  <c r="AB100" i="4" s="1"/>
  <c r="Y100" i="4"/>
  <c r="V100" i="4"/>
  <c r="W100" i="4" s="1"/>
  <c r="U100" i="4"/>
  <c r="F100" i="4"/>
  <c r="AF99" i="4"/>
  <c r="AJ99" i="4" s="1"/>
  <c r="AK99" i="4" s="1"/>
  <c r="AL99" i="4" s="1"/>
  <c r="Z99" i="4"/>
  <c r="AA99" i="4" s="1"/>
  <c r="AB99" i="4" s="1"/>
  <c r="Y99" i="4"/>
  <c r="V99" i="4"/>
  <c r="W99" i="4" s="1"/>
  <c r="U99" i="4"/>
  <c r="F99" i="4"/>
  <c r="AK98" i="4"/>
  <c r="AL98" i="4" s="1"/>
  <c r="AJ98" i="4"/>
  <c r="AB98" i="4"/>
  <c r="AJ97" i="4"/>
  <c r="AK97" i="4" s="1"/>
  <c r="AL97" i="4" s="1"/>
  <c r="AF97" i="4"/>
  <c r="AA97" i="4"/>
  <c r="AB97" i="4" s="1"/>
  <c r="Y97" i="4"/>
  <c r="V97" i="4"/>
  <c r="W97" i="4" s="1"/>
  <c r="F97" i="4"/>
  <c r="AK96" i="4"/>
  <c r="AL96" i="4" s="1"/>
  <c r="AF96" i="4"/>
  <c r="AJ96" i="4" s="1"/>
  <c r="AB96" i="4"/>
  <c r="AA96" i="4"/>
  <c r="Y96" i="4"/>
  <c r="W96" i="4"/>
  <c r="V96" i="4"/>
  <c r="F96" i="4"/>
  <c r="AF95" i="4"/>
  <c r="AJ95" i="4" s="1"/>
  <c r="AK95" i="4" s="1"/>
  <c r="AL95" i="4" s="1"/>
  <c r="AA95" i="4"/>
  <c r="AB95" i="4" s="1"/>
  <c r="Y95" i="4"/>
  <c r="V95" i="4"/>
  <c r="W95" i="4" s="1"/>
  <c r="F95" i="4"/>
  <c r="AF94" i="4"/>
  <c r="AJ94" i="4" s="1"/>
  <c r="AK94" i="4" s="1"/>
  <c r="AL94" i="4" s="1"/>
  <c r="AB94" i="4"/>
  <c r="AA94" i="4"/>
  <c r="Y94" i="4"/>
  <c r="V94" i="4"/>
  <c r="W94" i="4" s="1"/>
  <c r="F94" i="4"/>
  <c r="AJ93" i="4"/>
  <c r="AK93" i="4" s="1"/>
  <c r="AL93" i="4" s="1"/>
  <c r="AF93" i="4"/>
  <c r="AA93" i="4"/>
  <c r="AB93" i="4" s="1"/>
  <c r="Y93" i="4"/>
  <c r="V93" i="4"/>
  <c r="W93" i="4" s="1"/>
  <c r="F93" i="4"/>
  <c r="AJ92" i="4"/>
  <c r="AK92" i="4" s="1"/>
  <c r="AL92" i="4" s="1"/>
  <c r="AF92" i="4"/>
  <c r="AA92" i="4"/>
  <c r="AB92" i="4" s="1"/>
  <c r="Y92" i="4"/>
  <c r="V92" i="4"/>
  <c r="W92" i="4" s="1"/>
  <c r="F92" i="4"/>
  <c r="AK91" i="4"/>
  <c r="AL91" i="4" s="1"/>
  <c r="AF91" i="4"/>
  <c r="AJ91" i="4" s="1"/>
  <c r="AB91" i="4"/>
  <c r="AA91" i="4"/>
  <c r="Y91" i="4"/>
  <c r="W91" i="4"/>
  <c r="V91" i="4"/>
  <c r="F91" i="4"/>
  <c r="AF90" i="4"/>
  <c r="AJ90" i="4" s="1"/>
  <c r="AK90" i="4" s="1"/>
  <c r="AL90" i="4" s="1"/>
  <c r="AA90" i="4"/>
  <c r="AB90" i="4" s="1"/>
  <c r="Y90" i="4"/>
  <c r="V90" i="4"/>
  <c r="W90" i="4" s="1"/>
  <c r="F90" i="4"/>
  <c r="AF89" i="4"/>
  <c r="AJ89" i="4" s="1"/>
  <c r="AK89" i="4" s="1"/>
  <c r="AL89" i="4" s="1"/>
  <c r="AA89" i="4"/>
  <c r="AB89" i="4" s="1"/>
  <c r="Y89" i="4"/>
  <c r="V89" i="4"/>
  <c r="W89" i="4" s="1"/>
  <c r="F89" i="4"/>
  <c r="AK88" i="4"/>
  <c r="AL88" i="4" s="1"/>
  <c r="AJ88" i="4"/>
  <c r="AF88" i="4"/>
  <c r="AA88" i="4"/>
  <c r="AB88" i="4" s="1"/>
  <c r="Y88" i="4"/>
  <c r="W88" i="4"/>
  <c r="V88" i="4"/>
  <c r="F88" i="4"/>
  <c r="AF87" i="4"/>
  <c r="AJ87" i="4" s="1"/>
  <c r="AK87" i="4" s="1"/>
  <c r="AL87" i="4" s="1"/>
  <c r="AB87" i="4"/>
  <c r="AA87" i="4"/>
  <c r="Y87" i="4"/>
  <c r="W87" i="4"/>
  <c r="V87" i="4"/>
  <c r="F87" i="4"/>
  <c r="AJ86" i="4"/>
  <c r="AK86" i="4" s="1"/>
  <c r="AL86" i="4" s="1"/>
  <c r="AF86" i="4"/>
  <c r="AA86" i="4"/>
  <c r="AB86" i="4" s="1"/>
  <c r="Y86" i="4"/>
  <c r="V86" i="4"/>
  <c r="W86" i="4" s="1"/>
  <c r="F86" i="4"/>
  <c r="AF85" i="4"/>
  <c r="AJ85" i="4" s="1"/>
  <c r="AK85" i="4" s="1"/>
  <c r="AL85" i="4" s="1"/>
  <c r="AB85" i="4"/>
  <c r="AA85" i="4"/>
  <c r="Y85" i="4"/>
  <c r="W85" i="4"/>
  <c r="V85" i="4"/>
  <c r="F85" i="4"/>
  <c r="AF84" i="4"/>
  <c r="AJ84" i="4" s="1"/>
  <c r="AK84" i="4" s="1"/>
  <c r="AL84" i="4" s="1"/>
  <c r="AA84" i="4"/>
  <c r="AB84" i="4" s="1"/>
  <c r="Y84" i="4"/>
  <c r="V84" i="4"/>
  <c r="W84" i="4" s="1"/>
  <c r="F84" i="4"/>
  <c r="AF83" i="4"/>
  <c r="AJ83" i="4" s="1"/>
  <c r="AK83" i="4" s="1"/>
  <c r="AL83" i="4" s="1"/>
  <c r="AA83" i="4"/>
  <c r="AB83" i="4" s="1"/>
  <c r="Y83" i="4"/>
  <c r="V83" i="4"/>
  <c r="W83" i="4" s="1"/>
  <c r="F83" i="4"/>
  <c r="AK82" i="4"/>
  <c r="AL82" i="4" s="1"/>
  <c r="AJ82" i="4"/>
  <c r="AF82" i="4"/>
  <c r="AA82" i="4"/>
  <c r="AB82" i="4" s="1"/>
  <c r="Y82" i="4"/>
  <c r="W82" i="4"/>
  <c r="V82" i="4"/>
  <c r="F82" i="4"/>
  <c r="AF81" i="4"/>
  <c r="AJ81" i="4" s="1"/>
  <c r="AK81" i="4" s="1"/>
  <c r="AL81" i="4" s="1"/>
  <c r="AB81" i="4"/>
  <c r="AA81" i="4"/>
  <c r="Y81" i="4"/>
  <c r="W81" i="4"/>
  <c r="V81" i="4"/>
  <c r="F81" i="4"/>
  <c r="AJ80" i="4"/>
  <c r="AK80" i="4" s="1"/>
  <c r="AL80" i="4" s="1"/>
  <c r="AF80" i="4"/>
  <c r="AA80" i="4"/>
  <c r="AB80" i="4" s="1"/>
  <c r="Y80" i="4"/>
  <c r="V80" i="4"/>
  <c r="W80" i="4" s="1"/>
  <c r="F80" i="4"/>
  <c r="AK79" i="4"/>
  <c r="AL79" i="4" s="1"/>
  <c r="AF79" i="4"/>
  <c r="AJ79" i="4" s="1"/>
  <c r="AB79" i="4"/>
  <c r="AA79" i="4"/>
  <c r="Y79" i="4"/>
  <c r="W79" i="4"/>
  <c r="V79" i="4"/>
  <c r="F79" i="4"/>
  <c r="AK78" i="4"/>
  <c r="AL78" i="4" s="1"/>
  <c r="AJ78" i="4"/>
  <c r="AB78" i="4"/>
  <c r="AJ77" i="4"/>
  <c r="AK77" i="4" s="1"/>
  <c r="AL77" i="4" s="1"/>
  <c r="AF77" i="4"/>
  <c r="AA77" i="4"/>
  <c r="AB77" i="4" s="1"/>
  <c r="Z77" i="4"/>
  <c r="Y77" i="4"/>
  <c r="V77" i="4"/>
  <c r="W77" i="4" s="1"/>
  <c r="U77" i="4"/>
  <c r="F77" i="4"/>
  <c r="AJ76" i="4"/>
  <c r="AK76" i="4" s="1"/>
  <c r="AL76" i="4" s="1"/>
  <c r="AF76" i="4"/>
  <c r="AA76" i="4"/>
  <c r="AB76" i="4" s="1"/>
  <c r="Z76" i="4"/>
  <c r="Y76" i="4"/>
  <c r="V76" i="4"/>
  <c r="W76" i="4" s="1"/>
  <c r="U76" i="4"/>
  <c r="F76" i="4"/>
  <c r="AJ75" i="4"/>
  <c r="AK75" i="4" s="1"/>
  <c r="AL75" i="4" s="1"/>
  <c r="AF75" i="4"/>
  <c r="AA75" i="4"/>
  <c r="AB75" i="4" s="1"/>
  <c r="Z75" i="4"/>
  <c r="Y75" i="4"/>
  <c r="V75" i="4"/>
  <c r="W75" i="4" s="1"/>
  <c r="U75" i="4"/>
  <c r="F75" i="4"/>
  <c r="AJ74" i="4"/>
  <c r="AK74" i="4" s="1"/>
  <c r="AL74" i="4" s="1"/>
  <c r="AF74" i="4"/>
  <c r="AA74" i="4"/>
  <c r="AB74" i="4" s="1"/>
  <c r="Z74" i="4"/>
  <c r="Y74" i="4"/>
  <c r="V74" i="4"/>
  <c r="W74" i="4" s="1"/>
  <c r="U74" i="4"/>
  <c r="F74" i="4"/>
  <c r="AJ73" i="4"/>
  <c r="AK73" i="4" s="1"/>
  <c r="AL73" i="4" s="1"/>
  <c r="AB73" i="4"/>
  <c r="AJ72" i="4"/>
  <c r="AF72" i="4"/>
  <c r="Y72" i="4"/>
  <c r="V72" i="4"/>
  <c r="W72" i="4" s="1"/>
  <c r="U72" i="4"/>
  <c r="F72" i="4"/>
  <c r="AJ71" i="4"/>
  <c r="AF71" i="4"/>
  <c r="Y71" i="4"/>
  <c r="V71" i="4"/>
  <c r="W71" i="4" s="1"/>
  <c r="U71" i="4"/>
  <c r="F71" i="4"/>
  <c r="AK70" i="4"/>
  <c r="AL70" i="4" s="1"/>
  <c r="AJ70" i="4"/>
  <c r="AF70" i="4"/>
  <c r="AA70" i="4"/>
  <c r="AB70" i="4" s="1"/>
  <c r="Y70" i="4"/>
  <c r="W70" i="4"/>
  <c r="V70" i="4"/>
  <c r="F70" i="4"/>
  <c r="AF69" i="4"/>
  <c r="AJ69" i="4" s="1"/>
  <c r="AK69" i="4" s="1"/>
  <c r="AL69" i="4" s="1"/>
  <c r="Y69" i="4"/>
  <c r="Z69" i="4" s="1"/>
  <c r="AA69" i="4" s="1"/>
  <c r="AB69" i="4" s="1"/>
  <c r="V69" i="4"/>
  <c r="W69" i="4" s="1"/>
  <c r="F69" i="4"/>
  <c r="AF68" i="4"/>
  <c r="AJ68" i="4" s="1"/>
  <c r="AK68" i="4" s="1"/>
  <c r="AL68" i="4" s="1"/>
  <c r="Y68" i="4"/>
  <c r="Z68" i="4" s="1"/>
  <c r="AA68" i="4" s="1"/>
  <c r="AB68" i="4" s="1"/>
  <c r="W68" i="4"/>
  <c r="V68" i="4"/>
  <c r="F68" i="4"/>
  <c r="AJ67" i="4"/>
  <c r="AK67" i="4" s="1"/>
  <c r="AL67" i="4" s="1"/>
  <c r="AF67" i="4"/>
  <c r="AA67" i="4"/>
  <c r="AB67" i="4" s="1"/>
  <c r="Y67" i="4"/>
  <c r="V67" i="4"/>
  <c r="W67" i="4" s="1"/>
  <c r="F67" i="4"/>
  <c r="AK66" i="4"/>
  <c r="AL66" i="4" s="1"/>
  <c r="AF66" i="4"/>
  <c r="AJ66" i="4" s="1"/>
  <c r="AB66" i="4"/>
  <c r="AA66" i="4"/>
  <c r="Y66" i="4"/>
  <c r="W66" i="4"/>
  <c r="V66" i="4"/>
  <c r="F66" i="4"/>
  <c r="AF65" i="4"/>
  <c r="AJ65" i="4" s="1"/>
  <c r="AK65" i="4" s="1"/>
  <c r="AL65" i="4" s="1"/>
  <c r="Z65" i="4"/>
  <c r="AA65" i="4" s="1"/>
  <c r="AB65" i="4" s="1"/>
  <c r="Y65" i="4"/>
  <c r="V65" i="4"/>
  <c r="W65" i="4" s="1"/>
  <c r="U65" i="4"/>
  <c r="F65" i="4"/>
  <c r="AF64" i="4"/>
  <c r="AJ64" i="4" s="1"/>
  <c r="AK64" i="4" s="1"/>
  <c r="AL64" i="4" s="1"/>
  <c r="Z64" i="4"/>
  <c r="AA64" i="4" s="1"/>
  <c r="AB64" i="4" s="1"/>
  <c r="Y64" i="4"/>
  <c r="V64" i="4"/>
  <c r="W64" i="4" s="1"/>
  <c r="F64" i="4"/>
  <c r="AJ63" i="4"/>
  <c r="AK63" i="4" s="1"/>
  <c r="AL63" i="4" s="1"/>
  <c r="AF63" i="4"/>
  <c r="AB63" i="4"/>
  <c r="Y63" i="4"/>
  <c r="Z63" i="4" s="1"/>
  <c r="AA63" i="4" s="1"/>
  <c r="V63" i="4"/>
  <c r="W63" i="4" s="1"/>
  <c r="F63" i="4"/>
  <c r="AF62" i="4"/>
  <c r="AJ62" i="4" s="1"/>
  <c r="AK62" i="4" s="1"/>
  <c r="AL62" i="4" s="1"/>
  <c r="AA62" i="4"/>
  <c r="AB62" i="4" s="1"/>
  <c r="Y62" i="4"/>
  <c r="Z62" i="4" s="1"/>
  <c r="W62" i="4"/>
  <c r="V62" i="4"/>
  <c r="U62" i="4"/>
  <c r="F62" i="4"/>
  <c r="AF61" i="4"/>
  <c r="AJ61" i="4" s="1"/>
  <c r="AK61" i="4" s="1"/>
  <c r="AL61" i="4" s="1"/>
  <c r="AA61" i="4"/>
  <c r="AB61" i="4" s="1"/>
  <c r="Y61" i="4"/>
  <c r="V61" i="4"/>
  <c r="W61" i="4" s="1"/>
  <c r="F61" i="4"/>
  <c r="AK60" i="4"/>
  <c r="AL60" i="4" s="1"/>
  <c r="AJ60" i="4"/>
  <c r="AB60" i="4"/>
  <c r="AF59" i="4"/>
  <c r="AJ59" i="4" s="1"/>
  <c r="AK59" i="4" s="1"/>
  <c r="AL59" i="4" s="1"/>
  <c r="Z59" i="4"/>
  <c r="AA59" i="4" s="1"/>
  <c r="AB59" i="4" s="1"/>
  <c r="Y59" i="4"/>
  <c r="V59" i="4"/>
  <c r="W59" i="4" s="1"/>
  <c r="U59" i="4"/>
  <c r="F59" i="4"/>
  <c r="AF58" i="4"/>
  <c r="AJ58" i="4" s="1"/>
  <c r="AK58" i="4" s="1"/>
  <c r="AL58" i="4" s="1"/>
  <c r="AA58" i="4"/>
  <c r="AB58" i="4" s="1"/>
  <c r="Y58" i="4"/>
  <c r="V58" i="4"/>
  <c r="W58" i="4" s="1"/>
  <c r="F58" i="4"/>
  <c r="AJ57" i="4"/>
  <c r="AK57" i="4" s="1"/>
  <c r="AL57" i="4" s="1"/>
  <c r="AB57" i="4"/>
  <c r="AF56" i="4"/>
  <c r="AJ56" i="4" s="1"/>
  <c r="AK56" i="4" s="1"/>
  <c r="AL56" i="4" s="1"/>
  <c r="Y56" i="4"/>
  <c r="Z56" i="4" s="1"/>
  <c r="AA56" i="4" s="1"/>
  <c r="AB56" i="4" s="1"/>
  <c r="W56" i="4"/>
  <c r="V56" i="4"/>
  <c r="U56" i="4"/>
  <c r="F56" i="4"/>
  <c r="AK55" i="4"/>
  <c r="AL55" i="4" s="1"/>
  <c r="AF55" i="4"/>
  <c r="AJ55" i="4" s="1"/>
  <c r="Y55" i="4"/>
  <c r="Z55" i="4" s="1"/>
  <c r="AA55" i="4" s="1"/>
  <c r="AB55" i="4" s="1"/>
  <c r="W55" i="4"/>
  <c r="V55" i="4"/>
  <c r="U55" i="4"/>
  <c r="F55" i="4"/>
  <c r="AF54" i="4"/>
  <c r="AJ54" i="4" s="1"/>
  <c r="AK54" i="4" s="1"/>
  <c r="AL54" i="4" s="1"/>
  <c r="Y54" i="4"/>
  <c r="Z54" i="4" s="1"/>
  <c r="AA54" i="4" s="1"/>
  <c r="AB54" i="4" s="1"/>
  <c r="W54" i="4"/>
  <c r="V54" i="4"/>
  <c r="U54" i="4"/>
  <c r="F54" i="4"/>
  <c r="AK53" i="4"/>
  <c r="AL53" i="4" s="1"/>
  <c r="AJ53" i="4"/>
  <c r="AB53" i="4"/>
  <c r="AF52" i="4"/>
  <c r="AJ52" i="4" s="1"/>
  <c r="AK52" i="4" s="1"/>
  <c r="AL52" i="4" s="1"/>
  <c r="Y52" i="4"/>
  <c r="Z52" i="4" s="1"/>
  <c r="AA52" i="4" s="1"/>
  <c r="AB52" i="4" s="1"/>
  <c r="V52" i="4"/>
  <c r="W52" i="4" s="1"/>
  <c r="U52" i="4"/>
  <c r="F52" i="4"/>
  <c r="AF51" i="4"/>
  <c r="AJ51" i="4" s="1"/>
  <c r="AK51" i="4" s="1"/>
  <c r="AL51" i="4" s="1"/>
  <c r="Y51" i="4"/>
  <c r="Z51" i="4" s="1"/>
  <c r="AA51" i="4" s="1"/>
  <c r="AB51" i="4" s="1"/>
  <c r="V51" i="4"/>
  <c r="W51" i="4" s="1"/>
  <c r="U51" i="4"/>
  <c r="F51" i="4"/>
  <c r="AF50" i="4"/>
  <c r="AJ50" i="4" s="1"/>
  <c r="AK50" i="4" s="1"/>
  <c r="AL50" i="4" s="1"/>
  <c r="Y50" i="4"/>
  <c r="Z50" i="4" s="1"/>
  <c r="AA50" i="4" s="1"/>
  <c r="AB50" i="4" s="1"/>
  <c r="V50" i="4"/>
  <c r="W50" i="4" s="1"/>
  <c r="U50" i="4"/>
  <c r="F50" i="4"/>
  <c r="AF49" i="4"/>
  <c r="AJ49" i="4" s="1"/>
  <c r="AK49" i="4" s="1"/>
  <c r="AL49" i="4" s="1"/>
  <c r="Y49" i="4"/>
  <c r="Z49" i="4" s="1"/>
  <c r="AA49" i="4" s="1"/>
  <c r="AB49" i="4" s="1"/>
  <c r="V49" i="4"/>
  <c r="W49" i="4" s="1"/>
  <c r="F49" i="4"/>
  <c r="AK48" i="4"/>
  <c r="AL48" i="4" s="1"/>
  <c r="AJ48" i="4"/>
  <c r="AB48" i="4"/>
  <c r="AF47" i="4"/>
  <c r="AJ47" i="4" s="1"/>
  <c r="AB47" i="4"/>
  <c r="AA47" i="4"/>
  <c r="Y47" i="4"/>
  <c r="V47" i="4"/>
  <c r="W47" i="4" s="1"/>
  <c r="F47" i="4"/>
  <c r="AJ46" i="4"/>
  <c r="AK46" i="4" s="1"/>
  <c r="AL46" i="4" s="1"/>
  <c r="AF46" i="4"/>
  <c r="Z46" i="4"/>
  <c r="AA46" i="4" s="1"/>
  <c r="AB46" i="4" s="1"/>
  <c r="Y46" i="4"/>
  <c r="W46" i="4"/>
  <c r="V46" i="4"/>
  <c r="U46" i="4"/>
  <c r="F46" i="4"/>
  <c r="AJ45" i="4"/>
  <c r="AK45" i="4" s="1"/>
  <c r="AL45" i="4" s="1"/>
  <c r="AF45" i="4"/>
  <c r="Z45" i="4"/>
  <c r="AA45" i="4" s="1"/>
  <c r="AB45" i="4" s="1"/>
  <c r="Y45" i="4"/>
  <c r="W45" i="4"/>
  <c r="V45" i="4"/>
  <c r="U45" i="4"/>
  <c r="F45" i="4"/>
  <c r="AJ44" i="4"/>
  <c r="AK44" i="4" s="1"/>
  <c r="AL44" i="4" s="1"/>
  <c r="AF44" i="4"/>
  <c r="AA44" i="4"/>
  <c r="AB44" i="4" s="1"/>
  <c r="Y44" i="4"/>
  <c r="V44" i="4"/>
  <c r="W44" i="4" s="1"/>
  <c r="F44" i="4"/>
  <c r="AF43" i="4"/>
  <c r="AJ43" i="4" s="1"/>
  <c r="AK43" i="4" s="1"/>
  <c r="AL43" i="4" s="1"/>
  <c r="AB43" i="4"/>
  <c r="AA43" i="4"/>
  <c r="Y43" i="4"/>
  <c r="V43" i="4"/>
  <c r="W43" i="4" s="1"/>
  <c r="F43" i="4"/>
  <c r="AF42" i="4"/>
  <c r="AJ42" i="4" s="1"/>
  <c r="AK42" i="4" s="1"/>
  <c r="AL42" i="4" s="1"/>
  <c r="Z42" i="4"/>
  <c r="AA42" i="4" s="1"/>
  <c r="AB42" i="4" s="1"/>
  <c r="Y42" i="4"/>
  <c r="V42" i="4"/>
  <c r="W42" i="4" s="1"/>
  <c r="F42" i="4"/>
  <c r="AF41" i="4"/>
  <c r="AJ41" i="4" s="1"/>
  <c r="AK41" i="4" s="1"/>
  <c r="AL41" i="4" s="1"/>
  <c r="AB41" i="4"/>
  <c r="AA41" i="4"/>
  <c r="Y41" i="4"/>
  <c r="W41" i="4"/>
  <c r="V41" i="4"/>
  <c r="F41" i="4"/>
  <c r="AF40" i="4"/>
  <c r="AJ40" i="4" s="1"/>
  <c r="AK40" i="4" s="1"/>
  <c r="AL40" i="4" s="1"/>
  <c r="AA40" i="4"/>
  <c r="AB40" i="4" s="1"/>
  <c r="Y40" i="4"/>
  <c r="V40" i="4"/>
  <c r="W40" i="4" s="1"/>
  <c r="F40" i="4"/>
  <c r="AF39" i="4"/>
  <c r="AJ39" i="4" s="1"/>
  <c r="AK39" i="4" s="1"/>
  <c r="AL39" i="4" s="1"/>
  <c r="AA39" i="4"/>
  <c r="AB39" i="4" s="1"/>
  <c r="Y39" i="4"/>
  <c r="V39" i="4"/>
  <c r="W39" i="4" s="1"/>
  <c r="F39" i="4"/>
  <c r="AJ38" i="4"/>
  <c r="AF38" i="4"/>
  <c r="Y38" i="4"/>
  <c r="V38" i="4"/>
  <c r="W38" i="4" s="1"/>
  <c r="U38" i="4"/>
  <c r="F38" i="4"/>
  <c r="AK37" i="4"/>
  <c r="AL37" i="4" s="1"/>
  <c r="AJ37" i="4"/>
  <c r="AF37" i="4"/>
  <c r="AA37" i="4"/>
  <c r="AB37" i="4" s="1"/>
  <c r="Y37" i="4"/>
  <c r="W37" i="4"/>
  <c r="V37" i="4"/>
  <c r="F37" i="4"/>
  <c r="AL36" i="4"/>
  <c r="AK36" i="4"/>
  <c r="AJ36" i="4"/>
  <c r="AB36" i="4"/>
  <c r="AF35" i="4"/>
  <c r="AJ35" i="4" s="1"/>
  <c r="AK35" i="4" s="1"/>
  <c r="AL35" i="4" s="1"/>
  <c r="Y35" i="4"/>
  <c r="Z35" i="4" s="1"/>
  <c r="AA35" i="4" s="1"/>
  <c r="AB35" i="4" s="1"/>
  <c r="W35" i="4"/>
  <c r="V35" i="4"/>
  <c r="F35" i="4"/>
  <c r="AF34" i="4"/>
  <c r="AJ34" i="4" s="1"/>
  <c r="AK34" i="4" s="1"/>
  <c r="AL34" i="4" s="1"/>
  <c r="AB34" i="4"/>
  <c r="AA34" i="4"/>
  <c r="Y34" i="4"/>
  <c r="V34" i="4"/>
  <c r="W34" i="4" s="1"/>
  <c r="F34" i="4"/>
  <c r="AJ33" i="4"/>
  <c r="AK33" i="4" s="1"/>
  <c r="AL33" i="4" s="1"/>
  <c r="AF33" i="4"/>
  <c r="AA33" i="4"/>
  <c r="AB33" i="4" s="1"/>
  <c r="Y33" i="4"/>
  <c r="V33" i="4"/>
  <c r="W33" i="4" s="1"/>
  <c r="F33" i="4"/>
  <c r="AK32" i="4"/>
  <c r="AL32" i="4" s="1"/>
  <c r="AJ32" i="4"/>
  <c r="AF32" i="4"/>
  <c r="AB32" i="4"/>
  <c r="AA32" i="4"/>
  <c r="Y32" i="4"/>
  <c r="V32" i="4"/>
  <c r="W32" i="4" s="1"/>
  <c r="F32" i="4"/>
  <c r="AL31" i="4"/>
  <c r="AF31" i="4"/>
  <c r="AJ31" i="4" s="1"/>
  <c r="AK31" i="4" s="1"/>
  <c r="Z31" i="4"/>
  <c r="AA31" i="4" s="1"/>
  <c r="AB31" i="4" s="1"/>
  <c r="Y31" i="4"/>
  <c r="V31" i="4"/>
  <c r="W31" i="4" s="1"/>
  <c r="F31" i="4"/>
  <c r="AF30" i="4"/>
  <c r="AJ30" i="4" s="1"/>
  <c r="Y30" i="4"/>
  <c r="Z30" i="4" s="1"/>
  <c r="AA30" i="4" s="1"/>
  <c r="AB30" i="4" s="1"/>
  <c r="W30" i="4"/>
  <c r="V30" i="4"/>
  <c r="F30" i="4"/>
  <c r="AJ29" i="4"/>
  <c r="AK29" i="4" s="1"/>
  <c r="AL29" i="4" s="1"/>
  <c r="AF29" i="4"/>
  <c r="AA29" i="4"/>
  <c r="AB29" i="4" s="1"/>
  <c r="Z29" i="4"/>
  <c r="Y29" i="4"/>
  <c r="W29" i="4"/>
  <c r="V29" i="4"/>
  <c r="U29" i="4"/>
  <c r="F29" i="4"/>
  <c r="AJ28" i="4"/>
  <c r="AK28" i="4" s="1"/>
  <c r="AL28" i="4" s="1"/>
  <c r="AB28" i="4"/>
  <c r="AK27" i="4"/>
  <c r="AL27" i="4" s="1"/>
  <c r="AJ27" i="4"/>
  <c r="AF27" i="4"/>
  <c r="AB27" i="4"/>
  <c r="Y27" i="4"/>
  <c r="Z27" i="4" s="1"/>
  <c r="AA27" i="4" s="1"/>
  <c r="W27" i="4"/>
  <c r="V27" i="4"/>
  <c r="U27" i="4"/>
  <c r="F27" i="4"/>
  <c r="AK26" i="4"/>
  <c r="AL26" i="4" s="1"/>
  <c r="AJ26" i="4"/>
  <c r="AB26" i="4"/>
  <c r="AF25" i="4"/>
  <c r="AJ25" i="4" s="1"/>
  <c r="AB25" i="4"/>
  <c r="AA25" i="4"/>
  <c r="Y25" i="4"/>
  <c r="V25" i="4"/>
  <c r="W25" i="4" s="1"/>
  <c r="F25" i="4"/>
  <c r="AJ24" i="4"/>
  <c r="AK24" i="4" s="1"/>
  <c r="AL24" i="4" s="1"/>
  <c r="AF24" i="4"/>
  <c r="Z24" i="4"/>
  <c r="AA24" i="4" s="1"/>
  <c r="AB24" i="4" s="1"/>
  <c r="Y24" i="4"/>
  <c r="W24" i="4"/>
  <c r="V24" i="4"/>
  <c r="U24" i="4"/>
  <c r="F24" i="4"/>
  <c r="AJ23" i="4"/>
  <c r="AK23" i="4" s="1"/>
  <c r="AL23" i="4" s="1"/>
  <c r="AF23" i="4"/>
  <c r="Z23" i="4"/>
  <c r="AA23" i="4" s="1"/>
  <c r="AB23" i="4" s="1"/>
  <c r="Y23" i="4"/>
  <c r="W23" i="4"/>
  <c r="V23" i="4"/>
  <c r="U23" i="4"/>
  <c r="F23" i="4"/>
  <c r="AJ22" i="4"/>
  <c r="AK22" i="4" s="1"/>
  <c r="AL22" i="4" s="1"/>
  <c r="AF22" i="4"/>
  <c r="AA22" i="4"/>
  <c r="AB22" i="4" s="1"/>
  <c r="Y22" i="4"/>
  <c r="V22" i="4"/>
  <c r="W22" i="4" s="1"/>
  <c r="F22" i="4"/>
  <c r="AK21" i="4"/>
  <c r="AL21" i="4" s="1"/>
  <c r="AJ21" i="4"/>
  <c r="AF21" i="4"/>
  <c r="Y21" i="4"/>
  <c r="Z21" i="4" s="1"/>
  <c r="AA21" i="4" s="1"/>
  <c r="AB21" i="4" s="1"/>
  <c r="W21" i="4"/>
  <c r="V21" i="4"/>
  <c r="U21" i="4"/>
  <c r="F21" i="4"/>
  <c r="AK20" i="4"/>
  <c r="AL20" i="4" s="1"/>
  <c r="AJ20" i="4"/>
  <c r="AB20" i="4"/>
  <c r="AF19" i="4"/>
  <c r="AJ19" i="4" s="1"/>
  <c r="AB19" i="4"/>
  <c r="AA19" i="4"/>
  <c r="Y19" i="4"/>
  <c r="V19" i="4"/>
  <c r="W19" i="4" s="1"/>
  <c r="F19" i="4"/>
  <c r="AJ18" i="4"/>
  <c r="AK18" i="4" s="1"/>
  <c r="AL18" i="4" s="1"/>
  <c r="AF18" i="4"/>
  <c r="Z18" i="4"/>
  <c r="AA18" i="4" s="1"/>
  <c r="AB18" i="4" s="1"/>
  <c r="Y18" i="4"/>
  <c r="W18" i="4"/>
  <c r="V18" i="4"/>
  <c r="U18" i="4"/>
  <c r="F18" i="4"/>
  <c r="AJ17" i="4"/>
  <c r="AK17" i="4" s="1"/>
  <c r="AL17" i="4" s="1"/>
  <c r="AB17" i="4"/>
  <c r="AJ16" i="4"/>
  <c r="AK16" i="4" s="1"/>
  <c r="AL16" i="4" s="1"/>
  <c r="AF16" i="4"/>
  <c r="AB16" i="4"/>
  <c r="Y16" i="4"/>
  <c r="Z16" i="4" s="1"/>
  <c r="AA16" i="4" s="1"/>
  <c r="W16" i="4"/>
  <c r="V16" i="4"/>
  <c r="F16" i="4"/>
  <c r="AF15" i="4"/>
  <c r="AJ15" i="4" s="1"/>
  <c r="AK15" i="4" s="1"/>
  <c r="AL15" i="4" s="1"/>
  <c r="AA15" i="4"/>
  <c r="AB15" i="4" s="1"/>
  <c r="Y15" i="4"/>
  <c r="V15" i="4"/>
  <c r="W15" i="4" s="1"/>
  <c r="F15" i="4"/>
  <c r="AK14" i="4"/>
  <c r="AL14" i="4" s="1"/>
  <c r="AB14" i="4"/>
  <c r="AJ13" i="4"/>
  <c r="AK13" i="4" s="1"/>
  <c r="AL13" i="4" s="1"/>
  <c r="AF13" i="4"/>
  <c r="AB13" i="4"/>
  <c r="AA13" i="4"/>
  <c r="Y13" i="4"/>
  <c r="W13" i="4"/>
  <c r="V13" i="4"/>
  <c r="F13" i="4"/>
  <c r="AF265" i="3"/>
  <c r="AE265" i="3"/>
  <c r="AC265" i="3"/>
  <c r="L12" i="12" s="1"/>
  <c r="T265" i="3"/>
  <c r="S265" i="3"/>
  <c r="R265" i="3"/>
  <c r="Q265" i="3"/>
  <c r="P265" i="3"/>
  <c r="O265" i="3"/>
  <c r="F12" i="12" s="1"/>
  <c r="H12" i="12" s="1"/>
  <c r="N265" i="3"/>
  <c r="M265" i="3"/>
  <c r="L265" i="3"/>
  <c r="K265" i="3"/>
  <c r="J265" i="3"/>
  <c r="I265" i="3"/>
  <c r="G265" i="3"/>
  <c r="H265" i="3" s="1"/>
  <c r="E265" i="3"/>
  <c r="I12" i="12" s="1"/>
  <c r="D265" i="3"/>
  <c r="C12" i="12" s="1"/>
  <c r="C265" i="3"/>
  <c r="AK264" i="3"/>
  <c r="AL264" i="3" s="1"/>
  <c r="AH264" i="3"/>
  <c r="AD264" i="3"/>
  <c r="AJ264" i="3" s="1"/>
  <c r="Z264" i="3"/>
  <c r="AA264" i="3" s="1"/>
  <c r="AB264" i="3" s="1"/>
  <c r="Y264" i="3"/>
  <c r="V264" i="3"/>
  <c r="W264" i="3" s="1"/>
  <c r="U264" i="3"/>
  <c r="F264" i="3"/>
  <c r="AH263" i="3"/>
  <c r="AD263" i="3"/>
  <c r="AJ263" i="3" s="1"/>
  <c r="AK263" i="3" s="1"/>
  <c r="AL263" i="3" s="1"/>
  <c r="Y263" i="3"/>
  <c r="Z263" i="3" s="1"/>
  <c r="AA263" i="3" s="1"/>
  <c r="AB263" i="3" s="1"/>
  <c r="V263" i="3"/>
  <c r="W263" i="3" s="1"/>
  <c r="U263" i="3"/>
  <c r="F263" i="3"/>
  <c r="AH262" i="3"/>
  <c r="AD262" i="3"/>
  <c r="Y262" i="3"/>
  <c r="V262" i="3"/>
  <c r="W262" i="3" s="1"/>
  <c r="U262" i="3"/>
  <c r="F262" i="3"/>
  <c r="Y261" i="3"/>
  <c r="Z261" i="3" s="1"/>
  <c r="AA261" i="3" s="1"/>
  <c r="AB261" i="3" s="1"/>
  <c r="V261" i="3"/>
  <c r="W261" i="3" s="1"/>
  <c r="F261" i="3"/>
  <c r="AJ260" i="3"/>
  <c r="AK260" i="3" s="1"/>
  <c r="AL260" i="3" s="1"/>
  <c r="AH260" i="3"/>
  <c r="AD260" i="3"/>
  <c r="AB260" i="3"/>
  <c r="Y260" i="3"/>
  <c r="Z260" i="3" s="1"/>
  <c r="AA260" i="3" s="1"/>
  <c r="V260" i="3"/>
  <c r="W260" i="3" s="1"/>
  <c r="F260" i="3"/>
  <c r="AJ259" i="3"/>
  <c r="AK259" i="3" s="1"/>
  <c r="AL259" i="3" s="1"/>
  <c r="AH259" i="3"/>
  <c r="AD259" i="3"/>
  <c r="Y259" i="3"/>
  <c r="Z259" i="3" s="1"/>
  <c r="AA259" i="3" s="1"/>
  <c r="AB259" i="3" s="1"/>
  <c r="V259" i="3"/>
  <c r="W259" i="3" s="1"/>
  <c r="U259" i="3"/>
  <c r="F259" i="3"/>
  <c r="AH258" i="3"/>
  <c r="AD258" i="3"/>
  <c r="AJ258" i="3" s="1"/>
  <c r="AK258" i="3" s="1"/>
  <c r="AL258" i="3" s="1"/>
  <c r="Z258" i="3"/>
  <c r="AA258" i="3" s="1"/>
  <c r="AB258" i="3" s="1"/>
  <c r="Y258" i="3"/>
  <c r="V258" i="3"/>
  <c r="W258" i="3" s="1"/>
  <c r="U258" i="3"/>
  <c r="F258" i="3"/>
  <c r="AL257" i="3"/>
  <c r="AH257" i="3"/>
  <c r="AD257" i="3"/>
  <c r="AJ257" i="3" s="1"/>
  <c r="AK257" i="3" s="1"/>
  <c r="AA257" i="3"/>
  <c r="AB257" i="3" s="1"/>
  <c r="Y257" i="3"/>
  <c r="Z257" i="3" s="1"/>
  <c r="V257" i="3"/>
  <c r="W257" i="3" s="1"/>
  <c r="U257" i="3"/>
  <c r="F257" i="3"/>
  <c r="AJ256" i="3"/>
  <c r="AK256" i="3" s="1"/>
  <c r="AL256" i="3" s="1"/>
  <c r="AH256" i="3"/>
  <c r="AD256" i="3"/>
  <c r="Y256" i="3"/>
  <c r="Z256" i="3" s="1"/>
  <c r="AA256" i="3" s="1"/>
  <c r="AB256" i="3" s="1"/>
  <c r="W256" i="3"/>
  <c r="V256" i="3"/>
  <c r="U256" i="3"/>
  <c r="F256" i="3"/>
  <c r="AH255" i="3"/>
  <c r="AD255" i="3"/>
  <c r="AJ255" i="3" s="1"/>
  <c r="AK255" i="3" s="1"/>
  <c r="AL255" i="3" s="1"/>
  <c r="Y255" i="3"/>
  <c r="Z255" i="3" s="1"/>
  <c r="AA255" i="3" s="1"/>
  <c r="AB255" i="3" s="1"/>
  <c r="V255" i="3"/>
  <c r="W255" i="3" s="1"/>
  <c r="U255" i="3"/>
  <c r="F255" i="3"/>
  <c r="AL254" i="3"/>
  <c r="AH254" i="3"/>
  <c r="AJ254" i="3" s="1"/>
  <c r="AK254" i="3" s="1"/>
  <c r="AD254" i="3"/>
  <c r="Z254" i="3"/>
  <c r="AA254" i="3" s="1"/>
  <c r="AB254" i="3" s="1"/>
  <c r="Y254" i="3"/>
  <c r="W254" i="3"/>
  <c r="V254" i="3"/>
  <c r="U254" i="3"/>
  <c r="F254" i="3"/>
  <c r="AJ253" i="3"/>
  <c r="AK253" i="3" s="1"/>
  <c r="AL253" i="3" s="1"/>
  <c r="AH253" i="3"/>
  <c r="AD253" i="3"/>
  <c r="AA253" i="3"/>
  <c r="AB253" i="3" s="1"/>
  <c r="Y253" i="3"/>
  <c r="Z253" i="3" s="1"/>
  <c r="W253" i="3"/>
  <c r="V253" i="3"/>
  <c r="U253" i="3"/>
  <c r="F253" i="3"/>
  <c r="AH252" i="3"/>
  <c r="AD252" i="3"/>
  <c r="AJ252" i="3" s="1"/>
  <c r="AK252" i="3" s="1"/>
  <c r="AL252" i="3" s="1"/>
  <c r="AB252" i="3"/>
  <c r="Z252" i="3"/>
  <c r="AA252" i="3" s="1"/>
  <c r="Y252" i="3"/>
  <c r="V252" i="3"/>
  <c r="W252" i="3" s="1"/>
  <c r="F252" i="3"/>
  <c r="AK251" i="3"/>
  <c r="AL251" i="3" s="1"/>
  <c r="AH251" i="3"/>
  <c r="AD251" i="3"/>
  <c r="AJ251" i="3" s="1"/>
  <c r="Z251" i="3"/>
  <c r="AA251" i="3" s="1"/>
  <c r="AB251" i="3" s="1"/>
  <c r="Y251" i="3"/>
  <c r="V251" i="3"/>
  <c r="W251" i="3" s="1"/>
  <c r="F251" i="3"/>
  <c r="AH250" i="3"/>
  <c r="AD250" i="3"/>
  <c r="AJ250" i="3" s="1"/>
  <c r="AK250" i="3" s="1"/>
  <c r="AL250" i="3" s="1"/>
  <c r="Z250" i="3"/>
  <c r="AA250" i="3" s="1"/>
  <c r="AB250" i="3" s="1"/>
  <c r="Y250" i="3"/>
  <c r="V250" i="3"/>
  <c r="W250" i="3" s="1"/>
  <c r="F250" i="3"/>
  <c r="AH249" i="3"/>
  <c r="AD249" i="3"/>
  <c r="AJ249" i="3" s="1"/>
  <c r="AK249" i="3" s="1"/>
  <c r="AL249" i="3" s="1"/>
  <c r="AB249" i="3"/>
  <c r="Z249" i="3"/>
  <c r="AA249" i="3" s="1"/>
  <c r="Y249" i="3"/>
  <c r="V249" i="3"/>
  <c r="W249" i="3" s="1"/>
  <c r="U249" i="3"/>
  <c r="F249" i="3"/>
  <c r="AL248" i="3"/>
  <c r="AJ248" i="3"/>
  <c r="AK248" i="3" s="1"/>
  <c r="AB248" i="3"/>
  <c r="AJ247" i="3"/>
  <c r="AK247" i="3" s="1"/>
  <c r="AL247" i="3" s="1"/>
  <c r="AH247" i="3"/>
  <c r="AD247" i="3"/>
  <c r="Y247" i="3"/>
  <c r="Z247" i="3" s="1"/>
  <c r="AA247" i="3" s="1"/>
  <c r="AB247" i="3" s="1"/>
  <c r="V247" i="3"/>
  <c r="W247" i="3" s="1"/>
  <c r="U247" i="3"/>
  <c r="F247" i="3"/>
  <c r="AH246" i="3"/>
  <c r="AD246" i="3"/>
  <c r="AJ246" i="3" s="1"/>
  <c r="AK246" i="3" s="1"/>
  <c r="AL246" i="3" s="1"/>
  <c r="Z246" i="3"/>
  <c r="AA246" i="3" s="1"/>
  <c r="AB246" i="3" s="1"/>
  <c r="Y246" i="3"/>
  <c r="V246" i="3"/>
  <c r="W246" i="3" s="1"/>
  <c r="U246" i="3"/>
  <c r="F246" i="3"/>
  <c r="AL245" i="3"/>
  <c r="AK245" i="3"/>
  <c r="AJ245" i="3"/>
  <c r="AB245" i="3"/>
  <c r="AJ244" i="3"/>
  <c r="AH244" i="3"/>
  <c r="AD244" i="3"/>
  <c r="Y244" i="3"/>
  <c r="AK244" i="3" s="1"/>
  <c r="AL244" i="3" s="1"/>
  <c r="W244" i="3"/>
  <c r="V244" i="3"/>
  <c r="U244" i="3"/>
  <c r="F244" i="3"/>
  <c r="AH243" i="3"/>
  <c r="AD243" i="3"/>
  <c r="Z243" i="3"/>
  <c r="AA243" i="3" s="1"/>
  <c r="AB243" i="3" s="1"/>
  <c r="Y243" i="3"/>
  <c r="V243" i="3"/>
  <c r="W243" i="3" s="1"/>
  <c r="U243" i="3"/>
  <c r="F243" i="3"/>
  <c r="AJ242" i="3"/>
  <c r="AK242" i="3" s="1"/>
  <c r="AL242" i="3" s="1"/>
  <c r="AH242" i="3"/>
  <c r="AD242" i="3"/>
  <c r="AA242" i="3"/>
  <c r="AB242" i="3" s="1"/>
  <c r="Z242" i="3"/>
  <c r="Y242" i="3"/>
  <c r="W242" i="3"/>
  <c r="V242" i="3"/>
  <c r="U242" i="3"/>
  <c r="F242" i="3"/>
  <c r="AJ241" i="3"/>
  <c r="AK241" i="3" s="1"/>
  <c r="AL241" i="3" s="1"/>
  <c r="AH241" i="3"/>
  <c r="AD241" i="3"/>
  <c r="Y241" i="3"/>
  <c r="Z241" i="3" s="1"/>
  <c r="AA241" i="3" s="1"/>
  <c r="AB241" i="3" s="1"/>
  <c r="V241" i="3"/>
  <c r="W241" i="3" s="1"/>
  <c r="U241" i="3"/>
  <c r="F241" i="3"/>
  <c r="AH240" i="3"/>
  <c r="AD240" i="3"/>
  <c r="AJ240" i="3" s="1"/>
  <c r="AK240" i="3" s="1"/>
  <c r="AL240" i="3" s="1"/>
  <c r="Z240" i="3"/>
  <c r="AA240" i="3" s="1"/>
  <c r="AB240" i="3" s="1"/>
  <c r="Y240" i="3"/>
  <c r="W240" i="3"/>
  <c r="V240" i="3"/>
  <c r="U240" i="3"/>
  <c r="F240" i="3"/>
  <c r="AJ239" i="3"/>
  <c r="AK239" i="3" s="1"/>
  <c r="AL239" i="3" s="1"/>
  <c r="AH239" i="3"/>
  <c r="AD239" i="3"/>
  <c r="AA239" i="3"/>
  <c r="AB239" i="3" s="1"/>
  <c r="Z239" i="3"/>
  <c r="Y239" i="3"/>
  <c r="W239" i="3"/>
  <c r="V239" i="3"/>
  <c r="U239" i="3"/>
  <c r="F239" i="3"/>
  <c r="AH238" i="3"/>
  <c r="AD238" i="3"/>
  <c r="AG238" i="3" s="1"/>
  <c r="AB238" i="3"/>
  <c r="AA238" i="3"/>
  <c r="Z238" i="3"/>
  <c r="Y238" i="3"/>
  <c r="V238" i="3"/>
  <c r="W238" i="3" s="1"/>
  <c r="F238" i="3"/>
  <c r="AH237" i="3"/>
  <c r="AD237" i="3"/>
  <c r="AB237" i="3"/>
  <c r="AA237" i="3"/>
  <c r="Y237" i="3"/>
  <c r="Z237" i="3" s="1"/>
  <c r="W237" i="3"/>
  <c r="V237" i="3"/>
  <c r="F237" i="3"/>
  <c r="AH236" i="3"/>
  <c r="AD236" i="3"/>
  <c r="Z236" i="3"/>
  <c r="AA236" i="3" s="1"/>
  <c r="AB236" i="3" s="1"/>
  <c r="Y236" i="3"/>
  <c r="AG236" i="3" s="1"/>
  <c r="W236" i="3"/>
  <c r="V236" i="3"/>
  <c r="U236" i="3"/>
  <c r="F236" i="3"/>
  <c r="AJ235" i="3"/>
  <c r="AK235" i="3" s="1"/>
  <c r="AL235" i="3" s="1"/>
  <c r="AH235" i="3"/>
  <c r="AD235" i="3"/>
  <c r="Y235" i="3"/>
  <c r="Z235" i="3" s="1"/>
  <c r="AA235" i="3" s="1"/>
  <c r="AB235" i="3" s="1"/>
  <c r="W235" i="3"/>
  <c r="V235" i="3"/>
  <c r="U235" i="3"/>
  <c r="F235" i="3"/>
  <c r="AJ234" i="3"/>
  <c r="AK234" i="3" s="1"/>
  <c r="AL234" i="3" s="1"/>
  <c r="AH234" i="3"/>
  <c r="AD234" i="3"/>
  <c r="Z234" i="3"/>
  <c r="AA234" i="3" s="1"/>
  <c r="AB234" i="3" s="1"/>
  <c r="Y234" i="3"/>
  <c r="W234" i="3"/>
  <c r="V234" i="3"/>
  <c r="U234" i="3"/>
  <c r="F234" i="3"/>
  <c r="AK233" i="3"/>
  <c r="AL233" i="3" s="1"/>
  <c r="AJ233" i="3"/>
  <c r="AB233" i="3"/>
  <c r="AJ232" i="3"/>
  <c r="AK232" i="3" s="1"/>
  <c r="AL232" i="3" s="1"/>
  <c r="AH232" i="3"/>
  <c r="AD232" i="3"/>
  <c r="Y232" i="3"/>
  <c r="Z232" i="3" s="1"/>
  <c r="AA232" i="3" s="1"/>
  <c r="AB232" i="3" s="1"/>
  <c r="V232" i="3"/>
  <c r="W232" i="3" s="1"/>
  <c r="U232" i="3"/>
  <c r="F232" i="3"/>
  <c r="AH231" i="3"/>
  <c r="AD231" i="3"/>
  <c r="AJ231" i="3" s="1"/>
  <c r="AK231" i="3" s="1"/>
  <c r="AL231" i="3" s="1"/>
  <c r="Y231" i="3"/>
  <c r="Z231" i="3" s="1"/>
  <c r="AA231" i="3" s="1"/>
  <c r="AB231" i="3" s="1"/>
  <c r="W231" i="3"/>
  <c r="V231" i="3"/>
  <c r="U231" i="3"/>
  <c r="F231" i="3"/>
  <c r="AH230" i="3"/>
  <c r="AD230" i="3"/>
  <c r="Z230" i="3"/>
  <c r="AA230" i="3" s="1"/>
  <c r="AB230" i="3" s="1"/>
  <c r="Y230" i="3"/>
  <c r="V230" i="3"/>
  <c r="W230" i="3" s="1"/>
  <c r="F230" i="3"/>
  <c r="AH229" i="3"/>
  <c r="AG229" i="3"/>
  <c r="AJ229" i="3" s="1"/>
  <c r="AK229" i="3" s="1"/>
  <c r="AL229" i="3" s="1"/>
  <c r="AD229" i="3"/>
  <c r="AA229" i="3"/>
  <c r="AB229" i="3" s="1"/>
  <c r="Y229" i="3"/>
  <c r="Z229" i="3" s="1"/>
  <c r="V229" i="3"/>
  <c r="W229" i="3" s="1"/>
  <c r="F229" i="3"/>
  <c r="AH228" i="3"/>
  <c r="AD228" i="3"/>
  <c r="AJ228" i="3" s="1"/>
  <c r="AK228" i="3" s="1"/>
  <c r="AL228" i="3" s="1"/>
  <c r="AB228" i="3"/>
  <c r="Y228" i="3"/>
  <c r="V228" i="3"/>
  <c r="W228" i="3" s="1"/>
  <c r="U228" i="3"/>
  <c r="F228" i="3"/>
  <c r="AH227" i="3"/>
  <c r="AD227" i="3"/>
  <c r="AJ227" i="3" s="1"/>
  <c r="AK227" i="3" s="1"/>
  <c r="AL227" i="3" s="1"/>
  <c r="AB227" i="3"/>
  <c r="AA227" i="3"/>
  <c r="Z227" i="3"/>
  <c r="Y227" i="3"/>
  <c r="W227" i="3"/>
  <c r="V227" i="3"/>
  <c r="U227" i="3"/>
  <c r="F227" i="3"/>
  <c r="AH226" i="3"/>
  <c r="AD226" i="3"/>
  <c r="AJ226" i="3" s="1"/>
  <c r="AK226" i="3" s="1"/>
  <c r="AL226" i="3" s="1"/>
  <c r="Y226" i="3"/>
  <c r="Z226" i="3" s="1"/>
  <c r="AA226" i="3" s="1"/>
  <c r="AB226" i="3" s="1"/>
  <c r="V226" i="3"/>
  <c r="W226" i="3" s="1"/>
  <c r="U226" i="3"/>
  <c r="F226" i="3"/>
  <c r="AH225" i="3"/>
  <c r="AD225" i="3"/>
  <c r="AJ225" i="3" s="1"/>
  <c r="AK225" i="3" s="1"/>
  <c r="AL225" i="3" s="1"/>
  <c r="Z225" i="3"/>
  <c r="AA225" i="3" s="1"/>
  <c r="AB225" i="3" s="1"/>
  <c r="Y225" i="3"/>
  <c r="V225" i="3"/>
  <c r="W225" i="3" s="1"/>
  <c r="U225" i="3"/>
  <c r="F225" i="3"/>
  <c r="AJ224" i="3"/>
  <c r="AK224" i="3" s="1"/>
  <c r="AL224" i="3" s="1"/>
  <c r="AH224" i="3"/>
  <c r="AD224" i="3"/>
  <c r="Y224" i="3"/>
  <c r="Z224" i="3" s="1"/>
  <c r="AA224" i="3" s="1"/>
  <c r="AB224" i="3" s="1"/>
  <c r="W224" i="3"/>
  <c r="V224" i="3"/>
  <c r="U224" i="3"/>
  <c r="F224" i="3"/>
  <c r="AK223" i="3"/>
  <c r="AL223" i="3" s="1"/>
  <c r="AJ223" i="3"/>
  <c r="AB223" i="3"/>
  <c r="AH222" i="3"/>
  <c r="AD222" i="3"/>
  <c r="AJ222" i="3" s="1"/>
  <c r="AK222" i="3" s="1"/>
  <c r="AL222" i="3" s="1"/>
  <c r="Z222" i="3"/>
  <c r="AA222" i="3" s="1"/>
  <c r="AB222" i="3" s="1"/>
  <c r="Y222" i="3"/>
  <c r="V222" i="3"/>
  <c r="W222" i="3" s="1"/>
  <c r="U222" i="3"/>
  <c r="F222" i="3"/>
  <c r="AH221" i="3"/>
  <c r="AJ221" i="3" s="1"/>
  <c r="AK221" i="3" s="1"/>
  <c r="AL221" i="3" s="1"/>
  <c r="AD221" i="3"/>
  <c r="AA221" i="3"/>
  <c r="AB221" i="3" s="1"/>
  <c r="Y221" i="3"/>
  <c r="V221" i="3"/>
  <c r="W221" i="3" s="1"/>
  <c r="F221" i="3"/>
  <c r="AH220" i="3"/>
  <c r="AD220" i="3"/>
  <c r="AJ220" i="3" s="1"/>
  <c r="AK220" i="3" s="1"/>
  <c r="AL220" i="3" s="1"/>
  <c r="Z220" i="3"/>
  <c r="AA220" i="3" s="1"/>
  <c r="AB220" i="3" s="1"/>
  <c r="Y220" i="3"/>
  <c r="V220" i="3"/>
  <c r="W220" i="3" s="1"/>
  <c r="U220" i="3"/>
  <c r="F220" i="3"/>
  <c r="AJ219" i="3"/>
  <c r="AK219" i="3" s="1"/>
  <c r="AL219" i="3" s="1"/>
  <c r="AB219" i="3"/>
  <c r="AH218" i="3"/>
  <c r="AD218" i="3"/>
  <c r="E281" i="11" s="1"/>
  <c r="Y218" i="3"/>
  <c r="Z218" i="3" s="1"/>
  <c r="AA218" i="3" s="1"/>
  <c r="AB218" i="3" s="1"/>
  <c r="V218" i="3"/>
  <c r="W218" i="3" s="1"/>
  <c r="U218" i="3"/>
  <c r="F218" i="3"/>
  <c r="AK217" i="3"/>
  <c r="AL217" i="3" s="1"/>
  <c r="AJ217" i="3"/>
  <c r="AB217" i="3"/>
  <c r="AH216" i="3"/>
  <c r="AD216" i="3"/>
  <c r="AJ216" i="3" s="1"/>
  <c r="AK216" i="3" s="1"/>
  <c r="AL216" i="3" s="1"/>
  <c r="AA216" i="3"/>
  <c r="AB216" i="3" s="1"/>
  <c r="Y216" i="3"/>
  <c r="V216" i="3"/>
  <c r="W216" i="3" s="1"/>
  <c r="F216" i="3"/>
  <c r="AH215" i="3"/>
  <c r="AD215" i="3"/>
  <c r="AJ215" i="3" s="1"/>
  <c r="AK215" i="3" s="1"/>
  <c r="AL215" i="3" s="1"/>
  <c r="AA215" i="3"/>
  <c r="AB215" i="3" s="1"/>
  <c r="Y215" i="3"/>
  <c r="W215" i="3"/>
  <c r="V215" i="3"/>
  <c r="F215" i="3"/>
  <c r="AK214" i="3"/>
  <c r="AL214" i="3" s="1"/>
  <c r="AJ214" i="3"/>
  <c r="AH214" i="3"/>
  <c r="AD214" i="3"/>
  <c r="AB214" i="3"/>
  <c r="AA214" i="3"/>
  <c r="Y214" i="3"/>
  <c r="W214" i="3"/>
  <c r="V214" i="3"/>
  <c r="F214" i="3"/>
  <c r="AJ213" i="3"/>
  <c r="AK213" i="3" s="1"/>
  <c r="AL213" i="3" s="1"/>
  <c r="AH213" i="3"/>
  <c r="AD213" i="3"/>
  <c r="AA213" i="3"/>
  <c r="AB213" i="3" s="1"/>
  <c r="Y213" i="3"/>
  <c r="V213" i="3"/>
  <c r="W213" i="3" s="1"/>
  <c r="F213" i="3"/>
  <c r="AH212" i="3"/>
  <c r="AD212" i="3"/>
  <c r="AJ212" i="3" s="1"/>
  <c r="AK212" i="3" s="1"/>
  <c r="AL212" i="3" s="1"/>
  <c r="AB212" i="3"/>
  <c r="AA212" i="3"/>
  <c r="Y212" i="3"/>
  <c r="V212" i="3"/>
  <c r="W212" i="3" s="1"/>
  <c r="F212" i="3"/>
  <c r="AH211" i="3"/>
  <c r="AD211" i="3"/>
  <c r="AJ211" i="3" s="1"/>
  <c r="AK211" i="3" s="1"/>
  <c r="AL211" i="3" s="1"/>
  <c r="AB211" i="3"/>
  <c r="AA211" i="3"/>
  <c r="Y211" i="3"/>
  <c r="W211" i="3"/>
  <c r="V211" i="3"/>
  <c r="F211" i="3"/>
  <c r="AH210" i="3"/>
  <c r="AD210" i="3"/>
  <c r="AB210" i="3"/>
  <c r="AA210" i="3"/>
  <c r="Y210" i="3"/>
  <c r="W210" i="3"/>
  <c r="V210" i="3"/>
  <c r="F210" i="3"/>
  <c r="AH209" i="3"/>
  <c r="AD209" i="3"/>
  <c r="AB209" i="3"/>
  <c r="AA209" i="3"/>
  <c r="Y209" i="3"/>
  <c r="W209" i="3"/>
  <c r="V209" i="3"/>
  <c r="F209" i="3"/>
  <c r="AH208" i="3"/>
  <c r="AD208" i="3"/>
  <c r="AB208" i="3"/>
  <c r="AA208" i="3"/>
  <c r="Y208" i="3"/>
  <c r="W208" i="3"/>
  <c r="V208" i="3"/>
  <c r="F208" i="3"/>
  <c r="AH207" i="3"/>
  <c r="AD207" i="3"/>
  <c r="AB207" i="3"/>
  <c r="AA207" i="3"/>
  <c r="Y207" i="3"/>
  <c r="W207" i="3"/>
  <c r="V207" i="3"/>
  <c r="F207" i="3"/>
  <c r="AH206" i="3"/>
  <c r="AD206" i="3"/>
  <c r="AB206" i="3"/>
  <c r="AA206" i="3"/>
  <c r="Y206" i="3"/>
  <c r="W206" i="3"/>
  <c r="V206" i="3"/>
  <c r="F206" i="3"/>
  <c r="AH205" i="3"/>
  <c r="AD205" i="3"/>
  <c r="AJ205" i="3" s="1"/>
  <c r="AK205" i="3" s="1"/>
  <c r="AL205" i="3" s="1"/>
  <c r="AB205" i="3"/>
  <c r="AA205" i="3"/>
  <c r="Z205" i="3"/>
  <c r="Y205" i="3"/>
  <c r="W205" i="3"/>
  <c r="V205" i="3"/>
  <c r="F205" i="3"/>
  <c r="AH204" i="3"/>
  <c r="AD204" i="3"/>
  <c r="AJ204" i="3" s="1"/>
  <c r="AK204" i="3" s="1"/>
  <c r="AL204" i="3" s="1"/>
  <c r="AB204" i="3"/>
  <c r="AA204" i="3"/>
  <c r="Z204" i="3"/>
  <c r="Y204" i="3"/>
  <c r="W204" i="3"/>
  <c r="V204" i="3"/>
  <c r="F204" i="3"/>
  <c r="AH203" i="3"/>
  <c r="AD203" i="3"/>
  <c r="AJ203" i="3" s="1"/>
  <c r="AK203" i="3" s="1"/>
  <c r="AL203" i="3" s="1"/>
  <c r="AB203" i="3"/>
  <c r="AA203" i="3"/>
  <c r="Y203" i="3"/>
  <c r="V203" i="3"/>
  <c r="W203" i="3" s="1"/>
  <c r="F203" i="3"/>
  <c r="AH202" i="3"/>
  <c r="AD202" i="3"/>
  <c r="AJ202" i="3" s="1"/>
  <c r="AK202" i="3" s="1"/>
  <c r="AL202" i="3" s="1"/>
  <c r="AA202" i="3"/>
  <c r="AB202" i="3" s="1"/>
  <c r="Z202" i="3"/>
  <c r="Y202" i="3"/>
  <c r="V202" i="3"/>
  <c r="W202" i="3" s="1"/>
  <c r="U202" i="3"/>
  <c r="F202" i="3"/>
  <c r="AH201" i="3"/>
  <c r="AD201" i="3"/>
  <c r="AJ201" i="3" s="1"/>
  <c r="AK201" i="3" s="1"/>
  <c r="AL201" i="3" s="1"/>
  <c r="AB201" i="3"/>
  <c r="AA201" i="3"/>
  <c r="Y201" i="3"/>
  <c r="V201" i="3"/>
  <c r="W201" i="3" s="1"/>
  <c r="F201" i="3"/>
  <c r="AH200" i="3"/>
  <c r="AD200" i="3"/>
  <c r="AJ200" i="3" s="1"/>
  <c r="AK200" i="3" s="1"/>
  <c r="AL200" i="3" s="1"/>
  <c r="AA200" i="3"/>
  <c r="AB200" i="3" s="1"/>
  <c r="Y200" i="3"/>
  <c r="W200" i="3"/>
  <c r="V200" i="3"/>
  <c r="F200" i="3"/>
  <c r="AJ199" i="3"/>
  <c r="AK199" i="3" s="1"/>
  <c r="AL199" i="3" s="1"/>
  <c r="AH199" i="3"/>
  <c r="AD199" i="3"/>
  <c r="Z199" i="3"/>
  <c r="AA199" i="3" s="1"/>
  <c r="AB199" i="3" s="1"/>
  <c r="Y199" i="3"/>
  <c r="W199" i="3"/>
  <c r="V199" i="3"/>
  <c r="U199" i="3"/>
  <c r="F199" i="3"/>
  <c r="AH198" i="3"/>
  <c r="AD198" i="3"/>
  <c r="AJ198" i="3" s="1"/>
  <c r="AK198" i="3" s="1"/>
  <c r="AL198" i="3" s="1"/>
  <c r="AA198" i="3"/>
  <c r="AB198" i="3" s="1"/>
  <c r="Y198" i="3"/>
  <c r="W198" i="3"/>
  <c r="V198" i="3"/>
  <c r="F198" i="3"/>
  <c r="AJ197" i="3"/>
  <c r="AK197" i="3" s="1"/>
  <c r="AL197" i="3" s="1"/>
  <c r="AB197" i="3"/>
  <c r="AH196" i="3"/>
  <c r="AD196" i="3"/>
  <c r="AJ196" i="3" s="1"/>
  <c r="AK196" i="3" s="1"/>
  <c r="AL196" i="3" s="1"/>
  <c r="Z196" i="3"/>
  <c r="AA196" i="3" s="1"/>
  <c r="AB196" i="3" s="1"/>
  <c r="Y196" i="3"/>
  <c r="V196" i="3"/>
  <c r="W196" i="3" s="1"/>
  <c r="U196" i="3"/>
  <c r="F196" i="3"/>
  <c r="AJ195" i="3"/>
  <c r="AK195" i="3" s="1"/>
  <c r="AL195" i="3" s="1"/>
  <c r="AB195" i="3"/>
  <c r="AJ194" i="3"/>
  <c r="AK194" i="3" s="1"/>
  <c r="AL194" i="3" s="1"/>
  <c r="AH194" i="3"/>
  <c r="AD194" i="3"/>
  <c r="Y194" i="3"/>
  <c r="Z194" i="3" s="1"/>
  <c r="AA194" i="3" s="1"/>
  <c r="AB194" i="3" s="1"/>
  <c r="V194" i="3"/>
  <c r="W194" i="3" s="1"/>
  <c r="U194" i="3"/>
  <c r="F194" i="3"/>
  <c r="AH193" i="3"/>
  <c r="AD193" i="3"/>
  <c r="AJ193" i="3" s="1"/>
  <c r="AK193" i="3" s="1"/>
  <c r="AL193" i="3" s="1"/>
  <c r="Z193" i="3"/>
  <c r="AA193" i="3" s="1"/>
  <c r="AB193" i="3" s="1"/>
  <c r="Y193" i="3"/>
  <c r="W193" i="3"/>
  <c r="V193" i="3"/>
  <c r="U193" i="3"/>
  <c r="F193" i="3"/>
  <c r="AH192" i="3"/>
  <c r="AJ192" i="3" s="1"/>
  <c r="AK192" i="3" s="1"/>
  <c r="AL192" i="3" s="1"/>
  <c r="AD192" i="3"/>
  <c r="Y192" i="3"/>
  <c r="Z192" i="3" s="1"/>
  <c r="AA192" i="3" s="1"/>
  <c r="AB192" i="3" s="1"/>
  <c r="W192" i="3"/>
  <c r="V192" i="3"/>
  <c r="U192" i="3"/>
  <c r="F192" i="3"/>
  <c r="AJ191" i="3"/>
  <c r="AK191" i="3" s="1"/>
  <c r="AL191" i="3" s="1"/>
  <c r="AH191" i="3"/>
  <c r="AD191" i="3"/>
  <c r="Z191" i="3"/>
  <c r="AA191" i="3" s="1"/>
  <c r="AB191" i="3" s="1"/>
  <c r="Y191" i="3"/>
  <c r="W191" i="3"/>
  <c r="V191" i="3"/>
  <c r="U191" i="3"/>
  <c r="F191" i="3"/>
  <c r="AK190" i="3"/>
  <c r="AL190" i="3" s="1"/>
  <c r="AJ190" i="3"/>
  <c r="AH190" i="3"/>
  <c r="AD190" i="3"/>
  <c r="AA190" i="3"/>
  <c r="AB190" i="3" s="1"/>
  <c r="Z190" i="3"/>
  <c r="Y190" i="3"/>
  <c r="V190" i="3"/>
  <c r="W190" i="3" s="1"/>
  <c r="U190" i="3"/>
  <c r="F190" i="3"/>
  <c r="AH189" i="3"/>
  <c r="AD189" i="3"/>
  <c r="AJ189" i="3" s="1"/>
  <c r="AK189" i="3" s="1"/>
  <c r="AL189" i="3" s="1"/>
  <c r="AB189" i="3"/>
  <c r="AA189" i="3"/>
  <c r="Z189" i="3"/>
  <c r="Y189" i="3"/>
  <c r="W189" i="3"/>
  <c r="V189" i="3"/>
  <c r="U189" i="3"/>
  <c r="F189" i="3"/>
  <c r="AH188" i="3"/>
  <c r="AD188" i="3"/>
  <c r="AJ188" i="3" s="1"/>
  <c r="AK188" i="3" s="1"/>
  <c r="AL188" i="3" s="1"/>
  <c r="Y188" i="3"/>
  <c r="Z188" i="3" s="1"/>
  <c r="AA188" i="3" s="1"/>
  <c r="AB188" i="3" s="1"/>
  <c r="V188" i="3"/>
  <c r="W188" i="3" s="1"/>
  <c r="U188" i="3"/>
  <c r="F188" i="3"/>
  <c r="AH187" i="3"/>
  <c r="AD187" i="3"/>
  <c r="AJ187" i="3" s="1"/>
  <c r="AK187" i="3" s="1"/>
  <c r="AL187" i="3" s="1"/>
  <c r="Z187" i="3"/>
  <c r="AA187" i="3" s="1"/>
  <c r="AB187" i="3" s="1"/>
  <c r="Y187" i="3"/>
  <c r="V187" i="3"/>
  <c r="W187" i="3" s="1"/>
  <c r="U187" i="3"/>
  <c r="F187" i="3"/>
  <c r="AJ186" i="3"/>
  <c r="AK186" i="3" s="1"/>
  <c r="AL186" i="3" s="1"/>
  <c r="AH186" i="3"/>
  <c r="AD186" i="3"/>
  <c r="Y186" i="3"/>
  <c r="Z186" i="3" s="1"/>
  <c r="AA186" i="3" s="1"/>
  <c r="AB186" i="3" s="1"/>
  <c r="W186" i="3"/>
  <c r="V186" i="3"/>
  <c r="U186" i="3"/>
  <c r="F186" i="3"/>
  <c r="AJ185" i="3"/>
  <c r="AH185" i="3"/>
  <c r="AD185" i="3"/>
  <c r="Y185" i="3"/>
  <c r="AK185" i="3" s="1"/>
  <c r="AL185" i="3" s="1"/>
  <c r="W185" i="3"/>
  <c r="V185" i="3"/>
  <c r="U185" i="3"/>
  <c r="F185" i="3"/>
  <c r="AH184" i="3"/>
  <c r="AD184" i="3"/>
  <c r="AJ184" i="3" s="1"/>
  <c r="AK184" i="3" s="1"/>
  <c r="AL184" i="3" s="1"/>
  <c r="Z184" i="3"/>
  <c r="AA184" i="3" s="1"/>
  <c r="AB184" i="3" s="1"/>
  <c r="Y184" i="3"/>
  <c r="V184" i="3"/>
  <c r="W184" i="3" s="1"/>
  <c r="U184" i="3"/>
  <c r="F184" i="3"/>
  <c r="AH183" i="3"/>
  <c r="AD183" i="3"/>
  <c r="AJ183" i="3" s="1"/>
  <c r="AK183" i="3" s="1"/>
  <c r="AL183" i="3" s="1"/>
  <c r="AA183" i="3"/>
  <c r="AB183" i="3" s="1"/>
  <c r="Z183" i="3"/>
  <c r="Y183" i="3"/>
  <c r="W183" i="3"/>
  <c r="V183" i="3"/>
  <c r="U183" i="3"/>
  <c r="F183" i="3"/>
  <c r="AJ182" i="3"/>
  <c r="AK182" i="3" s="1"/>
  <c r="AL182" i="3" s="1"/>
  <c r="AH182" i="3"/>
  <c r="AD182" i="3"/>
  <c r="Y182" i="3"/>
  <c r="Z182" i="3" s="1"/>
  <c r="AA182" i="3" s="1"/>
  <c r="AB182" i="3" s="1"/>
  <c r="V182" i="3"/>
  <c r="W182" i="3" s="1"/>
  <c r="U182" i="3"/>
  <c r="F182" i="3"/>
  <c r="AK181" i="3"/>
  <c r="AL181" i="3" s="1"/>
  <c r="AJ181" i="3"/>
  <c r="AB181" i="3"/>
  <c r="AH180" i="3"/>
  <c r="AD180" i="3"/>
  <c r="Y180" i="3"/>
  <c r="Z180" i="3" s="1"/>
  <c r="AA180" i="3" s="1"/>
  <c r="AB180" i="3" s="1"/>
  <c r="W180" i="3"/>
  <c r="V180" i="3"/>
  <c r="F180" i="3"/>
  <c r="AH179" i="3"/>
  <c r="AD179" i="3"/>
  <c r="AA179" i="3"/>
  <c r="AB179" i="3" s="1"/>
  <c r="Z179" i="3"/>
  <c r="Y179" i="3"/>
  <c r="W179" i="3"/>
  <c r="V179" i="3"/>
  <c r="F179" i="3"/>
  <c r="AH178" i="3"/>
  <c r="AD178" i="3"/>
  <c r="Y178" i="3"/>
  <c r="Z178" i="3" s="1"/>
  <c r="AA178" i="3" s="1"/>
  <c r="AB178" i="3" s="1"/>
  <c r="W178" i="3"/>
  <c r="V178" i="3"/>
  <c r="F178" i="3"/>
  <c r="AJ177" i="3"/>
  <c r="AK177" i="3" s="1"/>
  <c r="AL177" i="3" s="1"/>
  <c r="AH177" i="3"/>
  <c r="AD177" i="3"/>
  <c r="Y177" i="3"/>
  <c r="Z177" i="3" s="1"/>
  <c r="AA177" i="3" s="1"/>
  <c r="AB177" i="3" s="1"/>
  <c r="W177" i="3"/>
  <c r="V177" i="3"/>
  <c r="U177" i="3"/>
  <c r="F177" i="3"/>
  <c r="AH176" i="3"/>
  <c r="AD176" i="3"/>
  <c r="AJ176" i="3" s="1"/>
  <c r="AK176" i="3" s="1"/>
  <c r="AL176" i="3" s="1"/>
  <c r="Z176" i="3"/>
  <c r="AA176" i="3" s="1"/>
  <c r="AB176" i="3" s="1"/>
  <c r="Y176" i="3"/>
  <c r="AG176" i="3" s="1"/>
  <c r="V176" i="3"/>
  <c r="W176" i="3" s="1"/>
  <c r="U176" i="3"/>
  <c r="F176" i="3"/>
  <c r="AH175" i="3"/>
  <c r="AD175" i="3"/>
  <c r="AJ175" i="3" s="1"/>
  <c r="AK175" i="3" s="1"/>
  <c r="AL175" i="3" s="1"/>
  <c r="AA175" i="3"/>
  <c r="AB175" i="3" s="1"/>
  <c r="Y175" i="3"/>
  <c r="V175" i="3"/>
  <c r="W175" i="3" s="1"/>
  <c r="F175" i="3"/>
  <c r="AH174" i="3"/>
  <c r="AD174" i="3"/>
  <c r="AJ174" i="3" s="1"/>
  <c r="AK174" i="3" s="1"/>
  <c r="AL174" i="3" s="1"/>
  <c r="Z174" i="3"/>
  <c r="AA174" i="3" s="1"/>
  <c r="AB174" i="3" s="1"/>
  <c r="Y174" i="3"/>
  <c r="V174" i="3"/>
  <c r="W174" i="3" s="1"/>
  <c r="U174" i="3"/>
  <c r="F174" i="3"/>
  <c r="AH173" i="3"/>
  <c r="AD173" i="3"/>
  <c r="AJ173" i="3" s="1"/>
  <c r="AK173" i="3" s="1"/>
  <c r="AL173" i="3" s="1"/>
  <c r="AA173" i="3"/>
  <c r="AB173" i="3" s="1"/>
  <c r="Y173" i="3"/>
  <c r="V173" i="3"/>
  <c r="W173" i="3" s="1"/>
  <c r="F173" i="3"/>
  <c r="AH172" i="3"/>
  <c r="AD172" i="3"/>
  <c r="AJ172" i="3" s="1"/>
  <c r="AK172" i="3" s="1"/>
  <c r="AL172" i="3" s="1"/>
  <c r="Z172" i="3"/>
  <c r="AA172" i="3" s="1"/>
  <c r="AB172" i="3" s="1"/>
  <c r="Y172" i="3"/>
  <c r="V172" i="3"/>
  <c r="W172" i="3" s="1"/>
  <c r="U172" i="3"/>
  <c r="F172" i="3"/>
  <c r="AH171" i="3"/>
  <c r="AD171" i="3"/>
  <c r="AJ171" i="3" s="1"/>
  <c r="AK171" i="3" s="1"/>
  <c r="AL171" i="3" s="1"/>
  <c r="AA171" i="3"/>
  <c r="AB171" i="3" s="1"/>
  <c r="Z171" i="3"/>
  <c r="Y171" i="3"/>
  <c r="W171" i="3"/>
  <c r="V171" i="3"/>
  <c r="U171" i="3"/>
  <c r="F171" i="3"/>
  <c r="AJ170" i="3"/>
  <c r="AK170" i="3" s="1"/>
  <c r="AL170" i="3" s="1"/>
  <c r="AB170" i="3"/>
  <c r="AH169" i="3"/>
  <c r="AD169" i="3"/>
  <c r="AJ169" i="3" s="1"/>
  <c r="AK169" i="3" s="1"/>
  <c r="AL169" i="3" s="1"/>
  <c r="AA169" i="3"/>
  <c r="AB169" i="3" s="1"/>
  <c r="Z169" i="3"/>
  <c r="Y169" i="3"/>
  <c r="V169" i="3"/>
  <c r="W169" i="3" s="1"/>
  <c r="U169" i="3"/>
  <c r="F169" i="3"/>
  <c r="AH168" i="3"/>
  <c r="AD168" i="3"/>
  <c r="AJ168" i="3" s="1"/>
  <c r="AK168" i="3" s="1"/>
  <c r="AL168" i="3" s="1"/>
  <c r="Y168" i="3"/>
  <c r="AG168" i="3" s="1"/>
  <c r="V168" i="3"/>
  <c r="W168" i="3" s="1"/>
  <c r="U168" i="3"/>
  <c r="F168" i="3"/>
  <c r="AH167" i="3"/>
  <c r="AD167" i="3"/>
  <c r="AJ167" i="3" s="1"/>
  <c r="AK167" i="3" s="1"/>
  <c r="AL167" i="3" s="1"/>
  <c r="Z167" i="3"/>
  <c r="AA167" i="3" s="1"/>
  <c r="AB167" i="3" s="1"/>
  <c r="Y167" i="3"/>
  <c r="V167" i="3"/>
  <c r="W167" i="3" s="1"/>
  <c r="U167" i="3"/>
  <c r="F167" i="3"/>
  <c r="AJ166" i="3"/>
  <c r="AK166" i="3" s="1"/>
  <c r="AL166" i="3" s="1"/>
  <c r="AH166" i="3"/>
  <c r="AD166" i="3"/>
  <c r="Y166" i="3"/>
  <c r="Z166" i="3" s="1"/>
  <c r="AA166" i="3" s="1"/>
  <c r="AB166" i="3" s="1"/>
  <c r="W166" i="3"/>
  <c r="V166" i="3"/>
  <c r="U166" i="3"/>
  <c r="F166" i="3"/>
  <c r="AJ165" i="3"/>
  <c r="AH165" i="3"/>
  <c r="AD165" i="3"/>
  <c r="Y165" i="3"/>
  <c r="AK165" i="3" s="1"/>
  <c r="AL165" i="3" s="1"/>
  <c r="W165" i="3"/>
  <c r="V165" i="3"/>
  <c r="U165" i="3"/>
  <c r="F165" i="3"/>
  <c r="AH164" i="3"/>
  <c r="AD164" i="3"/>
  <c r="AJ164" i="3" s="1"/>
  <c r="AK164" i="3" s="1"/>
  <c r="AL164" i="3" s="1"/>
  <c r="Z164" i="3"/>
  <c r="AA164" i="3" s="1"/>
  <c r="AB164" i="3" s="1"/>
  <c r="Y164" i="3"/>
  <c r="V164" i="3"/>
  <c r="W164" i="3" s="1"/>
  <c r="U164" i="3"/>
  <c r="F164" i="3"/>
  <c r="AL163" i="3"/>
  <c r="AK163" i="3"/>
  <c r="AJ163" i="3"/>
  <c r="AB163" i="3"/>
  <c r="AH162" i="3"/>
  <c r="AD162" i="3"/>
  <c r="AA162" i="3"/>
  <c r="AB162" i="3" s="1"/>
  <c r="Z162" i="3"/>
  <c r="Y162" i="3"/>
  <c r="AG162" i="3" s="1"/>
  <c r="AJ162" i="3" s="1"/>
  <c r="AK162" i="3" s="1"/>
  <c r="AL162" i="3" s="1"/>
  <c r="V162" i="3"/>
  <c r="W162" i="3" s="1"/>
  <c r="U162" i="3"/>
  <c r="F162" i="3"/>
  <c r="AH161" i="3"/>
  <c r="AD161" i="3"/>
  <c r="AJ161" i="3" s="1"/>
  <c r="AK161" i="3" s="1"/>
  <c r="AL161" i="3" s="1"/>
  <c r="AB161" i="3"/>
  <c r="AA161" i="3"/>
  <c r="Z161" i="3"/>
  <c r="Y161" i="3"/>
  <c r="W161" i="3"/>
  <c r="V161" i="3"/>
  <c r="U161" i="3"/>
  <c r="F161" i="3"/>
  <c r="AJ160" i="3"/>
  <c r="AK160" i="3" s="1"/>
  <c r="AL160" i="3" s="1"/>
  <c r="AB160" i="3"/>
  <c r="AH159" i="3"/>
  <c r="AD159" i="3"/>
  <c r="AJ159" i="3" s="1"/>
  <c r="AK159" i="3" s="1"/>
  <c r="AL159" i="3" s="1"/>
  <c r="Z159" i="3"/>
  <c r="AA159" i="3" s="1"/>
  <c r="AB159" i="3" s="1"/>
  <c r="Y159" i="3"/>
  <c r="V159" i="3"/>
  <c r="W159" i="3" s="1"/>
  <c r="U159" i="3"/>
  <c r="F159" i="3"/>
  <c r="AH158" i="3"/>
  <c r="AD158" i="3"/>
  <c r="AJ158" i="3" s="1"/>
  <c r="AK158" i="3" s="1"/>
  <c r="AL158" i="3" s="1"/>
  <c r="AA158" i="3"/>
  <c r="AB158" i="3" s="1"/>
  <c r="Z158" i="3"/>
  <c r="Y158" i="3"/>
  <c r="W158" i="3"/>
  <c r="V158" i="3"/>
  <c r="U158" i="3"/>
  <c r="F158" i="3"/>
  <c r="AJ157" i="3"/>
  <c r="AK157" i="3" s="1"/>
  <c r="AL157" i="3" s="1"/>
  <c r="AH157" i="3"/>
  <c r="AD157" i="3"/>
  <c r="Y157" i="3"/>
  <c r="Z157" i="3" s="1"/>
  <c r="AA157" i="3" s="1"/>
  <c r="AB157" i="3" s="1"/>
  <c r="V157" i="3"/>
  <c r="W157" i="3" s="1"/>
  <c r="U157" i="3"/>
  <c r="F157" i="3"/>
  <c r="AH156" i="3"/>
  <c r="AG156" i="3"/>
  <c r="AD156" i="3"/>
  <c r="AJ156" i="3" s="1"/>
  <c r="AK156" i="3" s="1"/>
  <c r="AL156" i="3" s="1"/>
  <c r="Y156" i="3"/>
  <c r="Z156" i="3" s="1"/>
  <c r="AA156" i="3" s="1"/>
  <c r="AB156" i="3" s="1"/>
  <c r="W156" i="3"/>
  <c r="V156" i="3"/>
  <c r="F156" i="3"/>
  <c r="AH155" i="3"/>
  <c r="AD155" i="3"/>
  <c r="Z155" i="3"/>
  <c r="AA155" i="3" s="1"/>
  <c r="AB155" i="3" s="1"/>
  <c r="Y155" i="3"/>
  <c r="AG155" i="3" s="1"/>
  <c r="AJ155" i="3" s="1"/>
  <c r="AK155" i="3" s="1"/>
  <c r="AL155" i="3" s="1"/>
  <c r="W155" i="3"/>
  <c r="V155" i="3"/>
  <c r="U155" i="3"/>
  <c r="F155" i="3"/>
  <c r="AH154" i="3"/>
  <c r="AG154" i="3"/>
  <c r="AJ154" i="3" s="1"/>
  <c r="AK154" i="3" s="1"/>
  <c r="AL154" i="3" s="1"/>
  <c r="AD154" i="3"/>
  <c r="AB154" i="3"/>
  <c r="AA154" i="3"/>
  <c r="Z154" i="3"/>
  <c r="Y154" i="3"/>
  <c r="W154" i="3"/>
  <c r="V154" i="3"/>
  <c r="U154" i="3"/>
  <c r="F154" i="3"/>
  <c r="AH153" i="3"/>
  <c r="AD153" i="3"/>
  <c r="AJ153" i="3" s="1"/>
  <c r="AK153" i="3" s="1"/>
  <c r="AL153" i="3" s="1"/>
  <c r="Y153" i="3"/>
  <c r="Z153" i="3" s="1"/>
  <c r="AA153" i="3" s="1"/>
  <c r="AB153" i="3" s="1"/>
  <c r="V153" i="3"/>
  <c r="W153" i="3" s="1"/>
  <c r="U153" i="3"/>
  <c r="F153" i="3"/>
  <c r="AH152" i="3"/>
  <c r="AD152" i="3"/>
  <c r="AJ152" i="3" s="1"/>
  <c r="AK152" i="3" s="1"/>
  <c r="AL152" i="3" s="1"/>
  <c r="Z152" i="3"/>
  <c r="AA152" i="3" s="1"/>
  <c r="AB152" i="3" s="1"/>
  <c r="Y152" i="3"/>
  <c r="V152" i="3"/>
  <c r="W152" i="3" s="1"/>
  <c r="U152" i="3"/>
  <c r="F152" i="3"/>
  <c r="AJ151" i="3"/>
  <c r="AK151" i="3" s="1"/>
  <c r="AL151" i="3" s="1"/>
  <c r="AH151" i="3"/>
  <c r="AD151" i="3"/>
  <c r="Y151" i="3"/>
  <c r="Z151" i="3" s="1"/>
  <c r="AA151" i="3" s="1"/>
  <c r="AB151" i="3" s="1"/>
  <c r="W151" i="3"/>
  <c r="V151" i="3"/>
  <c r="F151" i="3"/>
  <c r="AJ150" i="3"/>
  <c r="AK150" i="3" s="1"/>
  <c r="AL150" i="3" s="1"/>
  <c r="AH150" i="3"/>
  <c r="AD150" i="3"/>
  <c r="Y150" i="3"/>
  <c r="Z150" i="3" s="1"/>
  <c r="AA150" i="3" s="1"/>
  <c r="AB150" i="3" s="1"/>
  <c r="W150" i="3"/>
  <c r="V150" i="3"/>
  <c r="U150" i="3"/>
  <c r="F150" i="3"/>
  <c r="AJ149" i="3"/>
  <c r="AH149" i="3"/>
  <c r="AD149" i="3"/>
  <c r="Y149" i="3"/>
  <c r="AK149" i="3" s="1"/>
  <c r="AL149" i="3" s="1"/>
  <c r="W149" i="3"/>
  <c r="V149" i="3"/>
  <c r="U149" i="3"/>
  <c r="F149" i="3"/>
  <c r="AH148" i="3"/>
  <c r="AD148" i="3"/>
  <c r="AJ148" i="3" s="1"/>
  <c r="AK148" i="3" s="1"/>
  <c r="AL148" i="3" s="1"/>
  <c r="Z148" i="3"/>
  <c r="AA148" i="3" s="1"/>
  <c r="AB148" i="3" s="1"/>
  <c r="Y148" i="3"/>
  <c r="V148" i="3"/>
  <c r="W148" i="3" s="1"/>
  <c r="U148" i="3"/>
  <c r="F148" i="3"/>
  <c r="AH147" i="3"/>
  <c r="AD147" i="3"/>
  <c r="AJ147" i="3" s="1"/>
  <c r="AK147" i="3" s="1"/>
  <c r="AL147" i="3" s="1"/>
  <c r="AA147" i="3"/>
  <c r="AB147" i="3" s="1"/>
  <c r="Z147" i="3"/>
  <c r="Y147" i="3"/>
  <c r="W147" i="3"/>
  <c r="V147" i="3"/>
  <c r="U147" i="3"/>
  <c r="F147" i="3"/>
  <c r="AJ146" i="3"/>
  <c r="AK146" i="3" s="1"/>
  <c r="AL146" i="3" s="1"/>
  <c r="AH146" i="3"/>
  <c r="AD146" i="3"/>
  <c r="Y146" i="3"/>
  <c r="Z146" i="3" s="1"/>
  <c r="AA146" i="3" s="1"/>
  <c r="AB146" i="3" s="1"/>
  <c r="V146" i="3"/>
  <c r="W146" i="3" s="1"/>
  <c r="U146" i="3"/>
  <c r="F146" i="3"/>
  <c r="AH145" i="3"/>
  <c r="AD145" i="3"/>
  <c r="AJ145" i="3" s="1"/>
  <c r="AK145" i="3" s="1"/>
  <c r="AL145" i="3" s="1"/>
  <c r="Z145" i="3"/>
  <c r="AA145" i="3" s="1"/>
  <c r="AB145" i="3" s="1"/>
  <c r="Y145" i="3"/>
  <c r="W145" i="3"/>
  <c r="V145" i="3"/>
  <c r="U145" i="3"/>
  <c r="F145" i="3"/>
  <c r="AH144" i="3"/>
  <c r="AJ144" i="3" s="1"/>
  <c r="AK144" i="3" s="1"/>
  <c r="AL144" i="3" s="1"/>
  <c r="AD144" i="3"/>
  <c r="Y144" i="3"/>
  <c r="Z144" i="3" s="1"/>
  <c r="AA144" i="3" s="1"/>
  <c r="AB144" i="3" s="1"/>
  <c r="W144" i="3"/>
  <c r="V144" i="3"/>
  <c r="U144" i="3"/>
  <c r="F144" i="3"/>
  <c r="AJ143" i="3"/>
  <c r="AK143" i="3" s="1"/>
  <c r="AL143" i="3" s="1"/>
  <c r="AB143" i="3"/>
  <c r="AH142" i="3"/>
  <c r="AG142" i="3" s="1"/>
  <c r="AJ142" i="3" s="1"/>
  <c r="AK142" i="3" s="1"/>
  <c r="AL142" i="3" s="1"/>
  <c r="AD142" i="3"/>
  <c r="Y142" i="3"/>
  <c r="Z142" i="3" s="1"/>
  <c r="AA142" i="3" s="1"/>
  <c r="AB142" i="3" s="1"/>
  <c r="W142" i="3"/>
  <c r="V142" i="3"/>
  <c r="U142" i="3"/>
  <c r="F142" i="3"/>
  <c r="AK141" i="3"/>
  <c r="AL141" i="3" s="1"/>
  <c r="AJ141" i="3"/>
  <c r="AB141" i="3"/>
  <c r="AH140" i="3"/>
  <c r="AG140" i="3"/>
  <c r="AD140" i="3"/>
  <c r="AJ140" i="3" s="1"/>
  <c r="AK140" i="3" s="1"/>
  <c r="AL140" i="3" s="1"/>
  <c r="AA140" i="3"/>
  <c r="AB140" i="3" s="1"/>
  <c r="Y140" i="3"/>
  <c r="W140" i="3"/>
  <c r="V140" i="3"/>
  <c r="F140" i="3"/>
  <c r="AH139" i="3"/>
  <c r="AG139" i="3"/>
  <c r="AD139" i="3"/>
  <c r="AJ139" i="3" s="1"/>
  <c r="AK139" i="3" s="1"/>
  <c r="AL139" i="3" s="1"/>
  <c r="AA139" i="3"/>
  <c r="AB139" i="3" s="1"/>
  <c r="Y139" i="3"/>
  <c r="W139" i="3"/>
  <c r="V139" i="3"/>
  <c r="F139" i="3"/>
  <c r="AH138" i="3"/>
  <c r="AG138" i="3"/>
  <c r="AD138" i="3"/>
  <c r="AJ138" i="3" s="1"/>
  <c r="AK138" i="3" s="1"/>
  <c r="AL138" i="3" s="1"/>
  <c r="Y138" i="3"/>
  <c r="Z138" i="3" s="1"/>
  <c r="AA138" i="3" s="1"/>
  <c r="AB138" i="3" s="1"/>
  <c r="W138" i="3"/>
  <c r="V138" i="3"/>
  <c r="U138" i="3"/>
  <c r="F138" i="3"/>
  <c r="AH137" i="3"/>
  <c r="AD137" i="3"/>
  <c r="Z137" i="3"/>
  <c r="AA137" i="3" s="1"/>
  <c r="AB137" i="3" s="1"/>
  <c r="Y137" i="3"/>
  <c r="AG137" i="3" s="1"/>
  <c r="AJ137" i="3" s="1"/>
  <c r="AK137" i="3" s="1"/>
  <c r="AL137" i="3" s="1"/>
  <c r="V137" i="3"/>
  <c r="W137" i="3" s="1"/>
  <c r="U137" i="3"/>
  <c r="F137" i="3"/>
  <c r="AH136" i="3"/>
  <c r="AD136" i="3"/>
  <c r="Y136" i="3"/>
  <c r="AG136" i="3" s="1"/>
  <c r="V136" i="3"/>
  <c r="W136" i="3" s="1"/>
  <c r="F136" i="3"/>
  <c r="AH135" i="3"/>
  <c r="AD135" i="3"/>
  <c r="AJ135" i="3" s="1"/>
  <c r="AK135" i="3" s="1"/>
  <c r="AL135" i="3" s="1"/>
  <c r="Y135" i="3"/>
  <c r="Z135" i="3" s="1"/>
  <c r="AA135" i="3" s="1"/>
  <c r="AB135" i="3" s="1"/>
  <c r="V135" i="3"/>
  <c r="W135" i="3" s="1"/>
  <c r="U135" i="3"/>
  <c r="F135" i="3"/>
  <c r="AH134" i="3"/>
  <c r="AD134" i="3"/>
  <c r="AJ134" i="3" s="1"/>
  <c r="AK134" i="3" s="1"/>
  <c r="AL134" i="3" s="1"/>
  <c r="Z134" i="3"/>
  <c r="AA134" i="3" s="1"/>
  <c r="AB134" i="3" s="1"/>
  <c r="Y134" i="3"/>
  <c r="V134" i="3"/>
  <c r="W134" i="3" s="1"/>
  <c r="U134" i="3"/>
  <c r="F134" i="3"/>
  <c r="AH133" i="3"/>
  <c r="AJ133" i="3" s="1"/>
  <c r="AK133" i="3" s="1"/>
  <c r="AL133" i="3" s="1"/>
  <c r="AD133" i="3"/>
  <c r="Y133" i="3"/>
  <c r="Z133" i="3" s="1"/>
  <c r="AA133" i="3" s="1"/>
  <c r="AB133" i="3" s="1"/>
  <c r="W133" i="3"/>
  <c r="V133" i="3"/>
  <c r="U133" i="3"/>
  <c r="F133" i="3"/>
  <c r="AJ132" i="3"/>
  <c r="AH132" i="3"/>
  <c r="AD132" i="3"/>
  <c r="Y132" i="3"/>
  <c r="AK132" i="3" s="1"/>
  <c r="AL132" i="3" s="1"/>
  <c r="W132" i="3"/>
  <c r="V132" i="3"/>
  <c r="U132" i="3"/>
  <c r="F132" i="3"/>
  <c r="AL131" i="3"/>
  <c r="AK131" i="3"/>
  <c r="AJ131" i="3"/>
  <c r="AB131" i="3"/>
  <c r="AH130" i="3"/>
  <c r="AD130" i="3"/>
  <c r="AB130" i="3"/>
  <c r="AA130" i="3"/>
  <c r="Y130" i="3"/>
  <c r="AG130" i="3" s="1"/>
  <c r="AJ130" i="3" s="1"/>
  <c r="AK130" i="3" s="1"/>
  <c r="AL130" i="3" s="1"/>
  <c r="W130" i="3"/>
  <c r="V130" i="3"/>
  <c r="F130" i="3"/>
  <c r="AH129" i="3"/>
  <c r="AD129" i="3"/>
  <c r="AB129" i="3"/>
  <c r="AA129" i="3"/>
  <c r="Y129" i="3"/>
  <c r="AG129" i="3" s="1"/>
  <c r="AJ129" i="3" s="1"/>
  <c r="AK129" i="3" s="1"/>
  <c r="AL129" i="3" s="1"/>
  <c r="W129" i="3"/>
  <c r="V129" i="3"/>
  <c r="U129" i="3"/>
  <c r="F129" i="3"/>
  <c r="AJ128" i="3"/>
  <c r="AK128" i="3" s="1"/>
  <c r="AL128" i="3" s="1"/>
  <c r="AH128" i="3"/>
  <c r="AD128" i="3"/>
  <c r="Y128" i="3"/>
  <c r="Z128" i="3" s="1"/>
  <c r="AA128" i="3" s="1"/>
  <c r="AB128" i="3" s="1"/>
  <c r="W128" i="3"/>
  <c r="V128" i="3"/>
  <c r="F128" i="3"/>
  <c r="AJ127" i="3"/>
  <c r="AK127" i="3" s="1"/>
  <c r="AL127" i="3" s="1"/>
  <c r="AB127" i="3"/>
  <c r="AH126" i="3"/>
  <c r="AG126" i="3"/>
  <c r="AJ126" i="3" s="1"/>
  <c r="AK126" i="3" s="1"/>
  <c r="AL126" i="3" s="1"/>
  <c r="AD126" i="3"/>
  <c r="AA126" i="3"/>
  <c r="AB126" i="3" s="1"/>
  <c r="Y126" i="3"/>
  <c r="V126" i="3"/>
  <c r="W126" i="3" s="1"/>
  <c r="F126" i="3"/>
  <c r="AH125" i="3"/>
  <c r="AG125" i="3"/>
  <c r="AJ125" i="3" s="1"/>
  <c r="AK125" i="3" s="1"/>
  <c r="AL125" i="3" s="1"/>
  <c r="AD125" i="3"/>
  <c r="AA125" i="3"/>
  <c r="AB125" i="3" s="1"/>
  <c r="Y125" i="3"/>
  <c r="V125" i="3"/>
  <c r="W125" i="3" s="1"/>
  <c r="F125" i="3"/>
  <c r="AH124" i="3"/>
  <c r="AD124" i="3"/>
  <c r="AJ124" i="3" s="1"/>
  <c r="AK124" i="3" s="1"/>
  <c r="AL124" i="3" s="1"/>
  <c r="AB124" i="3"/>
  <c r="AA124" i="3"/>
  <c r="Y124" i="3"/>
  <c r="V124" i="3"/>
  <c r="W124" i="3" s="1"/>
  <c r="F124" i="3"/>
  <c r="AH123" i="3"/>
  <c r="AD123" i="3"/>
  <c r="AJ123" i="3" s="1"/>
  <c r="AK123" i="3" s="1"/>
  <c r="AL123" i="3" s="1"/>
  <c r="AB123" i="3"/>
  <c r="AA123" i="3"/>
  <c r="Y123" i="3"/>
  <c r="W123" i="3"/>
  <c r="V123" i="3"/>
  <c r="F123" i="3"/>
  <c r="AH122" i="3"/>
  <c r="AD122" i="3"/>
  <c r="AJ122" i="3" s="1"/>
  <c r="AK122" i="3" s="1"/>
  <c r="AL122" i="3" s="1"/>
  <c r="AA122" i="3"/>
  <c r="AB122" i="3" s="1"/>
  <c r="Y122" i="3"/>
  <c r="V122" i="3"/>
  <c r="W122" i="3" s="1"/>
  <c r="F122" i="3"/>
  <c r="AH121" i="3"/>
  <c r="AD121" i="3"/>
  <c r="AJ121" i="3" s="1"/>
  <c r="AK121" i="3" s="1"/>
  <c r="AL121" i="3" s="1"/>
  <c r="AA121" i="3"/>
  <c r="AB121" i="3" s="1"/>
  <c r="Y121" i="3"/>
  <c r="W121" i="3"/>
  <c r="V121" i="3"/>
  <c r="F121" i="3"/>
  <c r="AJ120" i="3"/>
  <c r="AK120" i="3" s="1"/>
  <c r="AL120" i="3" s="1"/>
  <c r="AB120" i="3"/>
  <c r="AH119" i="3"/>
  <c r="AG119" i="3" s="1"/>
  <c r="AJ119" i="3" s="1"/>
  <c r="AK119" i="3" s="1"/>
  <c r="AL119" i="3" s="1"/>
  <c r="AD119" i="3"/>
  <c r="Y119" i="3"/>
  <c r="Z119" i="3" s="1"/>
  <c r="AA119" i="3" s="1"/>
  <c r="AB119" i="3" s="1"/>
  <c r="W119" i="3"/>
  <c r="V119" i="3"/>
  <c r="U119" i="3"/>
  <c r="F119" i="3"/>
  <c r="AJ118" i="3"/>
  <c r="AH118" i="3"/>
  <c r="AD118" i="3"/>
  <c r="Y118" i="3"/>
  <c r="AK118" i="3" s="1"/>
  <c r="AL118" i="3" s="1"/>
  <c r="W118" i="3"/>
  <c r="V118" i="3"/>
  <c r="U118" i="3"/>
  <c r="F118" i="3"/>
  <c r="AL117" i="3"/>
  <c r="AK117" i="3"/>
  <c r="AJ117" i="3"/>
  <c r="AB117" i="3"/>
  <c r="AH116" i="3"/>
  <c r="AD116" i="3"/>
  <c r="AJ116" i="3" s="1"/>
  <c r="AK116" i="3" s="1"/>
  <c r="AL116" i="3" s="1"/>
  <c r="AA116" i="3"/>
  <c r="AB116" i="3" s="1"/>
  <c r="Y116" i="3"/>
  <c r="W116" i="3"/>
  <c r="V116" i="3"/>
  <c r="F116" i="3"/>
  <c r="AH115" i="3"/>
  <c r="AG115" i="3"/>
  <c r="AD115" i="3"/>
  <c r="AJ115" i="3" s="1"/>
  <c r="AK115" i="3" s="1"/>
  <c r="AL115" i="3" s="1"/>
  <c r="AA115" i="3"/>
  <c r="AB115" i="3" s="1"/>
  <c r="Y115" i="3"/>
  <c r="W115" i="3"/>
  <c r="V115" i="3"/>
  <c r="F115" i="3"/>
  <c r="AH114" i="3"/>
  <c r="AG114" i="3"/>
  <c r="AD114" i="3"/>
  <c r="AJ114" i="3" s="1"/>
  <c r="AK114" i="3" s="1"/>
  <c r="AL114" i="3" s="1"/>
  <c r="AA114" i="3"/>
  <c r="AB114" i="3" s="1"/>
  <c r="Y114" i="3"/>
  <c r="W114" i="3"/>
  <c r="V114" i="3"/>
  <c r="F114" i="3"/>
  <c r="AH113" i="3"/>
  <c r="AG113" i="3"/>
  <c r="AD113" i="3"/>
  <c r="AJ113" i="3" s="1"/>
  <c r="AK113" i="3" s="1"/>
  <c r="AL113" i="3" s="1"/>
  <c r="AA113" i="3"/>
  <c r="AB113" i="3" s="1"/>
  <c r="Y113" i="3"/>
  <c r="W113" i="3"/>
  <c r="V113" i="3"/>
  <c r="F113" i="3"/>
  <c r="AH112" i="3"/>
  <c r="AG112" i="3"/>
  <c r="AD112" i="3"/>
  <c r="AJ112" i="3" s="1"/>
  <c r="AK112" i="3" s="1"/>
  <c r="AL112" i="3" s="1"/>
  <c r="AA112" i="3"/>
  <c r="AB112" i="3" s="1"/>
  <c r="Y112" i="3"/>
  <c r="W112" i="3"/>
  <c r="V112" i="3"/>
  <c r="F112" i="3"/>
  <c r="AH111" i="3"/>
  <c r="AG111" i="3"/>
  <c r="AD111" i="3"/>
  <c r="AJ111" i="3" s="1"/>
  <c r="AK111" i="3" s="1"/>
  <c r="AL111" i="3" s="1"/>
  <c r="AA111" i="3"/>
  <c r="AB111" i="3" s="1"/>
  <c r="Y111" i="3"/>
  <c r="W111" i="3"/>
  <c r="V111" i="3"/>
  <c r="F111" i="3"/>
  <c r="AH110" i="3"/>
  <c r="AG110" i="3"/>
  <c r="AD110" i="3"/>
  <c r="AJ110" i="3" s="1"/>
  <c r="AK110" i="3" s="1"/>
  <c r="AL110" i="3" s="1"/>
  <c r="AA110" i="3"/>
  <c r="AB110" i="3" s="1"/>
  <c r="Y110" i="3"/>
  <c r="W110" i="3"/>
  <c r="V110" i="3"/>
  <c r="F110" i="3"/>
  <c r="AK109" i="3"/>
  <c r="AL109" i="3" s="1"/>
  <c r="AJ109" i="3"/>
  <c r="AB109" i="3"/>
  <c r="AH108" i="3"/>
  <c r="AD108" i="3"/>
  <c r="AJ108" i="3" s="1"/>
  <c r="AK108" i="3" s="1"/>
  <c r="AL108" i="3" s="1"/>
  <c r="Y108" i="3"/>
  <c r="AG108" i="3" s="1"/>
  <c r="V108" i="3"/>
  <c r="W108" i="3" s="1"/>
  <c r="U108" i="3"/>
  <c r="F108" i="3"/>
  <c r="AH107" i="3"/>
  <c r="AD107" i="3"/>
  <c r="AJ107" i="3" s="1"/>
  <c r="AK107" i="3" s="1"/>
  <c r="AL107" i="3" s="1"/>
  <c r="AB107" i="3"/>
  <c r="AA107" i="3"/>
  <c r="Y107" i="3"/>
  <c r="V107" i="3"/>
  <c r="W107" i="3" s="1"/>
  <c r="F107" i="3"/>
  <c r="AH106" i="3"/>
  <c r="AD106" i="3"/>
  <c r="AJ106" i="3" s="1"/>
  <c r="AK106" i="3" s="1"/>
  <c r="AL106" i="3" s="1"/>
  <c r="Y106" i="3"/>
  <c r="Z106" i="3" s="1"/>
  <c r="AA106" i="3" s="1"/>
  <c r="AB106" i="3" s="1"/>
  <c r="V106" i="3"/>
  <c r="W106" i="3" s="1"/>
  <c r="U106" i="3"/>
  <c r="F106" i="3"/>
  <c r="AH105" i="3"/>
  <c r="AD105" i="3"/>
  <c r="AJ105" i="3" s="1"/>
  <c r="AK105" i="3" s="1"/>
  <c r="AL105" i="3" s="1"/>
  <c r="Z105" i="3"/>
  <c r="AA105" i="3" s="1"/>
  <c r="AB105" i="3" s="1"/>
  <c r="Y105" i="3"/>
  <c r="V105" i="3"/>
  <c r="W105" i="3" s="1"/>
  <c r="U105" i="3"/>
  <c r="F105" i="3"/>
  <c r="AJ104" i="3"/>
  <c r="AK104" i="3" s="1"/>
  <c r="AL104" i="3" s="1"/>
  <c r="AH104" i="3"/>
  <c r="AD104" i="3"/>
  <c r="Y104" i="3"/>
  <c r="Z104" i="3" s="1"/>
  <c r="AA104" i="3" s="1"/>
  <c r="AB104" i="3" s="1"/>
  <c r="W104" i="3"/>
  <c r="V104" i="3"/>
  <c r="U104" i="3"/>
  <c r="F104" i="3"/>
  <c r="AJ103" i="3"/>
  <c r="AK103" i="3" s="1"/>
  <c r="AL103" i="3" s="1"/>
  <c r="AH103" i="3"/>
  <c r="AD103" i="3"/>
  <c r="Y103" i="3"/>
  <c r="Z103" i="3" s="1"/>
  <c r="AA103" i="3" s="1"/>
  <c r="AB103" i="3" s="1"/>
  <c r="W103" i="3"/>
  <c r="V103" i="3"/>
  <c r="U103" i="3"/>
  <c r="F103" i="3"/>
  <c r="AH102" i="3"/>
  <c r="AD102" i="3"/>
  <c r="AJ102" i="3" s="1"/>
  <c r="AK102" i="3" s="1"/>
  <c r="AL102" i="3" s="1"/>
  <c r="Z102" i="3"/>
  <c r="AA102" i="3" s="1"/>
  <c r="AB102" i="3" s="1"/>
  <c r="Y102" i="3"/>
  <c r="V102" i="3"/>
  <c r="W102" i="3" s="1"/>
  <c r="U102" i="3"/>
  <c r="F102" i="3"/>
  <c r="AH101" i="3"/>
  <c r="AD101" i="3"/>
  <c r="AJ101" i="3" s="1"/>
  <c r="AK101" i="3" s="1"/>
  <c r="AL101" i="3" s="1"/>
  <c r="AA101" i="3"/>
  <c r="AB101" i="3" s="1"/>
  <c r="Z101" i="3"/>
  <c r="Y101" i="3"/>
  <c r="W101" i="3"/>
  <c r="V101" i="3"/>
  <c r="U101" i="3"/>
  <c r="F101" i="3"/>
  <c r="AJ100" i="3"/>
  <c r="AK100" i="3" s="1"/>
  <c r="AL100" i="3" s="1"/>
  <c r="AH100" i="3"/>
  <c r="AD100" i="3"/>
  <c r="Y100" i="3"/>
  <c r="Z100" i="3" s="1"/>
  <c r="AA100" i="3" s="1"/>
  <c r="AB100" i="3" s="1"/>
  <c r="V100" i="3"/>
  <c r="W100" i="3" s="1"/>
  <c r="U100" i="3"/>
  <c r="F100" i="3"/>
  <c r="AH99" i="3"/>
  <c r="AD99" i="3"/>
  <c r="AJ99" i="3" s="1"/>
  <c r="AK99" i="3" s="1"/>
  <c r="AL99" i="3" s="1"/>
  <c r="Z99" i="3"/>
  <c r="AA99" i="3" s="1"/>
  <c r="AB99" i="3" s="1"/>
  <c r="Y99" i="3"/>
  <c r="V99" i="3"/>
  <c r="W99" i="3" s="1"/>
  <c r="U99" i="3"/>
  <c r="F99" i="3"/>
  <c r="AJ98" i="3"/>
  <c r="AK98" i="3" s="1"/>
  <c r="AL98" i="3" s="1"/>
  <c r="AB98" i="3"/>
  <c r="AH97" i="3"/>
  <c r="AG97" i="3"/>
  <c r="AD97" i="3"/>
  <c r="AJ97" i="3" s="1"/>
  <c r="AK97" i="3" s="1"/>
  <c r="AL97" i="3" s="1"/>
  <c r="AB97" i="3"/>
  <c r="AA97" i="3"/>
  <c r="Y97" i="3"/>
  <c r="V97" i="3"/>
  <c r="W97" i="3" s="1"/>
  <c r="F97" i="3"/>
  <c r="AH96" i="3"/>
  <c r="AG96" i="3"/>
  <c r="AD96" i="3"/>
  <c r="AJ96" i="3" s="1"/>
  <c r="AK96" i="3" s="1"/>
  <c r="AL96" i="3" s="1"/>
  <c r="AB96" i="3"/>
  <c r="AA96" i="3"/>
  <c r="Y96" i="3"/>
  <c r="V96" i="3"/>
  <c r="W96" i="3" s="1"/>
  <c r="F96" i="3"/>
  <c r="AH95" i="3"/>
  <c r="AG95" i="3"/>
  <c r="AD95" i="3"/>
  <c r="AJ95" i="3" s="1"/>
  <c r="AK95" i="3" s="1"/>
  <c r="AL95" i="3" s="1"/>
  <c r="AB95" i="3"/>
  <c r="AA95" i="3"/>
  <c r="Y95" i="3"/>
  <c r="V95" i="3"/>
  <c r="W95" i="3" s="1"/>
  <c r="F95" i="3"/>
  <c r="AH94" i="3"/>
  <c r="AD94" i="3"/>
  <c r="AJ94" i="3" s="1"/>
  <c r="AK94" i="3" s="1"/>
  <c r="AL94" i="3" s="1"/>
  <c r="AB94" i="3"/>
  <c r="AA94" i="3"/>
  <c r="Y94" i="3"/>
  <c r="W94" i="3"/>
  <c r="V94" i="3"/>
  <c r="F94" i="3"/>
  <c r="AH93" i="3"/>
  <c r="AD93" i="3"/>
  <c r="AJ93" i="3" s="1"/>
  <c r="AK93" i="3" s="1"/>
  <c r="AL93" i="3" s="1"/>
  <c r="AB93" i="3"/>
  <c r="AA93" i="3"/>
  <c r="Y93" i="3"/>
  <c r="V93" i="3"/>
  <c r="W93" i="3" s="1"/>
  <c r="F93" i="3"/>
  <c r="AH92" i="3"/>
  <c r="AD92" i="3"/>
  <c r="AJ92" i="3" s="1"/>
  <c r="AK92" i="3" s="1"/>
  <c r="AL92" i="3" s="1"/>
  <c r="AA92" i="3"/>
  <c r="AB92" i="3" s="1"/>
  <c r="Y92" i="3"/>
  <c r="W92" i="3"/>
  <c r="V92" i="3"/>
  <c r="F92" i="3"/>
  <c r="AJ91" i="3"/>
  <c r="AK91" i="3" s="1"/>
  <c r="AL91" i="3" s="1"/>
  <c r="AH91" i="3"/>
  <c r="AD91" i="3"/>
  <c r="AB91" i="3"/>
  <c r="AA91" i="3"/>
  <c r="Y91" i="3"/>
  <c r="W91" i="3"/>
  <c r="V91" i="3"/>
  <c r="F91" i="3"/>
  <c r="AH90" i="3"/>
  <c r="AD90" i="3"/>
  <c r="AJ90" i="3" s="1"/>
  <c r="AK90" i="3" s="1"/>
  <c r="AL90" i="3" s="1"/>
  <c r="AA90" i="3"/>
  <c r="AB90" i="3" s="1"/>
  <c r="Y90" i="3"/>
  <c r="W90" i="3"/>
  <c r="V90" i="3"/>
  <c r="F90" i="3"/>
  <c r="AH89" i="3"/>
  <c r="AD89" i="3"/>
  <c r="AJ89" i="3" s="1"/>
  <c r="AK89" i="3" s="1"/>
  <c r="AL89" i="3" s="1"/>
  <c r="AB89" i="3"/>
  <c r="AA89" i="3"/>
  <c r="Y89" i="3"/>
  <c r="V89" i="3"/>
  <c r="W89" i="3" s="1"/>
  <c r="F89" i="3"/>
  <c r="AJ88" i="3"/>
  <c r="AK88" i="3" s="1"/>
  <c r="AL88" i="3" s="1"/>
  <c r="AH88" i="3"/>
  <c r="AD88" i="3"/>
  <c r="AB88" i="3"/>
  <c r="AA88" i="3"/>
  <c r="Y88" i="3"/>
  <c r="W88" i="3"/>
  <c r="V88" i="3"/>
  <c r="F88" i="3"/>
  <c r="AH87" i="3"/>
  <c r="AD87" i="3"/>
  <c r="AJ87" i="3" s="1"/>
  <c r="AK87" i="3" s="1"/>
  <c r="AL87" i="3" s="1"/>
  <c r="AA87" i="3"/>
  <c r="AB87" i="3" s="1"/>
  <c r="Y87" i="3"/>
  <c r="V87" i="3"/>
  <c r="W87" i="3" s="1"/>
  <c r="F87" i="3"/>
  <c r="AH86" i="3"/>
  <c r="AD86" i="3"/>
  <c r="AJ86" i="3" s="1"/>
  <c r="AK86" i="3" s="1"/>
  <c r="AL86" i="3" s="1"/>
  <c r="AA86" i="3"/>
  <c r="AB86" i="3" s="1"/>
  <c r="Y86" i="3"/>
  <c r="W86" i="3"/>
  <c r="V86" i="3"/>
  <c r="F86" i="3"/>
  <c r="AK85" i="3"/>
  <c r="AL85" i="3" s="1"/>
  <c r="AJ85" i="3"/>
  <c r="AH85" i="3"/>
  <c r="AD85" i="3"/>
  <c r="AB85" i="3"/>
  <c r="AA85" i="3"/>
  <c r="Y85" i="3"/>
  <c r="W85" i="3"/>
  <c r="V85" i="3"/>
  <c r="F85" i="3"/>
  <c r="AJ84" i="3"/>
  <c r="AK84" i="3" s="1"/>
  <c r="AL84" i="3" s="1"/>
  <c r="AH84" i="3"/>
  <c r="AD84" i="3"/>
  <c r="AA84" i="3"/>
  <c r="AB84" i="3" s="1"/>
  <c r="Y84" i="3"/>
  <c r="V84" i="3"/>
  <c r="W84" i="3" s="1"/>
  <c r="F84" i="3"/>
  <c r="AH83" i="3"/>
  <c r="AD83" i="3"/>
  <c r="AJ83" i="3" s="1"/>
  <c r="AK83" i="3" s="1"/>
  <c r="AL83" i="3" s="1"/>
  <c r="AB83" i="3"/>
  <c r="AA83" i="3"/>
  <c r="Y83" i="3"/>
  <c r="V83" i="3"/>
  <c r="W83" i="3" s="1"/>
  <c r="F83" i="3"/>
  <c r="AH82" i="3"/>
  <c r="AD82" i="3"/>
  <c r="AJ82" i="3" s="1"/>
  <c r="AK82" i="3" s="1"/>
  <c r="AL82" i="3" s="1"/>
  <c r="AB82" i="3"/>
  <c r="AA82" i="3"/>
  <c r="Y82" i="3"/>
  <c r="W82" i="3"/>
  <c r="V82" i="3"/>
  <c r="F82" i="3"/>
  <c r="AH81" i="3"/>
  <c r="AD81" i="3"/>
  <c r="AJ81" i="3" s="1"/>
  <c r="AK81" i="3" s="1"/>
  <c r="AL81" i="3" s="1"/>
  <c r="AB81" i="3"/>
  <c r="AA81" i="3"/>
  <c r="Y81" i="3"/>
  <c r="V81" i="3"/>
  <c r="W81" i="3" s="1"/>
  <c r="F81" i="3"/>
  <c r="AH80" i="3"/>
  <c r="AD80" i="3"/>
  <c r="AJ80" i="3" s="1"/>
  <c r="AK80" i="3" s="1"/>
  <c r="AL80" i="3" s="1"/>
  <c r="AA80" i="3"/>
  <c r="AB80" i="3" s="1"/>
  <c r="Y80" i="3"/>
  <c r="W80" i="3"/>
  <c r="V80" i="3"/>
  <c r="F80" i="3"/>
  <c r="AJ79" i="3"/>
  <c r="AK79" i="3" s="1"/>
  <c r="AL79" i="3" s="1"/>
  <c r="AH79" i="3"/>
  <c r="AD79" i="3"/>
  <c r="AB79" i="3"/>
  <c r="AA79" i="3"/>
  <c r="Y79" i="3"/>
  <c r="W79" i="3"/>
  <c r="V79" i="3"/>
  <c r="F79" i="3"/>
  <c r="AJ78" i="3"/>
  <c r="AK78" i="3" s="1"/>
  <c r="AL78" i="3" s="1"/>
  <c r="AB78" i="3"/>
  <c r="AH77" i="3"/>
  <c r="AG77" i="3"/>
  <c r="AD77" i="3"/>
  <c r="AJ77" i="3" s="1"/>
  <c r="AK77" i="3" s="1"/>
  <c r="AL77" i="3" s="1"/>
  <c r="Z77" i="3"/>
  <c r="AA77" i="3" s="1"/>
  <c r="AB77" i="3" s="1"/>
  <c r="Y77" i="3"/>
  <c r="V77" i="3"/>
  <c r="W77" i="3" s="1"/>
  <c r="U77" i="3"/>
  <c r="F77" i="3"/>
  <c r="AJ76" i="3"/>
  <c r="AK76" i="3" s="1"/>
  <c r="AL76" i="3" s="1"/>
  <c r="AH76" i="3"/>
  <c r="AD76" i="3"/>
  <c r="Y76" i="3"/>
  <c r="Z76" i="3" s="1"/>
  <c r="AA76" i="3" s="1"/>
  <c r="AB76" i="3" s="1"/>
  <c r="W76" i="3"/>
  <c r="V76" i="3"/>
  <c r="U76" i="3"/>
  <c r="F76" i="3"/>
  <c r="AJ75" i="3"/>
  <c r="AH75" i="3"/>
  <c r="AD75" i="3"/>
  <c r="Y75" i="3"/>
  <c r="AK75" i="3" s="1"/>
  <c r="AL75" i="3" s="1"/>
  <c r="W75" i="3"/>
  <c r="V75" i="3"/>
  <c r="U75" i="3"/>
  <c r="F75" i="3"/>
  <c r="AH74" i="3"/>
  <c r="AD74" i="3"/>
  <c r="AJ74" i="3" s="1"/>
  <c r="AK74" i="3" s="1"/>
  <c r="AL74" i="3" s="1"/>
  <c r="Z74" i="3"/>
  <c r="AA74" i="3" s="1"/>
  <c r="AB74" i="3" s="1"/>
  <c r="Y74" i="3"/>
  <c r="V74" i="3"/>
  <c r="W74" i="3" s="1"/>
  <c r="U74" i="3"/>
  <c r="F74" i="3"/>
  <c r="AL73" i="3"/>
  <c r="AK73" i="3"/>
  <c r="AJ73" i="3"/>
  <c r="AB73" i="3"/>
  <c r="AJ72" i="3"/>
  <c r="AK72" i="3" s="1"/>
  <c r="AL72" i="3" s="1"/>
  <c r="AH72" i="3"/>
  <c r="AD72" i="3"/>
  <c r="Z72" i="3"/>
  <c r="AA72" i="3" s="1"/>
  <c r="AB72" i="3" s="1"/>
  <c r="Y72" i="3"/>
  <c r="W72" i="3"/>
  <c r="V72" i="3"/>
  <c r="U72" i="3"/>
  <c r="F72" i="3"/>
  <c r="AH71" i="3"/>
  <c r="AD71" i="3"/>
  <c r="AJ71" i="3" s="1"/>
  <c r="AK71" i="3" s="1"/>
  <c r="AL71" i="3" s="1"/>
  <c r="AA71" i="3"/>
  <c r="AB71" i="3" s="1"/>
  <c r="Z71" i="3"/>
  <c r="Y71" i="3"/>
  <c r="V71" i="3"/>
  <c r="W71" i="3" s="1"/>
  <c r="U71" i="3"/>
  <c r="F71" i="3"/>
  <c r="AH70" i="3"/>
  <c r="AD70" i="3"/>
  <c r="AJ70" i="3" s="1"/>
  <c r="AK70" i="3" s="1"/>
  <c r="AL70" i="3" s="1"/>
  <c r="Y70" i="3"/>
  <c r="AG70" i="3" s="1"/>
  <c r="V70" i="3"/>
  <c r="W70" i="3" s="1"/>
  <c r="U70" i="3"/>
  <c r="F70" i="3"/>
  <c r="AH69" i="3"/>
  <c r="AG69" i="3" s="1"/>
  <c r="AD69" i="3"/>
  <c r="AJ69" i="3" s="1"/>
  <c r="AK69" i="3" s="1"/>
  <c r="AL69" i="3" s="1"/>
  <c r="Y69" i="3"/>
  <c r="Z69" i="3" s="1"/>
  <c r="AA69" i="3" s="1"/>
  <c r="AB69" i="3" s="1"/>
  <c r="W69" i="3"/>
  <c r="V69" i="3"/>
  <c r="U69" i="3"/>
  <c r="F69" i="3"/>
  <c r="AH68" i="3"/>
  <c r="AD68" i="3"/>
  <c r="Z68" i="3"/>
  <c r="AA68" i="3" s="1"/>
  <c r="AB68" i="3" s="1"/>
  <c r="Y68" i="3"/>
  <c r="AG68" i="3" s="1"/>
  <c r="AJ68" i="3" s="1"/>
  <c r="AK68" i="3" s="1"/>
  <c r="AL68" i="3" s="1"/>
  <c r="V68" i="3"/>
  <c r="W68" i="3" s="1"/>
  <c r="U68" i="3"/>
  <c r="F68" i="3"/>
  <c r="AH67" i="3"/>
  <c r="AD67" i="3"/>
  <c r="AJ67" i="3" s="1"/>
  <c r="AK67" i="3" s="1"/>
  <c r="AL67" i="3" s="1"/>
  <c r="AA67" i="3"/>
  <c r="AB67" i="3" s="1"/>
  <c r="Z67" i="3"/>
  <c r="Y67" i="3"/>
  <c r="W67" i="3"/>
  <c r="V67" i="3"/>
  <c r="U67" i="3"/>
  <c r="F67" i="3"/>
  <c r="AH66" i="3"/>
  <c r="AD66" i="3"/>
  <c r="AJ66" i="3" s="1"/>
  <c r="AK66" i="3" s="1"/>
  <c r="AL66" i="3" s="1"/>
  <c r="Y66" i="3"/>
  <c r="Z66" i="3" s="1"/>
  <c r="AA66" i="3" s="1"/>
  <c r="AB66" i="3" s="1"/>
  <c r="V66" i="3"/>
  <c r="W66" i="3" s="1"/>
  <c r="U66" i="3"/>
  <c r="F66" i="3"/>
  <c r="AH65" i="3"/>
  <c r="AD65" i="3"/>
  <c r="AJ65" i="3" s="1"/>
  <c r="AK65" i="3" s="1"/>
  <c r="AL65" i="3" s="1"/>
  <c r="Z65" i="3"/>
  <c r="AA65" i="3" s="1"/>
  <c r="AB65" i="3" s="1"/>
  <c r="Y65" i="3"/>
  <c r="W65" i="3"/>
  <c r="V65" i="3"/>
  <c r="U65" i="3"/>
  <c r="F65" i="3"/>
  <c r="AH64" i="3"/>
  <c r="AD64" i="3"/>
  <c r="AJ64" i="3" s="1"/>
  <c r="AK64" i="3" s="1"/>
  <c r="AL64" i="3" s="1"/>
  <c r="Y64" i="3"/>
  <c r="Z64" i="3" s="1"/>
  <c r="AA64" i="3" s="1"/>
  <c r="AB64" i="3" s="1"/>
  <c r="W64" i="3"/>
  <c r="V64" i="3"/>
  <c r="U64" i="3"/>
  <c r="F64" i="3"/>
  <c r="AJ63" i="3"/>
  <c r="AK63" i="3" s="1"/>
  <c r="AL63" i="3" s="1"/>
  <c r="AH63" i="3"/>
  <c r="AD63" i="3"/>
  <c r="Z63" i="3"/>
  <c r="AA63" i="3" s="1"/>
  <c r="AB63" i="3" s="1"/>
  <c r="Y63" i="3"/>
  <c r="W63" i="3"/>
  <c r="V63" i="3"/>
  <c r="U63" i="3"/>
  <c r="F63" i="3"/>
  <c r="AH62" i="3"/>
  <c r="AD62" i="3"/>
  <c r="AJ62" i="3" s="1"/>
  <c r="AK62" i="3" s="1"/>
  <c r="AL62" i="3" s="1"/>
  <c r="AA62" i="3"/>
  <c r="AB62" i="3" s="1"/>
  <c r="Z62" i="3"/>
  <c r="Y62" i="3"/>
  <c r="V62" i="3"/>
  <c r="W62" i="3" s="1"/>
  <c r="U62" i="3"/>
  <c r="F62" i="3"/>
  <c r="AH61" i="3"/>
  <c r="AD61" i="3"/>
  <c r="AJ61" i="3" s="1"/>
  <c r="AK61" i="3" s="1"/>
  <c r="AL61" i="3" s="1"/>
  <c r="AB61" i="3"/>
  <c r="AA61" i="3"/>
  <c r="Z61" i="3"/>
  <c r="Y61" i="3"/>
  <c r="W61" i="3"/>
  <c r="V61" i="3"/>
  <c r="U61" i="3"/>
  <c r="F61" i="3"/>
  <c r="AJ60" i="3"/>
  <c r="AK60" i="3" s="1"/>
  <c r="AL60" i="3" s="1"/>
  <c r="AB60" i="3"/>
  <c r="AH59" i="3"/>
  <c r="AD59" i="3"/>
  <c r="AJ59" i="3" s="1"/>
  <c r="AK59" i="3" s="1"/>
  <c r="AL59" i="3" s="1"/>
  <c r="Z59" i="3"/>
  <c r="AA59" i="3" s="1"/>
  <c r="AB59" i="3" s="1"/>
  <c r="Y59" i="3"/>
  <c r="V59" i="3"/>
  <c r="W59" i="3" s="1"/>
  <c r="U59" i="3"/>
  <c r="F59" i="3"/>
  <c r="AH58" i="3"/>
  <c r="AD58" i="3"/>
  <c r="AJ58" i="3" s="1"/>
  <c r="AK58" i="3" s="1"/>
  <c r="AL58" i="3" s="1"/>
  <c r="AA58" i="3"/>
  <c r="AB58" i="3" s="1"/>
  <c r="Z58" i="3"/>
  <c r="Y58" i="3"/>
  <c r="W58" i="3"/>
  <c r="V58" i="3"/>
  <c r="U58" i="3"/>
  <c r="F58" i="3"/>
  <c r="AJ57" i="3"/>
  <c r="AK57" i="3" s="1"/>
  <c r="AL57" i="3" s="1"/>
  <c r="AB57" i="3"/>
  <c r="AH56" i="3"/>
  <c r="AD56" i="3"/>
  <c r="AJ56" i="3" s="1"/>
  <c r="AK56" i="3" s="1"/>
  <c r="AL56" i="3" s="1"/>
  <c r="AA56" i="3"/>
  <c r="AB56" i="3" s="1"/>
  <c r="Z56" i="3"/>
  <c r="Y56" i="3"/>
  <c r="V56" i="3"/>
  <c r="W56" i="3" s="1"/>
  <c r="U56" i="3"/>
  <c r="F56" i="3"/>
  <c r="AH55" i="3"/>
  <c r="AD55" i="3"/>
  <c r="AJ55" i="3" s="1"/>
  <c r="AK55" i="3" s="1"/>
  <c r="AL55" i="3" s="1"/>
  <c r="AB55" i="3"/>
  <c r="AA55" i="3"/>
  <c r="Z55" i="3"/>
  <c r="Y55" i="3"/>
  <c r="W55" i="3"/>
  <c r="V55" i="3"/>
  <c r="U55" i="3"/>
  <c r="F55" i="3"/>
  <c r="AH54" i="3"/>
  <c r="AD54" i="3"/>
  <c r="AJ54" i="3" s="1"/>
  <c r="AK54" i="3" s="1"/>
  <c r="AL54" i="3" s="1"/>
  <c r="Y54" i="3"/>
  <c r="Z54" i="3" s="1"/>
  <c r="AA54" i="3" s="1"/>
  <c r="AB54" i="3" s="1"/>
  <c r="V54" i="3"/>
  <c r="W54" i="3" s="1"/>
  <c r="U54" i="3"/>
  <c r="F54" i="3"/>
  <c r="AK53" i="3"/>
  <c r="AL53" i="3" s="1"/>
  <c r="AJ53" i="3"/>
  <c r="AB53" i="3"/>
  <c r="AH52" i="3"/>
  <c r="AD52" i="3"/>
  <c r="Y52" i="3"/>
  <c r="Z52" i="3" s="1"/>
  <c r="AA52" i="3" s="1"/>
  <c r="AB52" i="3" s="1"/>
  <c r="V52" i="3"/>
  <c r="W52" i="3" s="1"/>
  <c r="U52" i="3"/>
  <c r="F52" i="3"/>
  <c r="AH51" i="3"/>
  <c r="AD51" i="3"/>
  <c r="AJ51" i="3" s="1"/>
  <c r="AK51" i="3" s="1"/>
  <c r="AL51" i="3" s="1"/>
  <c r="Z51" i="3"/>
  <c r="AA51" i="3" s="1"/>
  <c r="AB51" i="3" s="1"/>
  <c r="Y51" i="3"/>
  <c r="W51" i="3"/>
  <c r="V51" i="3"/>
  <c r="U51" i="3"/>
  <c r="F51" i="3"/>
  <c r="AH50" i="3"/>
  <c r="AD50" i="3"/>
  <c r="AJ50" i="3" s="1"/>
  <c r="AK50" i="3" s="1"/>
  <c r="AL50" i="3" s="1"/>
  <c r="Y50" i="3"/>
  <c r="Z50" i="3" s="1"/>
  <c r="AA50" i="3" s="1"/>
  <c r="AB50" i="3" s="1"/>
  <c r="W50" i="3"/>
  <c r="V50" i="3"/>
  <c r="U50" i="3"/>
  <c r="F50" i="3"/>
  <c r="AJ49" i="3"/>
  <c r="AK49" i="3" s="1"/>
  <c r="AL49" i="3" s="1"/>
  <c r="AH49" i="3"/>
  <c r="AD49" i="3"/>
  <c r="Z49" i="3"/>
  <c r="AA49" i="3" s="1"/>
  <c r="AB49" i="3" s="1"/>
  <c r="Y49" i="3"/>
  <c r="W49" i="3"/>
  <c r="V49" i="3"/>
  <c r="U49" i="3"/>
  <c r="F49" i="3"/>
  <c r="AK48" i="3"/>
  <c r="AL48" i="3" s="1"/>
  <c r="AJ48" i="3"/>
  <c r="AB48" i="3"/>
  <c r="AH47" i="3"/>
  <c r="AD47" i="3"/>
  <c r="AB47" i="3"/>
  <c r="AA47" i="3"/>
  <c r="Y47" i="3"/>
  <c r="AG47" i="3" s="1"/>
  <c r="AJ47" i="3" s="1"/>
  <c r="AK47" i="3" s="1"/>
  <c r="AL47" i="3" s="1"/>
  <c r="W47" i="3"/>
  <c r="V47" i="3"/>
  <c r="F47" i="3"/>
  <c r="AH46" i="3"/>
  <c r="AD46" i="3"/>
  <c r="Y46" i="3"/>
  <c r="AG46" i="3" s="1"/>
  <c r="AJ46" i="3" s="1"/>
  <c r="AK46" i="3" s="1"/>
  <c r="AL46" i="3" s="1"/>
  <c r="W46" i="3"/>
  <c r="V46" i="3"/>
  <c r="U46" i="3"/>
  <c r="F46" i="3"/>
  <c r="AH45" i="3"/>
  <c r="AD45" i="3"/>
  <c r="AJ45" i="3" s="1"/>
  <c r="AK45" i="3" s="1"/>
  <c r="AL45" i="3" s="1"/>
  <c r="Z45" i="3"/>
  <c r="AA45" i="3" s="1"/>
  <c r="AB45" i="3" s="1"/>
  <c r="Y45" i="3"/>
  <c r="V45" i="3"/>
  <c r="W45" i="3" s="1"/>
  <c r="U45" i="3"/>
  <c r="F45" i="3"/>
  <c r="AH44" i="3"/>
  <c r="AD44" i="3"/>
  <c r="AJ44" i="3" s="1"/>
  <c r="AK44" i="3" s="1"/>
  <c r="AL44" i="3" s="1"/>
  <c r="AA44" i="3"/>
  <c r="AB44" i="3" s="1"/>
  <c r="Z44" i="3"/>
  <c r="Y44" i="3"/>
  <c r="W44" i="3"/>
  <c r="V44" i="3"/>
  <c r="U44" i="3"/>
  <c r="F44" i="3"/>
  <c r="AJ43" i="3"/>
  <c r="AK43" i="3" s="1"/>
  <c r="AL43" i="3" s="1"/>
  <c r="AH43" i="3"/>
  <c r="AD43" i="3"/>
  <c r="Y43" i="3"/>
  <c r="Z43" i="3" s="1"/>
  <c r="AA43" i="3" s="1"/>
  <c r="AB43" i="3" s="1"/>
  <c r="V43" i="3"/>
  <c r="W43" i="3" s="1"/>
  <c r="U43" i="3"/>
  <c r="F43" i="3"/>
  <c r="AH42" i="3"/>
  <c r="AD42" i="3"/>
  <c r="AJ42" i="3" s="1"/>
  <c r="AK42" i="3" s="1"/>
  <c r="AL42" i="3" s="1"/>
  <c r="Z42" i="3"/>
  <c r="AA42" i="3" s="1"/>
  <c r="AB42" i="3" s="1"/>
  <c r="Y42" i="3"/>
  <c r="W42" i="3"/>
  <c r="V42" i="3"/>
  <c r="U42" i="3"/>
  <c r="F42" i="3"/>
  <c r="AH41" i="3"/>
  <c r="AD41" i="3"/>
  <c r="AJ41" i="3" s="1"/>
  <c r="AK41" i="3" s="1"/>
  <c r="AL41" i="3" s="1"/>
  <c r="Y41" i="3"/>
  <c r="Z41" i="3" s="1"/>
  <c r="AA41" i="3" s="1"/>
  <c r="AB41" i="3" s="1"/>
  <c r="W41" i="3"/>
  <c r="V41" i="3"/>
  <c r="U41" i="3"/>
  <c r="F41" i="3"/>
  <c r="AJ40" i="3"/>
  <c r="AK40" i="3" s="1"/>
  <c r="AL40" i="3" s="1"/>
  <c r="AH40" i="3"/>
  <c r="AD40" i="3"/>
  <c r="Z40" i="3"/>
  <c r="AA40" i="3" s="1"/>
  <c r="AB40" i="3" s="1"/>
  <c r="Y40" i="3"/>
  <c r="W40" i="3"/>
  <c r="V40" i="3"/>
  <c r="U40" i="3"/>
  <c r="F40" i="3"/>
  <c r="AK39" i="3"/>
  <c r="AL39" i="3" s="1"/>
  <c r="AJ39" i="3"/>
  <c r="AH39" i="3"/>
  <c r="AD39" i="3"/>
  <c r="AA39" i="3"/>
  <c r="AB39" i="3" s="1"/>
  <c r="Z39" i="3"/>
  <c r="Y39" i="3"/>
  <c r="V39" i="3"/>
  <c r="W39" i="3" s="1"/>
  <c r="F39" i="3"/>
  <c r="AK38" i="3"/>
  <c r="AL38" i="3" s="1"/>
  <c r="AJ38" i="3"/>
  <c r="AH38" i="3"/>
  <c r="AD38" i="3"/>
  <c r="AA38" i="3"/>
  <c r="AB38" i="3" s="1"/>
  <c r="Z38" i="3"/>
  <c r="Y38" i="3"/>
  <c r="V38" i="3"/>
  <c r="W38" i="3" s="1"/>
  <c r="U38" i="3"/>
  <c r="F38" i="3"/>
  <c r="AL37" i="3"/>
  <c r="AH37" i="3"/>
  <c r="AD37" i="3"/>
  <c r="AJ37" i="3" s="1"/>
  <c r="AK37" i="3" s="1"/>
  <c r="AB37" i="3"/>
  <c r="AA37" i="3"/>
  <c r="Z37" i="3"/>
  <c r="Y37" i="3"/>
  <c r="W37" i="3"/>
  <c r="V37" i="3"/>
  <c r="U37" i="3"/>
  <c r="F37" i="3"/>
  <c r="AJ36" i="3"/>
  <c r="AK36" i="3" s="1"/>
  <c r="AL36" i="3" s="1"/>
  <c r="AB36" i="3"/>
  <c r="AH35" i="3"/>
  <c r="AD35" i="3"/>
  <c r="AJ35" i="3" s="1"/>
  <c r="AK35" i="3" s="1"/>
  <c r="AL35" i="3" s="1"/>
  <c r="Z35" i="3"/>
  <c r="AA35" i="3" s="1"/>
  <c r="AB35" i="3" s="1"/>
  <c r="Y35" i="3"/>
  <c r="V35" i="3"/>
  <c r="W35" i="3" s="1"/>
  <c r="U35" i="3"/>
  <c r="F35" i="3"/>
  <c r="AH34" i="3"/>
  <c r="AD34" i="3"/>
  <c r="AJ34" i="3" s="1"/>
  <c r="AK34" i="3" s="1"/>
  <c r="AL34" i="3" s="1"/>
  <c r="AA34" i="3"/>
  <c r="AB34" i="3" s="1"/>
  <c r="Z34" i="3"/>
  <c r="Y34" i="3"/>
  <c r="W34" i="3"/>
  <c r="V34" i="3"/>
  <c r="U34" i="3"/>
  <c r="F34" i="3"/>
  <c r="AH33" i="3"/>
  <c r="AD33" i="3"/>
  <c r="Z33" i="3"/>
  <c r="AA33" i="3" s="1"/>
  <c r="AB33" i="3" s="1"/>
  <c r="Y33" i="3"/>
  <c r="W33" i="3"/>
  <c r="V33" i="3"/>
  <c r="U33" i="3"/>
  <c r="F33" i="3"/>
  <c r="AH32" i="3"/>
  <c r="AD32" i="3"/>
  <c r="Y32" i="3"/>
  <c r="Z32" i="3" s="1"/>
  <c r="AA32" i="3" s="1"/>
  <c r="AB32" i="3" s="1"/>
  <c r="W32" i="3"/>
  <c r="V32" i="3"/>
  <c r="U32" i="3"/>
  <c r="F32" i="3"/>
  <c r="AJ31" i="3"/>
  <c r="AK31" i="3" s="1"/>
  <c r="AL31" i="3" s="1"/>
  <c r="AH31" i="3"/>
  <c r="AD31" i="3"/>
  <c r="Z31" i="3"/>
  <c r="AA31" i="3" s="1"/>
  <c r="AB31" i="3" s="1"/>
  <c r="Y31" i="3"/>
  <c r="W31" i="3"/>
  <c r="V31" i="3"/>
  <c r="U31" i="3"/>
  <c r="F31" i="3"/>
  <c r="AK30" i="3"/>
  <c r="AL30" i="3" s="1"/>
  <c r="AJ30" i="3"/>
  <c r="AH30" i="3"/>
  <c r="AD30" i="3"/>
  <c r="AA30" i="3"/>
  <c r="AB30" i="3" s="1"/>
  <c r="Z30" i="3"/>
  <c r="Y30" i="3"/>
  <c r="V30" i="3"/>
  <c r="W30" i="3" s="1"/>
  <c r="U30" i="3"/>
  <c r="F30" i="3"/>
  <c r="AH29" i="3"/>
  <c r="AD29" i="3"/>
  <c r="AJ29" i="3" s="1"/>
  <c r="AK29" i="3" s="1"/>
  <c r="AL29" i="3" s="1"/>
  <c r="AB29" i="3"/>
  <c r="AA29" i="3"/>
  <c r="Z29" i="3"/>
  <c r="Y29" i="3"/>
  <c r="W29" i="3"/>
  <c r="V29" i="3"/>
  <c r="U29" i="3"/>
  <c r="F29" i="3"/>
  <c r="AL28" i="3"/>
  <c r="AJ28" i="3"/>
  <c r="AK28" i="3" s="1"/>
  <c r="AB28" i="3"/>
  <c r="AH27" i="3"/>
  <c r="AD27" i="3"/>
  <c r="AJ27" i="3" s="1"/>
  <c r="AA27" i="3"/>
  <c r="AB27" i="3" s="1"/>
  <c r="Y27" i="3"/>
  <c r="W27" i="3"/>
  <c r="V27" i="3"/>
  <c r="F27" i="3"/>
  <c r="AK26" i="3"/>
  <c r="AL26" i="3" s="1"/>
  <c r="AJ26" i="3"/>
  <c r="AB26" i="3"/>
  <c r="AH25" i="3"/>
  <c r="AG25" i="3"/>
  <c r="AD25" i="3"/>
  <c r="Y25" i="3"/>
  <c r="Z25" i="3" s="1"/>
  <c r="AA25" i="3" s="1"/>
  <c r="AB25" i="3" s="1"/>
  <c r="W25" i="3"/>
  <c r="V25" i="3"/>
  <c r="U25" i="3"/>
  <c r="F25" i="3"/>
  <c r="AJ24" i="3"/>
  <c r="AK24" i="3" s="1"/>
  <c r="AL24" i="3" s="1"/>
  <c r="AH24" i="3"/>
  <c r="AD24" i="3"/>
  <c r="Z24" i="3"/>
  <c r="AA24" i="3" s="1"/>
  <c r="AB24" i="3" s="1"/>
  <c r="Y24" i="3"/>
  <c r="W24" i="3"/>
  <c r="V24" i="3"/>
  <c r="U24" i="3"/>
  <c r="F24" i="3"/>
  <c r="AJ23" i="3"/>
  <c r="AK23" i="3" s="1"/>
  <c r="AL23" i="3" s="1"/>
  <c r="AH23" i="3"/>
  <c r="AD23" i="3"/>
  <c r="AA23" i="3"/>
  <c r="AB23" i="3" s="1"/>
  <c r="Z23" i="3"/>
  <c r="Y23" i="3"/>
  <c r="V23" i="3"/>
  <c r="W23" i="3" s="1"/>
  <c r="U23" i="3"/>
  <c r="F23" i="3"/>
  <c r="AH22" i="3"/>
  <c r="AD22" i="3"/>
  <c r="AJ22" i="3" s="1"/>
  <c r="AK22" i="3" s="1"/>
  <c r="AL22" i="3" s="1"/>
  <c r="AB22" i="3"/>
  <c r="AA22" i="3"/>
  <c r="Z22" i="3"/>
  <c r="Y22" i="3"/>
  <c r="W22" i="3"/>
  <c r="V22" i="3"/>
  <c r="U22" i="3"/>
  <c r="F22" i="3"/>
  <c r="AH21" i="3"/>
  <c r="AD21" i="3"/>
  <c r="AJ21" i="3" s="1"/>
  <c r="AK21" i="3" s="1"/>
  <c r="AL21" i="3" s="1"/>
  <c r="Y21" i="3"/>
  <c r="Z21" i="3" s="1"/>
  <c r="AA21" i="3" s="1"/>
  <c r="AB21" i="3" s="1"/>
  <c r="V21" i="3"/>
  <c r="W21" i="3" s="1"/>
  <c r="U21" i="3"/>
  <c r="F21" i="3"/>
  <c r="AK20" i="3"/>
  <c r="AL20" i="3" s="1"/>
  <c r="AJ20" i="3"/>
  <c r="AB20" i="3"/>
  <c r="AH19" i="3"/>
  <c r="AD19" i="3"/>
  <c r="AA19" i="3"/>
  <c r="AB19" i="3" s="1"/>
  <c r="Y19" i="3"/>
  <c r="Z19" i="3" s="1"/>
  <c r="V19" i="3"/>
  <c r="W19" i="3" s="1"/>
  <c r="U19" i="3"/>
  <c r="F19" i="3"/>
  <c r="AH18" i="3"/>
  <c r="AD18" i="3"/>
  <c r="AJ18" i="3" s="1"/>
  <c r="AK18" i="3" s="1"/>
  <c r="AL18" i="3" s="1"/>
  <c r="Z18" i="3"/>
  <c r="AA18" i="3" s="1"/>
  <c r="AB18" i="3" s="1"/>
  <c r="Y18" i="3"/>
  <c r="W18" i="3"/>
  <c r="V18" i="3"/>
  <c r="U18" i="3"/>
  <c r="F18" i="3"/>
  <c r="AJ17" i="3"/>
  <c r="AK17" i="3" s="1"/>
  <c r="AL17" i="3" s="1"/>
  <c r="AB17" i="3"/>
  <c r="AH16" i="3"/>
  <c r="AG16" i="3"/>
  <c r="AD16" i="3"/>
  <c r="Z16" i="3"/>
  <c r="AA16" i="3" s="1"/>
  <c r="AB16" i="3" s="1"/>
  <c r="Y16" i="3"/>
  <c r="V16" i="3"/>
  <c r="W16" i="3" s="1"/>
  <c r="U16" i="3"/>
  <c r="F16" i="3"/>
  <c r="AH15" i="3"/>
  <c r="AJ15" i="3" s="1"/>
  <c r="AK15" i="3" s="1"/>
  <c r="AL15" i="3" s="1"/>
  <c r="AD15" i="3"/>
  <c r="Y15" i="3"/>
  <c r="Z15" i="3" s="1"/>
  <c r="AA15" i="3" s="1"/>
  <c r="AB15" i="3" s="1"/>
  <c r="V15" i="3"/>
  <c r="W15" i="3" s="1"/>
  <c r="U15" i="3"/>
  <c r="F15" i="3"/>
  <c r="AK14" i="3"/>
  <c r="AL14" i="3" s="1"/>
  <c r="AB14" i="3"/>
  <c r="AH13" i="3"/>
  <c r="AD13" i="3"/>
  <c r="Z13" i="3"/>
  <c r="AA13" i="3" s="1"/>
  <c r="AB13" i="3" s="1"/>
  <c r="Y13" i="3"/>
  <c r="W13" i="3"/>
  <c r="V13" i="3"/>
  <c r="U13" i="3"/>
  <c r="F13" i="3"/>
  <c r="AC265" i="2"/>
  <c r="L11" i="12" s="1"/>
  <c r="T265" i="2"/>
  <c r="S265" i="2"/>
  <c r="R265" i="2"/>
  <c r="Q265" i="2"/>
  <c r="P265" i="2"/>
  <c r="O265" i="2"/>
  <c r="N265" i="2"/>
  <c r="M265" i="2"/>
  <c r="L265" i="2"/>
  <c r="K265" i="2"/>
  <c r="J265" i="2"/>
  <c r="I265" i="2"/>
  <c r="G265" i="2"/>
  <c r="E265" i="2"/>
  <c r="D265" i="2"/>
  <c r="C11" i="12" s="1"/>
  <c r="C265" i="2"/>
  <c r="AH264" i="2"/>
  <c r="AD264" i="2"/>
  <c r="Z264" i="2"/>
  <c r="AA264" i="2" s="1"/>
  <c r="AB264" i="2" s="1"/>
  <c r="Y264" i="2"/>
  <c r="W264" i="2"/>
  <c r="V264" i="2"/>
  <c r="U264" i="2"/>
  <c r="F264" i="2"/>
  <c r="AL263" i="2"/>
  <c r="AJ263" i="2"/>
  <c r="AK263" i="2" s="1"/>
  <c r="AH263" i="2"/>
  <c r="AD263" i="2"/>
  <c r="AA263" i="2"/>
  <c r="AB263" i="2" s="1"/>
  <c r="Y263" i="2"/>
  <c r="Z263" i="2" s="1"/>
  <c r="W263" i="2"/>
  <c r="V263" i="2"/>
  <c r="U263" i="2"/>
  <c r="F263" i="2"/>
  <c r="AH262" i="2"/>
  <c r="AE262" i="2"/>
  <c r="AJ262" i="2" s="1"/>
  <c r="AK262" i="2" s="1"/>
  <c r="AL262" i="2" s="1"/>
  <c r="AD262" i="2"/>
  <c r="AA262" i="2"/>
  <c r="AB262" i="2" s="1"/>
  <c r="Z262" i="2"/>
  <c r="Y262" i="2"/>
  <c r="AG262" i="2" s="1"/>
  <c r="W262" i="2"/>
  <c r="V262" i="2"/>
  <c r="U262" i="2"/>
  <c r="F262" i="2"/>
  <c r="Z261" i="2"/>
  <c r="AA261" i="2" s="1"/>
  <c r="AB261" i="2" s="1"/>
  <c r="Y261" i="2"/>
  <c r="W261" i="2"/>
  <c r="V261" i="2"/>
  <c r="F261" i="2"/>
  <c r="AH260" i="2"/>
  <c r="AD260" i="2"/>
  <c r="AJ260" i="2" s="1"/>
  <c r="AK260" i="2" s="1"/>
  <c r="AL260" i="2" s="1"/>
  <c r="Z260" i="2"/>
  <c r="AA260" i="2" s="1"/>
  <c r="AB260" i="2" s="1"/>
  <c r="Y260" i="2"/>
  <c r="W260" i="2"/>
  <c r="V260" i="2"/>
  <c r="F260" i="2"/>
  <c r="AH259" i="2"/>
  <c r="AD259" i="2"/>
  <c r="Z259" i="2"/>
  <c r="AA259" i="2" s="1"/>
  <c r="AB259" i="2" s="1"/>
  <c r="Y259" i="2"/>
  <c r="V259" i="2"/>
  <c r="W259" i="2" s="1"/>
  <c r="U259" i="2"/>
  <c r="F259" i="2"/>
  <c r="AH258" i="2"/>
  <c r="AJ258" i="2" s="1"/>
  <c r="AK258" i="2" s="1"/>
  <c r="AL258" i="2" s="1"/>
  <c r="AD258" i="2"/>
  <c r="AA258" i="2"/>
  <c r="AB258" i="2" s="1"/>
  <c r="Y258" i="2"/>
  <c r="Z258" i="2" s="1"/>
  <c r="V258" i="2"/>
  <c r="W258" i="2" s="1"/>
  <c r="U258" i="2"/>
  <c r="F258" i="2"/>
  <c r="AJ257" i="2"/>
  <c r="AH257" i="2"/>
  <c r="AD257" i="2"/>
  <c r="Z257" i="2"/>
  <c r="AA257" i="2" s="1"/>
  <c r="AB257" i="2" s="1"/>
  <c r="Y257" i="2"/>
  <c r="AK257" i="2" s="1"/>
  <c r="AL257" i="2" s="1"/>
  <c r="W257" i="2"/>
  <c r="V257" i="2"/>
  <c r="U257" i="2"/>
  <c r="F257" i="2"/>
  <c r="AH256" i="2"/>
  <c r="AD256" i="2"/>
  <c r="AJ256" i="2" s="1"/>
  <c r="Y256" i="2"/>
  <c r="AK256" i="2" s="1"/>
  <c r="AL256" i="2" s="1"/>
  <c r="V256" i="2"/>
  <c r="W256" i="2" s="1"/>
  <c r="F256" i="2"/>
  <c r="AH255" i="2"/>
  <c r="AD255" i="2"/>
  <c r="AJ255" i="2" s="1"/>
  <c r="AK255" i="2" s="1"/>
  <c r="AL255" i="2" s="1"/>
  <c r="AA255" i="2"/>
  <c r="AB255" i="2" s="1"/>
  <c r="Z255" i="2"/>
  <c r="Y255" i="2"/>
  <c r="V255" i="2"/>
  <c r="W255" i="2" s="1"/>
  <c r="F255" i="2"/>
  <c r="AL254" i="2"/>
  <c r="AK254" i="2"/>
  <c r="AH254" i="2"/>
  <c r="AD254" i="2"/>
  <c r="AJ254" i="2" s="1"/>
  <c r="AA254" i="2"/>
  <c r="AB254" i="2" s="1"/>
  <c r="Y254" i="2"/>
  <c r="W254" i="2"/>
  <c r="V254" i="2"/>
  <c r="F254" i="2"/>
  <c r="AK253" i="2"/>
  <c r="AL253" i="2" s="1"/>
  <c r="AJ253" i="2"/>
  <c r="AH253" i="2"/>
  <c r="AD253" i="2"/>
  <c r="AB253" i="2"/>
  <c r="Z253" i="2"/>
  <c r="AA253" i="2" s="1"/>
  <c r="Y253" i="2"/>
  <c r="W253" i="2"/>
  <c r="V253" i="2"/>
  <c r="U253" i="2"/>
  <c r="F253" i="2"/>
  <c r="AH252" i="2"/>
  <c r="AD252" i="2"/>
  <c r="AJ252" i="2" s="1"/>
  <c r="AK252" i="2" s="1"/>
  <c r="AL252" i="2" s="1"/>
  <c r="AA252" i="2"/>
  <c r="AB252" i="2" s="1"/>
  <c r="Z252" i="2"/>
  <c r="Y252" i="2"/>
  <c r="V252" i="2"/>
  <c r="W252" i="2" s="1"/>
  <c r="U252" i="2"/>
  <c r="F252" i="2"/>
  <c r="AH251" i="2"/>
  <c r="AD251" i="2"/>
  <c r="Z251" i="2"/>
  <c r="AA251" i="2" s="1"/>
  <c r="AB251" i="2" s="1"/>
  <c r="Y251" i="2"/>
  <c r="W251" i="2"/>
  <c r="V251" i="2"/>
  <c r="F251" i="2"/>
  <c r="AH250" i="2"/>
  <c r="AD250" i="2"/>
  <c r="AJ250" i="2" s="1"/>
  <c r="AK250" i="2" s="1"/>
  <c r="AL250" i="2" s="1"/>
  <c r="AB250" i="2"/>
  <c r="AA250" i="2"/>
  <c r="Z250" i="2"/>
  <c r="Y250" i="2"/>
  <c r="W250" i="2"/>
  <c r="V250" i="2"/>
  <c r="U250" i="2"/>
  <c r="F250" i="2"/>
  <c r="AJ249" i="2"/>
  <c r="AH249" i="2"/>
  <c r="AD249" i="2"/>
  <c r="AB249" i="2"/>
  <c r="AA249" i="2"/>
  <c r="Y249" i="2"/>
  <c r="Z249" i="2" s="1"/>
  <c r="V249" i="2"/>
  <c r="W249" i="2" s="1"/>
  <c r="F249" i="2"/>
  <c r="AJ248" i="2"/>
  <c r="AK248" i="2" s="1"/>
  <c r="AL248" i="2" s="1"/>
  <c r="AB248" i="2"/>
  <c r="AL247" i="2"/>
  <c r="AK247" i="2"/>
  <c r="AJ247" i="2"/>
  <c r="AH247" i="2"/>
  <c r="AD247" i="2"/>
  <c r="AA247" i="2"/>
  <c r="AB247" i="2" s="1"/>
  <c r="Z247" i="2"/>
  <c r="Y247" i="2"/>
  <c r="V247" i="2"/>
  <c r="W247" i="2" s="1"/>
  <c r="U247" i="2"/>
  <c r="F247" i="2"/>
  <c r="AH246" i="2"/>
  <c r="AD246" i="2"/>
  <c r="AB246" i="2"/>
  <c r="AA246" i="2"/>
  <c r="Z246" i="2"/>
  <c r="Y246" i="2"/>
  <c r="W246" i="2"/>
  <c r="V246" i="2"/>
  <c r="U246" i="2"/>
  <c r="F246" i="2"/>
  <c r="AL245" i="2"/>
  <c r="AJ245" i="2"/>
  <c r="AK245" i="2" s="1"/>
  <c r="AB245" i="2"/>
  <c r="AH244" i="2"/>
  <c r="AD244" i="2"/>
  <c r="AJ244" i="2" s="1"/>
  <c r="AK244" i="2" s="1"/>
  <c r="AL244" i="2" s="1"/>
  <c r="AA244" i="2"/>
  <c r="AB244" i="2" s="1"/>
  <c r="Z244" i="2"/>
  <c r="Y244" i="2"/>
  <c r="V244" i="2"/>
  <c r="W244" i="2" s="1"/>
  <c r="U244" i="2"/>
  <c r="F244" i="2"/>
  <c r="AH243" i="2"/>
  <c r="AD243" i="2"/>
  <c r="Z243" i="2"/>
  <c r="AA243" i="2" s="1"/>
  <c r="AB243" i="2" s="1"/>
  <c r="Y243" i="2"/>
  <c r="W243" i="2"/>
  <c r="V243" i="2"/>
  <c r="U243" i="2"/>
  <c r="F243" i="2"/>
  <c r="AJ242" i="2"/>
  <c r="AK242" i="2" s="1"/>
  <c r="AL242" i="2" s="1"/>
  <c r="AH242" i="2"/>
  <c r="AD242" i="2"/>
  <c r="AA242" i="2"/>
  <c r="AB242" i="2" s="1"/>
  <c r="Y242" i="2"/>
  <c r="Z242" i="2" s="1"/>
  <c r="V242" i="2"/>
  <c r="W242" i="2" s="1"/>
  <c r="U242" i="2"/>
  <c r="F242" i="2"/>
  <c r="AH241" i="2"/>
  <c r="AD241" i="2"/>
  <c r="AJ241" i="2" s="1"/>
  <c r="AK241" i="2" s="1"/>
  <c r="AL241" i="2" s="1"/>
  <c r="AB241" i="2"/>
  <c r="Z241" i="2"/>
  <c r="AA241" i="2" s="1"/>
  <c r="Y241" i="2"/>
  <c r="V241" i="2"/>
  <c r="W241" i="2" s="1"/>
  <c r="U241" i="2"/>
  <c r="F241" i="2"/>
  <c r="AJ240" i="2"/>
  <c r="AH240" i="2"/>
  <c r="AD240" i="2"/>
  <c r="Y240" i="2"/>
  <c r="Z240" i="2" s="1"/>
  <c r="AA240" i="2" s="1"/>
  <c r="AB240" i="2" s="1"/>
  <c r="W240" i="2"/>
  <c r="V240" i="2"/>
  <c r="U240" i="2"/>
  <c r="F240" i="2"/>
  <c r="AJ239" i="2"/>
  <c r="AK239" i="2" s="1"/>
  <c r="AL239" i="2" s="1"/>
  <c r="AH239" i="2"/>
  <c r="AD239" i="2"/>
  <c r="Y239" i="2"/>
  <c r="Z239" i="2" s="1"/>
  <c r="AA239" i="2" s="1"/>
  <c r="AB239" i="2" s="1"/>
  <c r="W239" i="2"/>
  <c r="V239" i="2"/>
  <c r="U239" i="2"/>
  <c r="F239" i="2"/>
  <c r="AH238" i="2"/>
  <c r="AE238" i="2"/>
  <c r="AD238" i="2"/>
  <c r="Y238" i="2"/>
  <c r="Z238" i="2" s="1"/>
  <c r="AA238" i="2" s="1"/>
  <c r="AB238" i="2" s="1"/>
  <c r="V238" i="2"/>
  <c r="W238" i="2" s="1"/>
  <c r="U238" i="2"/>
  <c r="F238" i="2"/>
  <c r="AH237" i="2"/>
  <c r="AG237" i="2"/>
  <c r="AE237" i="2"/>
  <c r="AD237" i="2"/>
  <c r="Y237" i="2"/>
  <c r="Z237" i="2" s="1"/>
  <c r="AA237" i="2" s="1"/>
  <c r="AB237" i="2" s="1"/>
  <c r="W237" i="2"/>
  <c r="V237" i="2"/>
  <c r="U237" i="2"/>
  <c r="F237" i="2"/>
  <c r="AH236" i="2"/>
  <c r="AE236" i="2"/>
  <c r="AD236" i="2"/>
  <c r="AA236" i="2"/>
  <c r="AB236" i="2" s="1"/>
  <c r="Y236" i="2"/>
  <c r="Z236" i="2" s="1"/>
  <c r="V236" i="2"/>
  <c r="W236" i="2" s="1"/>
  <c r="U236" i="2"/>
  <c r="F236" i="2"/>
  <c r="AH235" i="2"/>
  <c r="AD235" i="2"/>
  <c r="AB235" i="2"/>
  <c r="Z235" i="2"/>
  <c r="AA235" i="2" s="1"/>
  <c r="Y235" i="2"/>
  <c r="V235" i="2"/>
  <c r="W235" i="2" s="1"/>
  <c r="U235" i="2"/>
  <c r="F235" i="2"/>
  <c r="AH234" i="2"/>
  <c r="AD234" i="2"/>
  <c r="AJ234" i="2" s="1"/>
  <c r="AK234" i="2" s="1"/>
  <c r="AL234" i="2" s="1"/>
  <c r="AA234" i="2"/>
  <c r="AB234" i="2" s="1"/>
  <c r="Y234" i="2"/>
  <c r="Z234" i="2" s="1"/>
  <c r="W234" i="2"/>
  <c r="V234" i="2"/>
  <c r="U234" i="2"/>
  <c r="F234" i="2"/>
  <c r="AK233" i="2"/>
  <c r="AL233" i="2" s="1"/>
  <c r="AJ233" i="2"/>
  <c r="AB233" i="2"/>
  <c r="AH232" i="2"/>
  <c r="AD232" i="2"/>
  <c r="AJ232" i="2" s="1"/>
  <c r="AK232" i="2" s="1"/>
  <c r="AL232" i="2" s="1"/>
  <c r="AB232" i="2"/>
  <c r="Z232" i="2"/>
  <c r="AA232" i="2" s="1"/>
  <c r="Y232" i="2"/>
  <c r="V232" i="2"/>
  <c r="W232" i="2" s="1"/>
  <c r="U232" i="2"/>
  <c r="F232" i="2"/>
  <c r="AH231" i="2"/>
  <c r="AJ231" i="2" s="1"/>
  <c r="AK231" i="2" s="1"/>
  <c r="AL231" i="2" s="1"/>
  <c r="AD231" i="2"/>
  <c r="AA231" i="2"/>
  <c r="AB231" i="2" s="1"/>
  <c r="Y231" i="2"/>
  <c r="Z231" i="2" s="1"/>
  <c r="W231" i="2"/>
  <c r="V231" i="2"/>
  <c r="U231" i="2"/>
  <c r="F231" i="2"/>
  <c r="AH230" i="2"/>
  <c r="AE230" i="2"/>
  <c r="AD230" i="2"/>
  <c r="AA230" i="2"/>
  <c r="AB230" i="2" s="1"/>
  <c r="Z230" i="2"/>
  <c r="Y230" i="2"/>
  <c r="W230" i="2"/>
  <c r="V230" i="2"/>
  <c r="F230" i="2"/>
  <c r="AH229" i="2"/>
  <c r="AE229" i="2"/>
  <c r="AD229" i="2"/>
  <c r="AB229" i="2"/>
  <c r="AA229" i="2"/>
  <c r="Y229" i="2"/>
  <c r="AG229" i="2" s="1"/>
  <c r="V229" i="2"/>
  <c r="W229" i="2" s="1"/>
  <c r="F229" i="2"/>
  <c r="AH228" i="2"/>
  <c r="AD228" i="2"/>
  <c r="AJ228" i="2" s="1"/>
  <c r="AK228" i="2" s="1"/>
  <c r="AL228" i="2" s="1"/>
  <c r="AB228" i="2"/>
  <c r="AA228" i="2"/>
  <c r="Y228" i="2"/>
  <c r="W228" i="2"/>
  <c r="V228" i="2"/>
  <c r="U228" i="2"/>
  <c r="F228" i="2"/>
  <c r="AH227" i="2"/>
  <c r="AD227" i="2"/>
  <c r="AJ227" i="2" s="1"/>
  <c r="AK227" i="2" s="1"/>
  <c r="AL227" i="2" s="1"/>
  <c r="AB227" i="2"/>
  <c r="AA227" i="2"/>
  <c r="Y227" i="2"/>
  <c r="Z227" i="2" s="1"/>
  <c r="V227" i="2"/>
  <c r="W227" i="2" s="1"/>
  <c r="U227" i="2"/>
  <c r="F227" i="2"/>
  <c r="AH226" i="2"/>
  <c r="AD226" i="2"/>
  <c r="Z226" i="2"/>
  <c r="AA226" i="2" s="1"/>
  <c r="AB226" i="2" s="1"/>
  <c r="Y226" i="2"/>
  <c r="W226" i="2"/>
  <c r="V226" i="2"/>
  <c r="U226" i="2"/>
  <c r="F226" i="2"/>
  <c r="AJ225" i="2"/>
  <c r="AK225" i="2" s="1"/>
  <c r="AL225" i="2" s="1"/>
  <c r="AH225" i="2"/>
  <c r="AD225" i="2"/>
  <c r="AA225" i="2"/>
  <c r="AB225" i="2" s="1"/>
  <c r="Y225" i="2"/>
  <c r="Z225" i="2" s="1"/>
  <c r="V225" i="2"/>
  <c r="W225" i="2" s="1"/>
  <c r="U225" i="2"/>
  <c r="F225" i="2"/>
  <c r="AJ224" i="2"/>
  <c r="AK224" i="2" s="1"/>
  <c r="AL224" i="2" s="1"/>
  <c r="AH224" i="2"/>
  <c r="AD224" i="2"/>
  <c r="AB224" i="2"/>
  <c r="Z224" i="2"/>
  <c r="AA224" i="2" s="1"/>
  <c r="Y224" i="2"/>
  <c r="W224" i="2"/>
  <c r="V224" i="2"/>
  <c r="U224" i="2"/>
  <c r="F224" i="2"/>
  <c r="AJ223" i="2"/>
  <c r="AK223" i="2" s="1"/>
  <c r="AL223" i="2" s="1"/>
  <c r="AB223" i="2"/>
  <c r="AL222" i="2"/>
  <c r="AJ222" i="2"/>
  <c r="AK222" i="2" s="1"/>
  <c r="AH222" i="2"/>
  <c r="AD222" i="2"/>
  <c r="Y222" i="2"/>
  <c r="Z222" i="2" s="1"/>
  <c r="AA222" i="2" s="1"/>
  <c r="AB222" i="2" s="1"/>
  <c r="W222" i="2"/>
  <c r="V222" i="2"/>
  <c r="U222" i="2"/>
  <c r="F222" i="2"/>
  <c r="AH221" i="2"/>
  <c r="AJ221" i="2" s="1"/>
  <c r="AK221" i="2" s="1"/>
  <c r="AL221" i="2" s="1"/>
  <c r="AD221" i="2"/>
  <c r="AB221" i="2"/>
  <c r="Z221" i="2"/>
  <c r="AA221" i="2" s="1"/>
  <c r="Y221" i="2"/>
  <c r="W221" i="2"/>
  <c r="V221" i="2"/>
  <c r="U221" i="2"/>
  <c r="F221" i="2"/>
  <c r="AH220" i="2"/>
  <c r="AD220" i="2"/>
  <c r="AJ220" i="2" s="1"/>
  <c r="AK220" i="2" s="1"/>
  <c r="AL220" i="2" s="1"/>
  <c r="AA220" i="2"/>
  <c r="AB220" i="2" s="1"/>
  <c r="Z220" i="2"/>
  <c r="Y220" i="2"/>
  <c r="V220" i="2"/>
  <c r="W220" i="2" s="1"/>
  <c r="U220" i="2"/>
  <c r="F220" i="2"/>
  <c r="AL219" i="2"/>
  <c r="AK219" i="2"/>
  <c r="AJ219" i="2"/>
  <c r="AB219" i="2"/>
  <c r="AJ218" i="2"/>
  <c r="AH218" i="2"/>
  <c r="AD218" i="2"/>
  <c r="Y218" i="2"/>
  <c r="AK218" i="2" s="1"/>
  <c r="AL218" i="2" s="1"/>
  <c r="W218" i="2"/>
  <c r="V218" i="2"/>
  <c r="U218" i="2"/>
  <c r="F218" i="2"/>
  <c r="AK217" i="2"/>
  <c r="AL217" i="2" s="1"/>
  <c r="AJ217" i="2"/>
  <c r="AB217" i="2"/>
  <c r="AH216" i="2"/>
  <c r="AD216" i="2"/>
  <c r="AJ216" i="2" s="1"/>
  <c r="AK216" i="2" s="1"/>
  <c r="AL216" i="2" s="1"/>
  <c r="AA216" i="2"/>
  <c r="AB216" i="2" s="1"/>
  <c r="Y216" i="2"/>
  <c r="Z216" i="2" s="1"/>
  <c r="V216" i="2"/>
  <c r="W216" i="2" s="1"/>
  <c r="U216" i="2"/>
  <c r="F216" i="2"/>
  <c r="AJ215" i="2"/>
  <c r="AH215" i="2"/>
  <c r="AD215" i="2"/>
  <c r="AB215" i="2"/>
  <c r="Z215" i="2"/>
  <c r="AA215" i="2" s="1"/>
  <c r="Y215" i="2"/>
  <c r="AK215" i="2" s="1"/>
  <c r="AL215" i="2" s="1"/>
  <c r="W215" i="2"/>
  <c r="V215" i="2"/>
  <c r="U215" i="2"/>
  <c r="F215" i="2"/>
  <c r="AH214" i="2"/>
  <c r="AD214" i="2"/>
  <c r="AJ214" i="2" s="1"/>
  <c r="AK214" i="2" s="1"/>
  <c r="AL214" i="2" s="1"/>
  <c r="AA214" i="2"/>
  <c r="AB214" i="2" s="1"/>
  <c r="Z214" i="2"/>
  <c r="Y214" i="2"/>
  <c r="V214" i="2"/>
  <c r="W214" i="2" s="1"/>
  <c r="U214" i="2"/>
  <c r="F214" i="2"/>
  <c r="AH213" i="2"/>
  <c r="AD213" i="2"/>
  <c r="AA213" i="2"/>
  <c r="AB213" i="2" s="1"/>
  <c r="Y213" i="2"/>
  <c r="V213" i="2"/>
  <c r="W213" i="2" s="1"/>
  <c r="F213" i="2"/>
  <c r="AH212" i="2"/>
  <c r="AD212" i="2"/>
  <c r="AJ212" i="2" s="1"/>
  <c r="AK212" i="2" s="1"/>
  <c r="AL212" i="2" s="1"/>
  <c r="AA212" i="2"/>
  <c r="AB212" i="2" s="1"/>
  <c r="Y212" i="2"/>
  <c r="W212" i="2"/>
  <c r="V212" i="2"/>
  <c r="F212" i="2"/>
  <c r="AH211" i="2"/>
  <c r="AJ211" i="2" s="1"/>
  <c r="AK211" i="2" s="1"/>
  <c r="AL211" i="2" s="1"/>
  <c r="AD211" i="2"/>
  <c r="AB211" i="2"/>
  <c r="Z211" i="2"/>
  <c r="AA211" i="2" s="1"/>
  <c r="Y211" i="2"/>
  <c r="W211" i="2"/>
  <c r="V211" i="2"/>
  <c r="U211" i="2"/>
  <c r="F211" i="2"/>
  <c r="AH210" i="2"/>
  <c r="AE210" i="2"/>
  <c r="AD210" i="2"/>
  <c r="AB210" i="2"/>
  <c r="AA210" i="2"/>
  <c r="Y210" i="2"/>
  <c r="V210" i="2"/>
  <c r="W210" i="2" s="1"/>
  <c r="F210" i="2"/>
  <c r="AH209" i="2"/>
  <c r="AE209" i="2"/>
  <c r="AD209" i="2"/>
  <c r="AB209" i="2"/>
  <c r="Z209" i="2"/>
  <c r="AA209" i="2" s="1"/>
  <c r="Y209" i="2"/>
  <c r="V209" i="2"/>
  <c r="W209" i="2" s="1"/>
  <c r="F209" i="2"/>
  <c r="AH208" i="2"/>
  <c r="AE208" i="2"/>
  <c r="AD208" i="2"/>
  <c r="AB208" i="2"/>
  <c r="AA208" i="2"/>
  <c r="Z208" i="2"/>
  <c r="Y208" i="2"/>
  <c r="AG208" i="2" s="1"/>
  <c r="W208" i="2"/>
  <c r="V208" i="2"/>
  <c r="F208" i="2"/>
  <c r="AH207" i="2"/>
  <c r="AE207" i="2"/>
  <c r="AD207" i="2"/>
  <c r="AB207" i="2"/>
  <c r="AA207" i="2"/>
  <c r="Z207" i="2"/>
  <c r="Y207" i="2"/>
  <c r="W207" i="2"/>
  <c r="V207" i="2"/>
  <c r="U207" i="2"/>
  <c r="F207" i="2"/>
  <c r="AH206" i="2"/>
  <c r="AE206" i="2"/>
  <c r="AD206" i="2"/>
  <c r="AA206" i="2"/>
  <c r="AB206" i="2" s="1"/>
  <c r="Y206" i="2"/>
  <c r="Z206" i="2" s="1"/>
  <c r="V206" i="2"/>
  <c r="W206" i="2" s="1"/>
  <c r="U206" i="2"/>
  <c r="F206" i="2"/>
  <c r="AJ205" i="2"/>
  <c r="AK205" i="2" s="1"/>
  <c r="AL205" i="2" s="1"/>
  <c r="AH205" i="2"/>
  <c r="AD205" i="2"/>
  <c r="AB205" i="2"/>
  <c r="Z205" i="2"/>
  <c r="AA205" i="2" s="1"/>
  <c r="Y205" i="2"/>
  <c r="W205" i="2"/>
  <c r="V205" i="2"/>
  <c r="U205" i="2"/>
  <c r="F205" i="2"/>
  <c r="AH204" i="2"/>
  <c r="AD204" i="2"/>
  <c r="AJ204" i="2" s="1"/>
  <c r="AK204" i="2" s="1"/>
  <c r="AL204" i="2" s="1"/>
  <c r="AA204" i="2"/>
  <c r="AB204" i="2" s="1"/>
  <c r="Z204" i="2"/>
  <c r="Y204" i="2"/>
  <c r="V204" i="2"/>
  <c r="W204" i="2" s="1"/>
  <c r="F204" i="2"/>
  <c r="AL203" i="2"/>
  <c r="AK203" i="2"/>
  <c r="AJ203" i="2"/>
  <c r="AH203" i="2"/>
  <c r="AD203" i="2"/>
  <c r="AA203" i="2"/>
  <c r="AB203" i="2" s="1"/>
  <c r="Z203" i="2"/>
  <c r="Y203" i="2"/>
  <c r="V203" i="2"/>
  <c r="W203" i="2" s="1"/>
  <c r="U203" i="2"/>
  <c r="F203" i="2"/>
  <c r="AH202" i="2"/>
  <c r="AD202" i="2"/>
  <c r="Z202" i="2"/>
  <c r="AA202" i="2" s="1"/>
  <c r="AB202" i="2" s="1"/>
  <c r="Y202" i="2"/>
  <c r="W202" i="2"/>
  <c r="V202" i="2"/>
  <c r="U202" i="2"/>
  <c r="F202" i="2"/>
  <c r="AJ201" i="2"/>
  <c r="AH201" i="2"/>
  <c r="AD201" i="2"/>
  <c r="Y201" i="2"/>
  <c r="Z201" i="2" s="1"/>
  <c r="AA201" i="2" s="1"/>
  <c r="AB201" i="2" s="1"/>
  <c r="W201" i="2"/>
  <c r="V201" i="2"/>
  <c r="U201" i="2"/>
  <c r="F201" i="2"/>
  <c r="AJ200" i="2"/>
  <c r="AK200" i="2" s="1"/>
  <c r="AL200" i="2" s="1"/>
  <c r="AH200" i="2"/>
  <c r="AD200" i="2"/>
  <c r="Z200" i="2"/>
  <c r="AA200" i="2" s="1"/>
  <c r="AB200" i="2" s="1"/>
  <c r="Y200" i="2"/>
  <c r="W200" i="2"/>
  <c r="V200" i="2"/>
  <c r="U200" i="2"/>
  <c r="F200" i="2"/>
  <c r="AJ199" i="2"/>
  <c r="AK199" i="2" s="1"/>
  <c r="AL199" i="2" s="1"/>
  <c r="AH199" i="2"/>
  <c r="AD199" i="2"/>
  <c r="Z199" i="2"/>
  <c r="AA199" i="2" s="1"/>
  <c r="AB199" i="2" s="1"/>
  <c r="Y199" i="2"/>
  <c r="W199" i="2"/>
  <c r="V199" i="2"/>
  <c r="U199" i="2"/>
  <c r="F199" i="2"/>
  <c r="AJ198" i="2"/>
  <c r="AK198" i="2" s="1"/>
  <c r="AL198" i="2" s="1"/>
  <c r="AH198" i="2"/>
  <c r="AD198" i="2"/>
  <c r="Y198" i="2"/>
  <c r="Z198" i="2" s="1"/>
  <c r="AA198" i="2" s="1"/>
  <c r="AB198" i="2" s="1"/>
  <c r="W198" i="2"/>
  <c r="V198" i="2"/>
  <c r="U198" i="2"/>
  <c r="F198" i="2"/>
  <c r="AK197" i="2"/>
  <c r="AL197" i="2" s="1"/>
  <c r="AJ197" i="2"/>
  <c r="AB197" i="2"/>
  <c r="AH196" i="2"/>
  <c r="AD196" i="2"/>
  <c r="AJ196" i="2" s="1"/>
  <c r="AK196" i="2" s="1"/>
  <c r="AL196" i="2" s="1"/>
  <c r="Y196" i="2"/>
  <c r="Z196" i="2" s="1"/>
  <c r="AA196" i="2" s="1"/>
  <c r="AB196" i="2" s="1"/>
  <c r="W196" i="2"/>
  <c r="V196" i="2"/>
  <c r="U196" i="2"/>
  <c r="F196" i="2"/>
  <c r="AJ195" i="2"/>
  <c r="AK195" i="2" s="1"/>
  <c r="AL195" i="2" s="1"/>
  <c r="AB195" i="2"/>
  <c r="AH194" i="2"/>
  <c r="AD194" i="2"/>
  <c r="AJ194" i="2" s="1"/>
  <c r="AK194" i="2" s="1"/>
  <c r="AL194" i="2" s="1"/>
  <c r="Y194" i="2"/>
  <c r="Z194" i="2" s="1"/>
  <c r="AA194" i="2" s="1"/>
  <c r="AB194" i="2" s="1"/>
  <c r="V194" i="2"/>
  <c r="W194" i="2" s="1"/>
  <c r="F194" i="2"/>
  <c r="AH193" i="2"/>
  <c r="AD193" i="2"/>
  <c r="AJ193" i="2" s="1"/>
  <c r="AK193" i="2" s="1"/>
  <c r="AL193" i="2" s="1"/>
  <c r="Y193" i="2"/>
  <c r="Z193" i="2" s="1"/>
  <c r="AA193" i="2" s="1"/>
  <c r="AB193" i="2" s="1"/>
  <c r="V193" i="2"/>
  <c r="W193" i="2" s="1"/>
  <c r="F193" i="2"/>
  <c r="AH192" i="2"/>
  <c r="AD192" i="2"/>
  <c r="AJ192" i="2" s="1"/>
  <c r="AK192" i="2" s="1"/>
  <c r="AL192" i="2" s="1"/>
  <c r="Y192" i="2"/>
  <c r="Z192" i="2" s="1"/>
  <c r="AA192" i="2" s="1"/>
  <c r="AB192" i="2" s="1"/>
  <c r="V192" i="2"/>
  <c r="W192" i="2" s="1"/>
  <c r="F192" i="2"/>
  <c r="AH191" i="2"/>
  <c r="AD191" i="2"/>
  <c r="AJ191" i="2" s="1"/>
  <c r="AK191" i="2" s="1"/>
  <c r="AL191" i="2" s="1"/>
  <c r="Y191" i="2"/>
  <c r="Z191" i="2" s="1"/>
  <c r="AA191" i="2" s="1"/>
  <c r="AB191" i="2" s="1"/>
  <c r="V191" i="2"/>
  <c r="W191" i="2" s="1"/>
  <c r="F191" i="2"/>
  <c r="AH190" i="2"/>
  <c r="AD190" i="2"/>
  <c r="AJ190" i="2" s="1"/>
  <c r="AK190" i="2" s="1"/>
  <c r="AL190" i="2" s="1"/>
  <c r="Y190" i="2"/>
  <c r="Z190" i="2" s="1"/>
  <c r="AA190" i="2" s="1"/>
  <c r="AB190" i="2" s="1"/>
  <c r="V190" i="2"/>
  <c r="W190" i="2" s="1"/>
  <c r="U190" i="2"/>
  <c r="F190" i="2"/>
  <c r="AH189" i="2"/>
  <c r="AD189" i="2"/>
  <c r="AJ189" i="2" s="1"/>
  <c r="AK189" i="2" s="1"/>
  <c r="AL189" i="2" s="1"/>
  <c r="Z189" i="2"/>
  <c r="AA189" i="2" s="1"/>
  <c r="AB189" i="2" s="1"/>
  <c r="Y189" i="2"/>
  <c r="W189" i="2"/>
  <c r="V189" i="2"/>
  <c r="U189" i="2"/>
  <c r="F189" i="2"/>
  <c r="AJ188" i="2"/>
  <c r="AK188" i="2" s="1"/>
  <c r="AL188" i="2" s="1"/>
  <c r="AH188" i="2"/>
  <c r="AD188" i="2"/>
  <c r="Y188" i="2"/>
  <c r="Z188" i="2" s="1"/>
  <c r="AA188" i="2" s="1"/>
  <c r="AB188" i="2" s="1"/>
  <c r="W188" i="2"/>
  <c r="V188" i="2"/>
  <c r="U188" i="2"/>
  <c r="F188" i="2"/>
  <c r="AK187" i="2"/>
  <c r="AL187" i="2" s="1"/>
  <c r="AJ187" i="2"/>
  <c r="AH187" i="2"/>
  <c r="AD187" i="2"/>
  <c r="Z187" i="2"/>
  <c r="AA187" i="2" s="1"/>
  <c r="AB187" i="2" s="1"/>
  <c r="Y187" i="2"/>
  <c r="W187" i="2"/>
  <c r="V187" i="2"/>
  <c r="F187" i="2"/>
  <c r="AK186" i="2"/>
  <c r="AL186" i="2" s="1"/>
  <c r="AJ186" i="2"/>
  <c r="AH186" i="2"/>
  <c r="AD186" i="2"/>
  <c r="Z186" i="2"/>
  <c r="AA186" i="2" s="1"/>
  <c r="AB186" i="2" s="1"/>
  <c r="Y186" i="2"/>
  <c r="W186" i="2"/>
  <c r="V186" i="2"/>
  <c r="F186" i="2"/>
  <c r="AK185" i="2"/>
  <c r="AL185" i="2" s="1"/>
  <c r="AJ185" i="2"/>
  <c r="AH185" i="2"/>
  <c r="AD185" i="2"/>
  <c r="Z185" i="2"/>
  <c r="AA185" i="2" s="1"/>
  <c r="AB185" i="2" s="1"/>
  <c r="Y185" i="2"/>
  <c r="W185" i="2"/>
  <c r="V185" i="2"/>
  <c r="U185" i="2"/>
  <c r="F185" i="2"/>
  <c r="AL184" i="2"/>
  <c r="AK184" i="2"/>
  <c r="AJ184" i="2"/>
  <c r="AH184" i="2"/>
  <c r="AD184" i="2"/>
  <c r="AA184" i="2"/>
  <c r="AB184" i="2" s="1"/>
  <c r="Z184" i="2"/>
  <c r="Y184" i="2"/>
  <c r="W184" i="2"/>
  <c r="V184" i="2"/>
  <c r="F184" i="2"/>
  <c r="AL183" i="2"/>
  <c r="AK183" i="2"/>
  <c r="AJ183" i="2"/>
  <c r="AH183" i="2"/>
  <c r="AD183" i="2"/>
  <c r="AA183" i="2"/>
  <c r="AB183" i="2" s="1"/>
  <c r="Z183" i="2"/>
  <c r="Y183" i="2"/>
  <c r="W183" i="2"/>
  <c r="V183" i="2"/>
  <c r="U183" i="2"/>
  <c r="F183" i="2"/>
  <c r="AH182" i="2"/>
  <c r="AJ182" i="2" s="1"/>
  <c r="AK182" i="2" s="1"/>
  <c r="AL182" i="2" s="1"/>
  <c r="AD182" i="2"/>
  <c r="AB182" i="2"/>
  <c r="AA182" i="2"/>
  <c r="Z182" i="2"/>
  <c r="Y182" i="2"/>
  <c r="V182" i="2"/>
  <c r="W182" i="2" s="1"/>
  <c r="U182" i="2"/>
  <c r="F182" i="2"/>
  <c r="AJ181" i="2"/>
  <c r="AK181" i="2" s="1"/>
  <c r="AL181" i="2" s="1"/>
  <c r="AB181" i="2"/>
  <c r="AH180" i="2"/>
  <c r="AD180" i="2"/>
  <c r="Y180" i="2"/>
  <c r="Z180" i="2" s="1"/>
  <c r="AA180" i="2" s="1"/>
  <c r="AB180" i="2" s="1"/>
  <c r="W180" i="2"/>
  <c r="V180" i="2"/>
  <c r="F180" i="2"/>
  <c r="AH179" i="2"/>
  <c r="AD179" i="2"/>
  <c r="AA179" i="2"/>
  <c r="AB179" i="2" s="1"/>
  <c r="Z179" i="2"/>
  <c r="Y179" i="2"/>
  <c r="W179" i="2"/>
  <c r="V179" i="2"/>
  <c r="F179" i="2"/>
  <c r="AH178" i="2"/>
  <c r="AD178" i="2"/>
  <c r="Z178" i="2"/>
  <c r="AA178" i="2" s="1"/>
  <c r="AB178" i="2" s="1"/>
  <c r="Y178" i="2"/>
  <c r="W178" i="2"/>
  <c r="V178" i="2"/>
  <c r="F178" i="2"/>
  <c r="AH177" i="2"/>
  <c r="AD177" i="2"/>
  <c r="AJ177" i="2" s="1"/>
  <c r="AK177" i="2" s="1"/>
  <c r="AL177" i="2" s="1"/>
  <c r="Z177" i="2"/>
  <c r="AA177" i="2" s="1"/>
  <c r="AB177" i="2" s="1"/>
  <c r="Y177" i="2"/>
  <c r="W177" i="2"/>
  <c r="V177" i="2"/>
  <c r="U177" i="2"/>
  <c r="F177" i="2"/>
  <c r="AH176" i="2"/>
  <c r="AG176" i="2" s="1"/>
  <c r="AJ176" i="2" s="1"/>
  <c r="AK176" i="2" s="1"/>
  <c r="AL176" i="2" s="1"/>
  <c r="AE176" i="2"/>
  <c r="AD176" i="2"/>
  <c r="AA176" i="2"/>
  <c r="AB176" i="2" s="1"/>
  <c r="Z176" i="2"/>
  <c r="Y176" i="2"/>
  <c r="W176" i="2"/>
  <c r="V176" i="2"/>
  <c r="U176" i="2"/>
  <c r="F176" i="2"/>
  <c r="AH175" i="2"/>
  <c r="AJ175" i="2" s="1"/>
  <c r="AK175" i="2" s="1"/>
  <c r="AL175" i="2" s="1"/>
  <c r="AD175" i="2"/>
  <c r="AB175" i="2"/>
  <c r="AA175" i="2"/>
  <c r="Z175" i="2"/>
  <c r="Y175" i="2"/>
  <c r="V175" i="2"/>
  <c r="W175" i="2" s="1"/>
  <c r="U175" i="2"/>
  <c r="F175" i="2"/>
  <c r="AH174" i="2"/>
  <c r="AD174" i="2"/>
  <c r="AJ174" i="2" s="1"/>
  <c r="AK174" i="2" s="1"/>
  <c r="AL174" i="2" s="1"/>
  <c r="AB174" i="2"/>
  <c r="AA174" i="2"/>
  <c r="Z174" i="2"/>
  <c r="Y174" i="2"/>
  <c r="V174" i="2"/>
  <c r="W174" i="2" s="1"/>
  <c r="U174" i="2"/>
  <c r="F174" i="2"/>
  <c r="AH173" i="2"/>
  <c r="AD173" i="2"/>
  <c r="AJ173" i="2" s="1"/>
  <c r="AK173" i="2" s="1"/>
  <c r="AL173" i="2" s="1"/>
  <c r="Y173" i="2"/>
  <c r="Z173" i="2" s="1"/>
  <c r="AA173" i="2" s="1"/>
  <c r="AB173" i="2" s="1"/>
  <c r="W173" i="2"/>
  <c r="V173" i="2"/>
  <c r="U173" i="2"/>
  <c r="F173" i="2"/>
  <c r="AJ172" i="2"/>
  <c r="AK172" i="2" s="1"/>
  <c r="AL172" i="2" s="1"/>
  <c r="AH172" i="2"/>
  <c r="AD172" i="2"/>
  <c r="Y172" i="2"/>
  <c r="Z172" i="2" s="1"/>
  <c r="AA172" i="2" s="1"/>
  <c r="AB172" i="2" s="1"/>
  <c r="W172" i="2"/>
  <c r="V172" i="2"/>
  <c r="U172" i="2"/>
  <c r="F172" i="2"/>
  <c r="AK171" i="2"/>
  <c r="AL171" i="2" s="1"/>
  <c r="AJ171" i="2"/>
  <c r="AH171" i="2"/>
  <c r="AD171" i="2"/>
  <c r="Z171" i="2"/>
  <c r="AA171" i="2" s="1"/>
  <c r="AB171" i="2" s="1"/>
  <c r="Y171" i="2"/>
  <c r="W171" i="2"/>
  <c r="V171" i="2"/>
  <c r="U171" i="2"/>
  <c r="F171" i="2"/>
  <c r="AL170" i="2"/>
  <c r="AK170" i="2"/>
  <c r="AJ170" i="2"/>
  <c r="AB170" i="2"/>
  <c r="AJ169" i="2"/>
  <c r="AK169" i="2" s="1"/>
  <c r="AL169" i="2" s="1"/>
  <c r="AH169" i="2"/>
  <c r="AD169" i="2"/>
  <c r="Y169" i="2"/>
  <c r="Z169" i="2" s="1"/>
  <c r="AA169" i="2" s="1"/>
  <c r="AB169" i="2" s="1"/>
  <c r="W169" i="2"/>
  <c r="V169" i="2"/>
  <c r="U169" i="2"/>
  <c r="F169" i="2"/>
  <c r="AH168" i="2"/>
  <c r="AE168" i="2"/>
  <c r="AD168" i="2"/>
  <c r="AB168" i="2"/>
  <c r="AA168" i="2"/>
  <c r="Z168" i="2"/>
  <c r="Y168" i="2"/>
  <c r="AG168" i="2" s="1"/>
  <c r="AJ168" i="2" s="1"/>
  <c r="AK168" i="2" s="1"/>
  <c r="AL168" i="2" s="1"/>
  <c r="V168" i="2"/>
  <c r="W168" i="2" s="1"/>
  <c r="U168" i="2"/>
  <c r="F168" i="2"/>
  <c r="AH167" i="2"/>
  <c r="AD167" i="2"/>
  <c r="AJ167" i="2" s="1"/>
  <c r="AK167" i="2" s="1"/>
  <c r="AL167" i="2" s="1"/>
  <c r="AB167" i="2"/>
  <c r="AA167" i="2"/>
  <c r="Z167" i="2"/>
  <c r="Y167" i="2"/>
  <c r="V167" i="2"/>
  <c r="W167" i="2" s="1"/>
  <c r="U167" i="2"/>
  <c r="F167" i="2"/>
  <c r="AH166" i="2"/>
  <c r="AD166" i="2"/>
  <c r="AJ166" i="2" s="1"/>
  <c r="AK166" i="2" s="1"/>
  <c r="AL166" i="2" s="1"/>
  <c r="Y166" i="2"/>
  <c r="Z166" i="2" s="1"/>
  <c r="AA166" i="2" s="1"/>
  <c r="AB166" i="2" s="1"/>
  <c r="W166" i="2"/>
  <c r="V166" i="2"/>
  <c r="U166" i="2"/>
  <c r="F166" i="2"/>
  <c r="AJ165" i="2"/>
  <c r="AK165" i="2" s="1"/>
  <c r="AL165" i="2" s="1"/>
  <c r="AH165" i="2"/>
  <c r="AD165" i="2"/>
  <c r="Y165" i="2"/>
  <c r="Z165" i="2" s="1"/>
  <c r="AA165" i="2" s="1"/>
  <c r="AB165" i="2" s="1"/>
  <c r="W165" i="2"/>
  <c r="V165" i="2"/>
  <c r="U165" i="2"/>
  <c r="F165" i="2"/>
  <c r="AK164" i="2"/>
  <c r="AL164" i="2" s="1"/>
  <c r="AJ164" i="2"/>
  <c r="AH164" i="2"/>
  <c r="AD164" i="2"/>
  <c r="Z164" i="2"/>
  <c r="AA164" i="2" s="1"/>
  <c r="AB164" i="2" s="1"/>
  <c r="Y164" i="2"/>
  <c r="W164" i="2"/>
  <c r="V164" i="2"/>
  <c r="U164" i="2"/>
  <c r="F164" i="2"/>
  <c r="AL163" i="2"/>
  <c r="AK163" i="2"/>
  <c r="AJ163" i="2"/>
  <c r="AB163" i="2"/>
  <c r="AH162" i="2"/>
  <c r="AG162" i="2" s="1"/>
  <c r="AJ162" i="2" s="1"/>
  <c r="AK162" i="2" s="1"/>
  <c r="AL162" i="2" s="1"/>
  <c r="AE162" i="2"/>
  <c r="AD162" i="2"/>
  <c r="AA162" i="2"/>
  <c r="AB162" i="2" s="1"/>
  <c r="Z162" i="2"/>
  <c r="Y162" i="2"/>
  <c r="W162" i="2"/>
  <c r="V162" i="2"/>
  <c r="U162" i="2"/>
  <c r="F162" i="2"/>
  <c r="AH161" i="2"/>
  <c r="AJ161" i="2" s="1"/>
  <c r="AK161" i="2" s="1"/>
  <c r="AL161" i="2" s="1"/>
  <c r="AD161" i="2"/>
  <c r="AB161" i="2"/>
  <c r="AA161" i="2"/>
  <c r="Z161" i="2"/>
  <c r="Y161" i="2"/>
  <c r="V161" i="2"/>
  <c r="W161" i="2" s="1"/>
  <c r="U161" i="2"/>
  <c r="F161" i="2"/>
  <c r="AJ160" i="2"/>
  <c r="AK160" i="2" s="1"/>
  <c r="AL160" i="2" s="1"/>
  <c r="AB160" i="2"/>
  <c r="AJ159" i="2"/>
  <c r="AH159" i="2"/>
  <c r="AD159" i="2"/>
  <c r="AA159" i="2"/>
  <c r="AB159" i="2" s="1"/>
  <c r="Z159" i="2"/>
  <c r="Y159" i="2"/>
  <c r="AK159" i="2" s="1"/>
  <c r="AL159" i="2" s="1"/>
  <c r="V159" i="2"/>
  <c r="W159" i="2" s="1"/>
  <c r="U159" i="2"/>
  <c r="F159" i="2"/>
  <c r="AH158" i="2"/>
  <c r="AD158" i="2"/>
  <c r="AJ158" i="2" s="1"/>
  <c r="AK158" i="2" s="1"/>
  <c r="AL158" i="2" s="1"/>
  <c r="AB158" i="2"/>
  <c r="AA158" i="2"/>
  <c r="Z158" i="2"/>
  <c r="Y158" i="2"/>
  <c r="W158" i="2"/>
  <c r="V158" i="2"/>
  <c r="U158" i="2"/>
  <c r="F158" i="2"/>
  <c r="AH157" i="2"/>
  <c r="AD157" i="2"/>
  <c r="AJ157" i="2" s="1"/>
  <c r="AK157" i="2" s="1"/>
  <c r="AL157" i="2" s="1"/>
  <c r="Y157" i="2"/>
  <c r="Z157" i="2" s="1"/>
  <c r="AA157" i="2" s="1"/>
  <c r="AB157" i="2" s="1"/>
  <c r="V157" i="2"/>
  <c r="W157" i="2" s="1"/>
  <c r="U157" i="2"/>
  <c r="F157" i="2"/>
  <c r="AH156" i="2"/>
  <c r="AG156" i="2" s="1"/>
  <c r="AE156" i="2"/>
  <c r="AD156" i="2"/>
  <c r="Z156" i="2"/>
  <c r="AA156" i="2" s="1"/>
  <c r="AB156" i="2" s="1"/>
  <c r="Y156" i="2"/>
  <c r="W156" i="2"/>
  <c r="V156" i="2"/>
  <c r="F156" i="2"/>
  <c r="AH155" i="2"/>
  <c r="AE155" i="2"/>
  <c r="AD155" i="2"/>
  <c r="AB155" i="2"/>
  <c r="AA155" i="2"/>
  <c r="Z155" i="2"/>
  <c r="Y155" i="2"/>
  <c r="AG155" i="2" s="1"/>
  <c r="AJ155" i="2" s="1"/>
  <c r="AK155" i="2" s="1"/>
  <c r="AL155" i="2" s="1"/>
  <c r="V155" i="2"/>
  <c r="W155" i="2" s="1"/>
  <c r="F155" i="2"/>
  <c r="AH154" i="2"/>
  <c r="AE154" i="2"/>
  <c r="AD154" i="2"/>
  <c r="AJ154" i="2" s="1"/>
  <c r="AK154" i="2" s="1"/>
  <c r="AL154" i="2" s="1"/>
  <c r="Y154" i="2"/>
  <c r="AG154" i="2" s="1"/>
  <c r="W154" i="2"/>
  <c r="V154" i="2"/>
  <c r="U154" i="2"/>
  <c r="F154" i="2"/>
  <c r="AJ153" i="2"/>
  <c r="AK153" i="2" s="1"/>
  <c r="AL153" i="2" s="1"/>
  <c r="AH153" i="2"/>
  <c r="AD153" i="2"/>
  <c r="Y153" i="2"/>
  <c r="Z153" i="2" s="1"/>
  <c r="AA153" i="2" s="1"/>
  <c r="AB153" i="2" s="1"/>
  <c r="W153" i="2"/>
  <c r="V153" i="2"/>
  <c r="U153" i="2"/>
  <c r="F153" i="2"/>
  <c r="AK152" i="2"/>
  <c r="AL152" i="2" s="1"/>
  <c r="AJ152" i="2"/>
  <c r="AH152" i="2"/>
  <c r="AD152" i="2"/>
  <c r="Z152" i="2"/>
  <c r="AA152" i="2" s="1"/>
  <c r="AB152" i="2" s="1"/>
  <c r="Y152" i="2"/>
  <c r="W152" i="2"/>
  <c r="V152" i="2"/>
  <c r="U152" i="2"/>
  <c r="F152" i="2"/>
  <c r="AJ151" i="2"/>
  <c r="AH151" i="2"/>
  <c r="AD151" i="2"/>
  <c r="AA151" i="2"/>
  <c r="AB151" i="2" s="1"/>
  <c r="Z151" i="2"/>
  <c r="Y151" i="2"/>
  <c r="AK151" i="2" s="1"/>
  <c r="AL151" i="2" s="1"/>
  <c r="V151" i="2"/>
  <c r="W151" i="2" s="1"/>
  <c r="F151" i="2"/>
  <c r="AJ150" i="2"/>
  <c r="AH150" i="2"/>
  <c r="AD150" i="2"/>
  <c r="AA150" i="2"/>
  <c r="AB150" i="2" s="1"/>
  <c r="Z150" i="2"/>
  <c r="Y150" i="2"/>
  <c r="AK150" i="2" s="1"/>
  <c r="AL150" i="2" s="1"/>
  <c r="V150" i="2"/>
  <c r="W150" i="2" s="1"/>
  <c r="U150" i="2"/>
  <c r="F150" i="2"/>
  <c r="AH149" i="2"/>
  <c r="AD149" i="2"/>
  <c r="AJ149" i="2" s="1"/>
  <c r="AK149" i="2" s="1"/>
  <c r="AL149" i="2" s="1"/>
  <c r="AB149" i="2"/>
  <c r="AA149" i="2"/>
  <c r="Z149" i="2"/>
  <c r="Y149" i="2"/>
  <c r="W149" i="2"/>
  <c r="V149" i="2"/>
  <c r="U149" i="2"/>
  <c r="F149" i="2"/>
  <c r="AH148" i="2"/>
  <c r="AD148" i="2"/>
  <c r="AJ148" i="2" s="1"/>
  <c r="AK148" i="2" s="1"/>
  <c r="AL148" i="2" s="1"/>
  <c r="Y148" i="2"/>
  <c r="Z148" i="2" s="1"/>
  <c r="AA148" i="2" s="1"/>
  <c r="AB148" i="2" s="1"/>
  <c r="V148" i="2"/>
  <c r="W148" i="2" s="1"/>
  <c r="U148" i="2"/>
  <c r="F148" i="2"/>
  <c r="AH147" i="2"/>
  <c r="AD147" i="2"/>
  <c r="AJ147" i="2" s="1"/>
  <c r="AK147" i="2" s="1"/>
  <c r="AL147" i="2" s="1"/>
  <c r="Z147" i="2"/>
  <c r="AA147" i="2" s="1"/>
  <c r="AB147" i="2" s="1"/>
  <c r="Y147" i="2"/>
  <c r="W147" i="2"/>
  <c r="V147" i="2"/>
  <c r="U147" i="2"/>
  <c r="F147" i="2"/>
  <c r="AJ146" i="2"/>
  <c r="AK146" i="2" s="1"/>
  <c r="AL146" i="2" s="1"/>
  <c r="AH146" i="2"/>
  <c r="AD146" i="2"/>
  <c r="Y146" i="2"/>
  <c r="Z146" i="2" s="1"/>
  <c r="AA146" i="2" s="1"/>
  <c r="AB146" i="2" s="1"/>
  <c r="W146" i="2"/>
  <c r="V146" i="2"/>
  <c r="U146" i="2"/>
  <c r="F146" i="2"/>
  <c r="AK145" i="2"/>
  <c r="AL145" i="2" s="1"/>
  <c r="AJ145" i="2"/>
  <c r="AH145" i="2"/>
  <c r="AD145" i="2"/>
  <c r="Z145" i="2"/>
  <c r="AA145" i="2" s="1"/>
  <c r="AB145" i="2" s="1"/>
  <c r="Y145" i="2"/>
  <c r="W145" i="2"/>
  <c r="V145" i="2"/>
  <c r="U145" i="2"/>
  <c r="F145" i="2"/>
  <c r="AL144" i="2"/>
  <c r="AK144" i="2"/>
  <c r="AJ144" i="2"/>
  <c r="AH144" i="2"/>
  <c r="AD144" i="2"/>
  <c r="AA144" i="2"/>
  <c r="AB144" i="2" s="1"/>
  <c r="Z144" i="2"/>
  <c r="Y144" i="2"/>
  <c r="W144" i="2"/>
  <c r="V144" i="2"/>
  <c r="U144" i="2"/>
  <c r="F144" i="2"/>
  <c r="AL143" i="2"/>
  <c r="AK143" i="2"/>
  <c r="AJ143" i="2"/>
  <c r="AB143" i="2"/>
  <c r="AH142" i="2"/>
  <c r="AE142" i="2"/>
  <c r="AD142" i="2"/>
  <c r="AB142" i="2"/>
  <c r="AA142" i="2"/>
  <c r="Y142" i="2"/>
  <c r="AG142" i="2" s="1"/>
  <c r="AJ142" i="2" s="1"/>
  <c r="AK142" i="2" s="1"/>
  <c r="AL142" i="2" s="1"/>
  <c r="V142" i="2"/>
  <c r="W142" i="2" s="1"/>
  <c r="F142" i="2"/>
  <c r="AL141" i="2"/>
  <c r="AK141" i="2"/>
  <c r="AJ141" i="2"/>
  <c r="AB141" i="2"/>
  <c r="AH140" i="2"/>
  <c r="AG140" i="2" s="1"/>
  <c r="AJ140" i="2" s="1"/>
  <c r="AK140" i="2" s="1"/>
  <c r="AL140" i="2" s="1"/>
  <c r="AE140" i="2"/>
  <c r="AD140" i="2"/>
  <c r="AA140" i="2"/>
  <c r="AB140" i="2" s="1"/>
  <c r="Z140" i="2"/>
  <c r="Y140" i="2"/>
  <c r="W140" i="2"/>
  <c r="V140" i="2"/>
  <c r="U140" i="2"/>
  <c r="F140" i="2"/>
  <c r="AH139" i="2"/>
  <c r="AE139" i="2"/>
  <c r="AD139" i="2"/>
  <c r="Y139" i="2"/>
  <c r="AG139" i="2" s="1"/>
  <c r="W139" i="2"/>
  <c r="V139" i="2"/>
  <c r="F139" i="2"/>
  <c r="AH138" i="2"/>
  <c r="AE138" i="2"/>
  <c r="AD138" i="2"/>
  <c r="Z138" i="2"/>
  <c r="AA138" i="2" s="1"/>
  <c r="AB138" i="2" s="1"/>
  <c r="Y138" i="2"/>
  <c r="AG138" i="2" s="1"/>
  <c r="W138" i="2"/>
  <c r="V138" i="2"/>
  <c r="U138" i="2"/>
  <c r="F138" i="2"/>
  <c r="AH137" i="2"/>
  <c r="AE137" i="2"/>
  <c r="AD137" i="2"/>
  <c r="Y137" i="2"/>
  <c r="Z137" i="2" s="1"/>
  <c r="AA137" i="2" s="1"/>
  <c r="AB137" i="2" s="1"/>
  <c r="V137" i="2"/>
  <c r="W137" i="2" s="1"/>
  <c r="U137" i="2"/>
  <c r="F137" i="2"/>
  <c r="AH136" i="2"/>
  <c r="AE136" i="2"/>
  <c r="AD136" i="2"/>
  <c r="Z136" i="2"/>
  <c r="AA136" i="2" s="1"/>
  <c r="AB136" i="2" s="1"/>
  <c r="Y136" i="2"/>
  <c r="W136" i="2"/>
  <c r="V136" i="2"/>
  <c r="F136" i="2"/>
  <c r="AK135" i="2"/>
  <c r="AL135" i="2" s="1"/>
  <c r="AH135" i="2"/>
  <c r="AJ135" i="2" s="1"/>
  <c r="AD135" i="2"/>
  <c r="Z135" i="2"/>
  <c r="AA135" i="2" s="1"/>
  <c r="AB135" i="2" s="1"/>
  <c r="Y135" i="2"/>
  <c r="W135" i="2"/>
  <c r="V135" i="2"/>
  <c r="U135" i="2"/>
  <c r="F135" i="2"/>
  <c r="AL134" i="2"/>
  <c r="AJ134" i="2"/>
  <c r="AK134" i="2" s="1"/>
  <c r="AH134" i="2"/>
  <c r="AD134" i="2"/>
  <c r="AA134" i="2"/>
  <c r="AB134" i="2" s="1"/>
  <c r="Z134" i="2"/>
  <c r="Y134" i="2"/>
  <c r="W134" i="2"/>
  <c r="V134" i="2"/>
  <c r="U134" i="2"/>
  <c r="F134" i="2"/>
  <c r="AH133" i="2"/>
  <c r="AJ133" i="2" s="1"/>
  <c r="AK133" i="2" s="1"/>
  <c r="AL133" i="2" s="1"/>
  <c r="AD133" i="2"/>
  <c r="AB133" i="2"/>
  <c r="AA133" i="2"/>
  <c r="Z133" i="2"/>
  <c r="Y133" i="2"/>
  <c r="V133" i="2"/>
  <c r="W133" i="2" s="1"/>
  <c r="U133" i="2"/>
  <c r="F133" i="2"/>
  <c r="AH132" i="2"/>
  <c r="AD132" i="2"/>
  <c r="AJ132" i="2" s="1"/>
  <c r="AK132" i="2" s="1"/>
  <c r="AL132" i="2" s="1"/>
  <c r="AB132" i="2"/>
  <c r="AA132" i="2"/>
  <c r="Z132" i="2"/>
  <c r="Y132" i="2"/>
  <c r="V132" i="2"/>
  <c r="W132" i="2" s="1"/>
  <c r="U132" i="2"/>
  <c r="F132" i="2"/>
  <c r="AK131" i="2"/>
  <c r="AL131" i="2" s="1"/>
  <c r="AJ131" i="2"/>
  <c r="AB131" i="2"/>
  <c r="AH130" i="2"/>
  <c r="AE130" i="2"/>
  <c r="AD130" i="2"/>
  <c r="AB130" i="2"/>
  <c r="AA130" i="2"/>
  <c r="Y130" i="2"/>
  <c r="V130" i="2"/>
  <c r="W130" i="2" s="1"/>
  <c r="F130" i="2"/>
  <c r="AH129" i="2"/>
  <c r="AG129" i="2"/>
  <c r="AE129" i="2"/>
  <c r="AD129" i="2"/>
  <c r="AJ129" i="2" s="1"/>
  <c r="AK129" i="2" s="1"/>
  <c r="AL129" i="2" s="1"/>
  <c r="Y129" i="2"/>
  <c r="Z129" i="2" s="1"/>
  <c r="AA129" i="2" s="1"/>
  <c r="AB129" i="2" s="1"/>
  <c r="W129" i="2"/>
  <c r="V129" i="2"/>
  <c r="U129" i="2"/>
  <c r="F129" i="2"/>
  <c r="AK128" i="2"/>
  <c r="AL128" i="2" s="1"/>
  <c r="AJ128" i="2"/>
  <c r="AH128" i="2"/>
  <c r="AD128" i="2"/>
  <c r="Z128" i="2"/>
  <c r="AA128" i="2" s="1"/>
  <c r="AB128" i="2" s="1"/>
  <c r="Y128" i="2"/>
  <c r="W128" i="2"/>
  <c r="V128" i="2"/>
  <c r="U128" i="2"/>
  <c r="F128" i="2"/>
  <c r="AL127" i="2"/>
  <c r="AK127" i="2"/>
  <c r="AJ127" i="2"/>
  <c r="AB127" i="2"/>
  <c r="AH126" i="2"/>
  <c r="AE126" i="2"/>
  <c r="AD126" i="2"/>
  <c r="AA126" i="2"/>
  <c r="AB126" i="2" s="1"/>
  <c r="Z126" i="2"/>
  <c r="Y126" i="2"/>
  <c r="AG126" i="2" s="1"/>
  <c r="AJ126" i="2" s="1"/>
  <c r="AK126" i="2" s="1"/>
  <c r="AL126" i="2" s="1"/>
  <c r="V126" i="2"/>
  <c r="W126" i="2" s="1"/>
  <c r="U126" i="2"/>
  <c r="F126" i="2"/>
  <c r="AH125" i="2"/>
  <c r="AE125" i="2"/>
  <c r="AD125" i="2"/>
  <c r="Z125" i="2"/>
  <c r="AA125" i="2" s="1"/>
  <c r="AB125" i="2" s="1"/>
  <c r="Y125" i="2"/>
  <c r="W125" i="2"/>
  <c r="V125" i="2"/>
  <c r="U125" i="2"/>
  <c r="F125" i="2"/>
  <c r="AJ124" i="2"/>
  <c r="AH124" i="2"/>
  <c r="AD124" i="2"/>
  <c r="Y124" i="2"/>
  <c r="Z124" i="2" s="1"/>
  <c r="AA124" i="2" s="1"/>
  <c r="AB124" i="2" s="1"/>
  <c r="W124" i="2"/>
  <c r="V124" i="2"/>
  <c r="U124" i="2"/>
  <c r="F124" i="2"/>
  <c r="AK123" i="2"/>
  <c r="AL123" i="2" s="1"/>
  <c r="AJ123" i="2"/>
  <c r="AH123" i="2"/>
  <c r="AD123" i="2"/>
  <c r="Z123" i="2"/>
  <c r="AA123" i="2" s="1"/>
  <c r="AB123" i="2" s="1"/>
  <c r="Y123" i="2"/>
  <c r="W123" i="2"/>
  <c r="V123" i="2"/>
  <c r="F123" i="2"/>
  <c r="AK122" i="2"/>
  <c r="AL122" i="2" s="1"/>
  <c r="AJ122" i="2"/>
  <c r="AH122" i="2"/>
  <c r="AD122" i="2"/>
  <c r="Z122" i="2"/>
  <c r="AA122" i="2" s="1"/>
  <c r="AB122" i="2" s="1"/>
  <c r="Y122" i="2"/>
  <c r="W122" i="2"/>
  <c r="V122" i="2"/>
  <c r="F122" i="2"/>
  <c r="AK121" i="2"/>
  <c r="AL121" i="2" s="1"/>
  <c r="AJ121" i="2"/>
  <c r="AH121" i="2"/>
  <c r="AD121" i="2"/>
  <c r="Z121" i="2"/>
  <c r="AA121" i="2" s="1"/>
  <c r="AB121" i="2" s="1"/>
  <c r="Y121" i="2"/>
  <c r="W121" i="2"/>
  <c r="V121" i="2"/>
  <c r="F121" i="2"/>
  <c r="AK120" i="2"/>
  <c r="AL120" i="2" s="1"/>
  <c r="AJ120" i="2"/>
  <c r="AB120" i="2"/>
  <c r="AH119" i="2"/>
  <c r="AE119" i="2"/>
  <c r="AD119" i="2"/>
  <c r="Z119" i="2"/>
  <c r="AA119" i="2" s="1"/>
  <c r="AB119" i="2" s="1"/>
  <c r="Y119" i="2"/>
  <c r="W119" i="2"/>
  <c r="V119" i="2"/>
  <c r="U119" i="2"/>
  <c r="F119" i="2"/>
  <c r="AL118" i="2"/>
  <c r="AJ118" i="2"/>
  <c r="AH118" i="2"/>
  <c r="AD118" i="2"/>
  <c r="Y118" i="2"/>
  <c r="AK118" i="2" s="1"/>
  <c r="V118" i="2"/>
  <c r="W118" i="2" s="1"/>
  <c r="U118" i="2"/>
  <c r="F118" i="2"/>
  <c r="AL117" i="2"/>
  <c r="AK117" i="2"/>
  <c r="AJ117" i="2"/>
  <c r="AB117" i="2"/>
  <c r="AH116" i="2"/>
  <c r="AJ116" i="2" s="1"/>
  <c r="AK116" i="2" s="1"/>
  <c r="AL116" i="2" s="1"/>
  <c r="AD116" i="2"/>
  <c r="Z116" i="2"/>
  <c r="AA116" i="2" s="1"/>
  <c r="AB116" i="2" s="1"/>
  <c r="Y116" i="2"/>
  <c r="W116" i="2"/>
  <c r="V116" i="2"/>
  <c r="U116" i="2"/>
  <c r="F116" i="2"/>
  <c r="AH115" i="2"/>
  <c r="AE115" i="2"/>
  <c r="AD115" i="2"/>
  <c r="AB115" i="2"/>
  <c r="AA115" i="2"/>
  <c r="Z115" i="2"/>
  <c r="Y115" i="2"/>
  <c r="V115" i="2"/>
  <c r="W115" i="2" s="1"/>
  <c r="U115" i="2"/>
  <c r="F115" i="2"/>
  <c r="AH114" i="2"/>
  <c r="AE114" i="2"/>
  <c r="AD114" i="2"/>
  <c r="Z114" i="2"/>
  <c r="AA114" i="2" s="1"/>
  <c r="AB114" i="2" s="1"/>
  <c r="Y114" i="2"/>
  <c r="W114" i="2"/>
  <c r="V114" i="2"/>
  <c r="U114" i="2"/>
  <c r="F114" i="2"/>
  <c r="AH113" i="2"/>
  <c r="AE113" i="2"/>
  <c r="AD113" i="2"/>
  <c r="Y113" i="2"/>
  <c r="Z113" i="2" s="1"/>
  <c r="AA113" i="2" s="1"/>
  <c r="AB113" i="2" s="1"/>
  <c r="V113" i="2"/>
  <c r="W113" i="2" s="1"/>
  <c r="U113" i="2"/>
  <c r="F113" i="2"/>
  <c r="AH112" i="2"/>
  <c r="AE112" i="2"/>
  <c r="AJ112" i="2" s="1"/>
  <c r="AK112" i="2" s="1"/>
  <c r="AL112" i="2" s="1"/>
  <c r="AD112" i="2"/>
  <c r="Z112" i="2"/>
  <c r="AA112" i="2" s="1"/>
  <c r="AB112" i="2" s="1"/>
  <c r="Y112" i="2"/>
  <c r="AG112" i="2" s="1"/>
  <c r="W112" i="2"/>
  <c r="V112" i="2"/>
  <c r="U112" i="2"/>
  <c r="F112" i="2"/>
  <c r="AH111" i="2"/>
  <c r="AE111" i="2"/>
  <c r="AD111" i="2"/>
  <c r="Y111" i="2"/>
  <c r="Z111" i="2" s="1"/>
  <c r="AA111" i="2" s="1"/>
  <c r="AB111" i="2" s="1"/>
  <c r="V111" i="2"/>
  <c r="W111" i="2" s="1"/>
  <c r="U111" i="2"/>
  <c r="F111" i="2"/>
  <c r="AH110" i="2"/>
  <c r="AE110" i="2"/>
  <c r="AD110" i="2"/>
  <c r="AJ110" i="2" s="1"/>
  <c r="AK110" i="2" s="1"/>
  <c r="AL110" i="2" s="1"/>
  <c r="Z110" i="2"/>
  <c r="AA110" i="2" s="1"/>
  <c r="AB110" i="2" s="1"/>
  <c r="Y110" i="2"/>
  <c r="AG110" i="2" s="1"/>
  <c r="W110" i="2"/>
  <c r="V110" i="2"/>
  <c r="U110" i="2"/>
  <c r="F110" i="2"/>
  <c r="AL109" i="2"/>
  <c r="AK109" i="2"/>
  <c r="AJ109" i="2"/>
  <c r="AB109" i="2"/>
  <c r="AJ108" i="2"/>
  <c r="AK108" i="2" s="1"/>
  <c r="AL108" i="2" s="1"/>
  <c r="AH108" i="2"/>
  <c r="AG108" i="2"/>
  <c r="AE108" i="2"/>
  <c r="AD108" i="2"/>
  <c r="AA108" i="2"/>
  <c r="AB108" i="2" s="1"/>
  <c r="Z108" i="2"/>
  <c r="Y108" i="2"/>
  <c r="V108" i="2"/>
  <c r="W108" i="2" s="1"/>
  <c r="U108" i="2"/>
  <c r="F108" i="2"/>
  <c r="AH107" i="2"/>
  <c r="AJ107" i="2" s="1"/>
  <c r="AK107" i="2" s="1"/>
  <c r="AL107" i="2" s="1"/>
  <c r="AD107" i="2"/>
  <c r="AB107" i="2"/>
  <c r="AA107" i="2"/>
  <c r="Z107" i="2"/>
  <c r="Y107" i="2"/>
  <c r="V107" i="2"/>
  <c r="W107" i="2" s="1"/>
  <c r="U107" i="2"/>
  <c r="F107" i="2"/>
  <c r="AH106" i="2"/>
  <c r="AD106" i="2"/>
  <c r="AJ106" i="2" s="1"/>
  <c r="AK106" i="2" s="1"/>
  <c r="AL106" i="2" s="1"/>
  <c r="Y106" i="2"/>
  <c r="Z106" i="2" s="1"/>
  <c r="AA106" i="2" s="1"/>
  <c r="AB106" i="2" s="1"/>
  <c r="V106" i="2"/>
  <c r="W106" i="2" s="1"/>
  <c r="U106" i="2"/>
  <c r="F106" i="2"/>
  <c r="AH105" i="2"/>
  <c r="AD105" i="2"/>
  <c r="Y105" i="2"/>
  <c r="Z105" i="2" s="1"/>
  <c r="AA105" i="2" s="1"/>
  <c r="AB105" i="2" s="1"/>
  <c r="W105" i="2"/>
  <c r="V105" i="2"/>
  <c r="U105" i="2"/>
  <c r="F105" i="2"/>
  <c r="AJ104" i="2"/>
  <c r="AH104" i="2"/>
  <c r="AD104" i="2"/>
  <c r="Y104" i="2"/>
  <c r="Z104" i="2" s="1"/>
  <c r="AA104" i="2" s="1"/>
  <c r="AB104" i="2" s="1"/>
  <c r="V104" i="2"/>
  <c r="W104" i="2" s="1"/>
  <c r="U104" i="2"/>
  <c r="F104" i="2"/>
  <c r="AK103" i="2"/>
  <c r="AL103" i="2" s="1"/>
  <c r="AJ103" i="2"/>
  <c r="AH103" i="2"/>
  <c r="AD103" i="2"/>
  <c r="Z103" i="2"/>
  <c r="AA103" i="2" s="1"/>
  <c r="AB103" i="2" s="1"/>
  <c r="Y103" i="2"/>
  <c r="W103" i="2"/>
  <c r="V103" i="2"/>
  <c r="U103" i="2"/>
  <c r="F103" i="2"/>
  <c r="AJ102" i="2"/>
  <c r="AH102" i="2"/>
  <c r="AD102" i="2"/>
  <c r="Y102" i="2"/>
  <c r="AK102" i="2" s="1"/>
  <c r="AL102" i="2" s="1"/>
  <c r="V102" i="2"/>
  <c r="W102" i="2" s="1"/>
  <c r="U102" i="2"/>
  <c r="F102" i="2"/>
  <c r="AH101" i="2"/>
  <c r="AD101" i="2"/>
  <c r="AJ101" i="2" s="1"/>
  <c r="AK101" i="2" s="1"/>
  <c r="AL101" i="2" s="1"/>
  <c r="AB101" i="2"/>
  <c r="Z101" i="2"/>
  <c r="AA101" i="2" s="1"/>
  <c r="Y101" i="2"/>
  <c r="W101" i="2"/>
  <c r="V101" i="2"/>
  <c r="U101" i="2"/>
  <c r="F101" i="2"/>
  <c r="AH100" i="2"/>
  <c r="AD100" i="2"/>
  <c r="AJ100" i="2" s="1"/>
  <c r="AK100" i="2" s="1"/>
  <c r="AL100" i="2" s="1"/>
  <c r="Y100" i="2"/>
  <c r="Z100" i="2" s="1"/>
  <c r="AA100" i="2" s="1"/>
  <c r="AB100" i="2" s="1"/>
  <c r="V100" i="2"/>
  <c r="W100" i="2" s="1"/>
  <c r="U100" i="2"/>
  <c r="F100" i="2"/>
  <c r="AH99" i="2"/>
  <c r="AJ99" i="2" s="1"/>
  <c r="AK99" i="2" s="1"/>
  <c r="AL99" i="2" s="1"/>
  <c r="AD99" i="2"/>
  <c r="Z99" i="2"/>
  <c r="AA99" i="2" s="1"/>
  <c r="AB99" i="2" s="1"/>
  <c r="Y99" i="2"/>
  <c r="W99" i="2"/>
  <c r="V99" i="2"/>
  <c r="U99" i="2"/>
  <c r="F99" i="2"/>
  <c r="AJ98" i="2"/>
  <c r="AK98" i="2" s="1"/>
  <c r="AL98" i="2" s="1"/>
  <c r="AB98" i="2"/>
  <c r="AH97" i="2"/>
  <c r="AG97" i="2"/>
  <c r="AE97" i="2"/>
  <c r="AD97" i="2"/>
  <c r="Y97" i="2"/>
  <c r="Z97" i="2" s="1"/>
  <c r="AA97" i="2" s="1"/>
  <c r="AB97" i="2" s="1"/>
  <c r="V97" i="2"/>
  <c r="W97" i="2" s="1"/>
  <c r="U97" i="2"/>
  <c r="F97" i="2"/>
  <c r="AH96" i="2"/>
  <c r="AE96" i="2"/>
  <c r="AD96" i="2"/>
  <c r="AB96" i="2"/>
  <c r="AA96" i="2"/>
  <c r="Y96" i="2"/>
  <c r="AG96" i="2" s="1"/>
  <c r="V96" i="2"/>
  <c r="W96" i="2" s="1"/>
  <c r="F96" i="2"/>
  <c r="AH95" i="2"/>
  <c r="AE95" i="2"/>
  <c r="AD95" i="2"/>
  <c r="AA95" i="2"/>
  <c r="AB95" i="2" s="1"/>
  <c r="Y95" i="2"/>
  <c r="W95" i="2"/>
  <c r="V95" i="2"/>
  <c r="F95" i="2"/>
  <c r="AH94" i="2"/>
  <c r="AD94" i="2"/>
  <c r="AJ94" i="2" s="1"/>
  <c r="AK94" i="2" s="1"/>
  <c r="AL94" i="2" s="1"/>
  <c r="AB94" i="2"/>
  <c r="AA94" i="2"/>
  <c r="Y94" i="2"/>
  <c r="V94" i="2"/>
  <c r="W94" i="2" s="1"/>
  <c r="F94" i="2"/>
  <c r="AJ93" i="2"/>
  <c r="AH93" i="2"/>
  <c r="AD93" i="2"/>
  <c r="AA93" i="2"/>
  <c r="AB93" i="2" s="1"/>
  <c r="Y93" i="2"/>
  <c r="AK93" i="2" s="1"/>
  <c r="AL93" i="2" s="1"/>
  <c r="W93" i="2"/>
  <c r="V93" i="2"/>
  <c r="F93" i="2"/>
  <c r="AK92" i="2"/>
  <c r="AL92" i="2" s="1"/>
  <c r="AJ92" i="2"/>
  <c r="AH92" i="2"/>
  <c r="AD92" i="2"/>
  <c r="AA92" i="2"/>
  <c r="AB92" i="2" s="1"/>
  <c r="Y92" i="2"/>
  <c r="V92" i="2"/>
  <c r="W92" i="2" s="1"/>
  <c r="F92" i="2"/>
  <c r="AJ91" i="2"/>
  <c r="AK91" i="2" s="1"/>
  <c r="AL91" i="2" s="1"/>
  <c r="AH91" i="2"/>
  <c r="AD91" i="2"/>
  <c r="AA91" i="2"/>
  <c r="AB91" i="2" s="1"/>
  <c r="Y91" i="2"/>
  <c r="W91" i="2"/>
  <c r="V91" i="2"/>
  <c r="F91" i="2"/>
  <c r="AH90" i="2"/>
  <c r="AD90" i="2"/>
  <c r="AB90" i="2"/>
  <c r="AA90" i="2"/>
  <c r="Y90" i="2"/>
  <c r="V90" i="2"/>
  <c r="W90" i="2" s="1"/>
  <c r="F90" i="2"/>
  <c r="AH89" i="2"/>
  <c r="AD89" i="2"/>
  <c r="AJ89" i="2" s="1"/>
  <c r="AK89" i="2" s="1"/>
  <c r="AL89" i="2" s="1"/>
  <c r="AB89" i="2"/>
  <c r="AA89" i="2"/>
  <c r="Y89" i="2"/>
  <c r="V89" i="2"/>
  <c r="W89" i="2" s="1"/>
  <c r="F89" i="2"/>
  <c r="AH88" i="2"/>
  <c r="AJ88" i="2" s="1"/>
  <c r="AK88" i="2" s="1"/>
  <c r="AL88" i="2" s="1"/>
  <c r="AD88" i="2"/>
  <c r="AB88" i="2"/>
  <c r="AA88" i="2"/>
  <c r="Y88" i="2"/>
  <c r="V88" i="2"/>
  <c r="W88" i="2" s="1"/>
  <c r="F88" i="2"/>
  <c r="AL87" i="2"/>
  <c r="AJ87" i="2"/>
  <c r="AK87" i="2" s="1"/>
  <c r="AH87" i="2"/>
  <c r="AD87" i="2"/>
  <c r="AA87" i="2"/>
  <c r="AB87" i="2" s="1"/>
  <c r="Y87" i="2"/>
  <c r="W87" i="2"/>
  <c r="V87" i="2"/>
  <c r="F87" i="2"/>
  <c r="AK86" i="2"/>
  <c r="AL86" i="2" s="1"/>
  <c r="AH86" i="2"/>
  <c r="AJ86" i="2" s="1"/>
  <c r="AD86" i="2"/>
  <c r="AB86" i="2"/>
  <c r="AA86" i="2"/>
  <c r="Y86" i="2"/>
  <c r="W86" i="2"/>
  <c r="V86" i="2"/>
  <c r="F86" i="2"/>
  <c r="AJ85" i="2"/>
  <c r="AK85" i="2" s="1"/>
  <c r="AL85" i="2" s="1"/>
  <c r="AH85" i="2"/>
  <c r="AD85" i="2"/>
  <c r="AA85" i="2"/>
  <c r="AB85" i="2" s="1"/>
  <c r="Y85" i="2"/>
  <c r="W85" i="2"/>
  <c r="V85" i="2"/>
  <c r="F85" i="2"/>
  <c r="AH84" i="2"/>
  <c r="AJ84" i="2" s="1"/>
  <c r="AK84" i="2" s="1"/>
  <c r="AL84" i="2" s="1"/>
  <c r="AD84" i="2"/>
  <c r="AB84" i="2"/>
  <c r="AA84" i="2"/>
  <c r="Y84" i="2"/>
  <c r="V84" i="2"/>
  <c r="W84" i="2" s="1"/>
  <c r="F84" i="2"/>
  <c r="AH83" i="2"/>
  <c r="AD83" i="2"/>
  <c r="AJ83" i="2" s="1"/>
  <c r="AK83" i="2" s="1"/>
  <c r="AL83" i="2" s="1"/>
  <c r="AA83" i="2"/>
  <c r="AB83" i="2" s="1"/>
  <c r="Y83" i="2"/>
  <c r="W83" i="2"/>
  <c r="V83" i="2"/>
  <c r="F83" i="2"/>
  <c r="AH82" i="2"/>
  <c r="AD82" i="2"/>
  <c r="AJ82" i="2" s="1"/>
  <c r="AK82" i="2" s="1"/>
  <c r="AL82" i="2" s="1"/>
  <c r="AB82" i="2"/>
  <c r="AA82" i="2"/>
  <c r="Y82" i="2"/>
  <c r="V82" i="2"/>
  <c r="W82" i="2" s="1"/>
  <c r="F82" i="2"/>
  <c r="AL81" i="2"/>
  <c r="AJ81" i="2"/>
  <c r="AH81" i="2"/>
  <c r="AD81" i="2"/>
  <c r="AA81" i="2"/>
  <c r="AB81" i="2" s="1"/>
  <c r="Y81" i="2"/>
  <c r="AK81" i="2" s="1"/>
  <c r="W81" i="2"/>
  <c r="V81" i="2"/>
  <c r="F81" i="2"/>
  <c r="AJ80" i="2"/>
  <c r="AH80" i="2"/>
  <c r="AD80" i="2"/>
  <c r="AA80" i="2"/>
  <c r="AB80" i="2" s="1"/>
  <c r="Y80" i="2"/>
  <c r="AK80" i="2" s="1"/>
  <c r="AL80" i="2" s="1"/>
  <c r="V80" i="2"/>
  <c r="W80" i="2" s="1"/>
  <c r="F80" i="2"/>
  <c r="AJ79" i="2"/>
  <c r="AH79" i="2"/>
  <c r="AD79" i="2"/>
  <c r="Y79" i="2"/>
  <c r="Z79" i="2" s="1"/>
  <c r="AA79" i="2" s="1"/>
  <c r="AB79" i="2" s="1"/>
  <c r="V79" i="2"/>
  <c r="W79" i="2" s="1"/>
  <c r="F79" i="2"/>
  <c r="AJ78" i="2"/>
  <c r="AK78" i="2" s="1"/>
  <c r="AL78" i="2" s="1"/>
  <c r="AB78" i="2"/>
  <c r="AH77" i="2"/>
  <c r="AG77" i="2"/>
  <c r="AE77" i="2"/>
  <c r="AD77" i="2"/>
  <c r="Y77" i="2"/>
  <c r="Z77" i="2" s="1"/>
  <c r="AA77" i="2" s="1"/>
  <c r="AB77" i="2" s="1"/>
  <c r="W77" i="2"/>
  <c r="V77" i="2"/>
  <c r="U77" i="2"/>
  <c r="F77" i="2"/>
  <c r="AK76" i="2"/>
  <c r="AL76" i="2" s="1"/>
  <c r="AH76" i="2"/>
  <c r="AJ76" i="2" s="1"/>
  <c r="AD76" i="2"/>
  <c r="Z76" i="2"/>
  <c r="AA76" i="2" s="1"/>
  <c r="AB76" i="2" s="1"/>
  <c r="Y76" i="2"/>
  <c r="W76" i="2"/>
  <c r="V76" i="2"/>
  <c r="U76" i="2"/>
  <c r="F76" i="2"/>
  <c r="AL75" i="2"/>
  <c r="AJ75" i="2"/>
  <c r="AK75" i="2" s="1"/>
  <c r="AH75" i="2"/>
  <c r="AD75" i="2"/>
  <c r="AA75" i="2"/>
  <c r="AB75" i="2" s="1"/>
  <c r="Z75" i="2"/>
  <c r="Y75" i="2"/>
  <c r="V75" i="2"/>
  <c r="W75" i="2" s="1"/>
  <c r="U75" i="2"/>
  <c r="F75" i="2"/>
  <c r="AH74" i="2"/>
  <c r="AJ74" i="2" s="1"/>
  <c r="AK74" i="2" s="1"/>
  <c r="AL74" i="2" s="1"/>
  <c r="AD74" i="2"/>
  <c r="AB74" i="2"/>
  <c r="AA74" i="2"/>
  <c r="Z74" i="2"/>
  <c r="Y74" i="2"/>
  <c r="V74" i="2"/>
  <c r="W74" i="2" s="1"/>
  <c r="U74" i="2"/>
  <c r="F74" i="2"/>
  <c r="AJ73" i="2"/>
  <c r="AK73" i="2" s="1"/>
  <c r="AL73" i="2" s="1"/>
  <c r="AB73" i="2"/>
  <c r="AJ72" i="2"/>
  <c r="AH72" i="2"/>
  <c r="AD72" i="2"/>
  <c r="Y72" i="2"/>
  <c r="AK72" i="2" s="1"/>
  <c r="AL72" i="2" s="1"/>
  <c r="V72" i="2"/>
  <c r="W72" i="2" s="1"/>
  <c r="U72" i="2"/>
  <c r="F72" i="2"/>
  <c r="AH71" i="2"/>
  <c r="AD71" i="2"/>
  <c r="AJ71" i="2" s="1"/>
  <c r="AK71" i="2" s="1"/>
  <c r="AL71" i="2" s="1"/>
  <c r="Z71" i="2"/>
  <c r="AA71" i="2" s="1"/>
  <c r="AB71" i="2" s="1"/>
  <c r="Y71" i="2"/>
  <c r="W71" i="2"/>
  <c r="V71" i="2"/>
  <c r="U71" i="2"/>
  <c r="F71" i="2"/>
  <c r="AH70" i="2"/>
  <c r="AG70" i="2"/>
  <c r="AE70" i="2"/>
  <c r="AD70" i="2"/>
  <c r="AJ70" i="2" s="1"/>
  <c r="AK70" i="2" s="1"/>
  <c r="AL70" i="2" s="1"/>
  <c r="AA70" i="2"/>
  <c r="AB70" i="2" s="1"/>
  <c r="Y70" i="2"/>
  <c r="W70" i="2"/>
  <c r="V70" i="2"/>
  <c r="F70" i="2"/>
  <c r="AH69" i="2"/>
  <c r="AE69" i="2"/>
  <c r="AD69" i="2"/>
  <c r="Z69" i="2"/>
  <c r="AA69" i="2" s="1"/>
  <c r="AB69" i="2" s="1"/>
  <c r="Y69" i="2"/>
  <c r="W69" i="2"/>
  <c r="V69" i="2"/>
  <c r="U69" i="2"/>
  <c r="F69" i="2"/>
  <c r="AH68" i="2"/>
  <c r="AE68" i="2"/>
  <c r="AD68" i="2"/>
  <c r="Y68" i="2"/>
  <c r="Z68" i="2" s="1"/>
  <c r="AA68" i="2" s="1"/>
  <c r="AB68" i="2" s="1"/>
  <c r="V68" i="2"/>
  <c r="W68" i="2" s="1"/>
  <c r="F68" i="2"/>
  <c r="AH67" i="2"/>
  <c r="AD67" i="2"/>
  <c r="AJ67" i="2" s="1"/>
  <c r="AK67" i="2" s="1"/>
  <c r="AL67" i="2" s="1"/>
  <c r="Y67" i="2"/>
  <c r="Z67" i="2" s="1"/>
  <c r="AA67" i="2" s="1"/>
  <c r="AB67" i="2" s="1"/>
  <c r="V67" i="2"/>
  <c r="W67" i="2" s="1"/>
  <c r="U67" i="2"/>
  <c r="F67" i="2"/>
  <c r="AH66" i="2"/>
  <c r="AD66" i="2"/>
  <c r="Y66" i="2"/>
  <c r="Z66" i="2" s="1"/>
  <c r="AA66" i="2" s="1"/>
  <c r="AB66" i="2" s="1"/>
  <c r="W66" i="2"/>
  <c r="V66" i="2"/>
  <c r="U66" i="2"/>
  <c r="F66" i="2"/>
  <c r="AJ65" i="2"/>
  <c r="AK65" i="2" s="1"/>
  <c r="AL65" i="2" s="1"/>
  <c r="AH65" i="2"/>
  <c r="AD65" i="2"/>
  <c r="Y65" i="2"/>
  <c r="Z65" i="2" s="1"/>
  <c r="AA65" i="2" s="1"/>
  <c r="AB65" i="2" s="1"/>
  <c r="V65" i="2"/>
  <c r="W65" i="2" s="1"/>
  <c r="U65" i="2"/>
  <c r="F65" i="2"/>
  <c r="AK64" i="2"/>
  <c r="AL64" i="2" s="1"/>
  <c r="AJ64" i="2"/>
  <c r="AH64" i="2"/>
  <c r="AD64" i="2"/>
  <c r="Z64" i="2"/>
  <c r="AA64" i="2" s="1"/>
  <c r="AB64" i="2" s="1"/>
  <c r="Y64" i="2"/>
  <c r="W64" i="2"/>
  <c r="V64" i="2"/>
  <c r="U64" i="2"/>
  <c r="F64" i="2"/>
  <c r="AJ63" i="2"/>
  <c r="AH63" i="2"/>
  <c r="AD63" i="2"/>
  <c r="Y63" i="2"/>
  <c r="AK63" i="2" s="1"/>
  <c r="AL63" i="2" s="1"/>
  <c r="V63" i="2"/>
  <c r="W63" i="2" s="1"/>
  <c r="U63" i="2"/>
  <c r="F63" i="2"/>
  <c r="AH62" i="2"/>
  <c r="AD62" i="2"/>
  <c r="AJ62" i="2" s="1"/>
  <c r="AK62" i="2" s="1"/>
  <c r="AL62" i="2" s="1"/>
  <c r="AB62" i="2"/>
  <c r="Z62" i="2"/>
  <c r="AA62" i="2" s="1"/>
  <c r="Y62" i="2"/>
  <c r="W62" i="2"/>
  <c r="V62" i="2"/>
  <c r="U62" i="2"/>
  <c r="F62" i="2"/>
  <c r="AH61" i="2"/>
  <c r="AD61" i="2"/>
  <c r="AJ61" i="2" s="1"/>
  <c r="AK61" i="2" s="1"/>
  <c r="AL61" i="2" s="1"/>
  <c r="Y61" i="2"/>
  <c r="Z61" i="2" s="1"/>
  <c r="AA61" i="2" s="1"/>
  <c r="AB61" i="2" s="1"/>
  <c r="V61" i="2"/>
  <c r="W61" i="2" s="1"/>
  <c r="U61" i="2"/>
  <c r="F61" i="2"/>
  <c r="AJ60" i="2"/>
  <c r="AK60" i="2" s="1"/>
  <c r="AL60" i="2" s="1"/>
  <c r="AB60" i="2"/>
  <c r="AH59" i="2"/>
  <c r="AJ59" i="2" s="1"/>
  <c r="AK59" i="2" s="1"/>
  <c r="AL59" i="2" s="1"/>
  <c r="AD59" i="2"/>
  <c r="AB59" i="2"/>
  <c r="AA59" i="2"/>
  <c r="Z59" i="2"/>
  <c r="Y59" i="2"/>
  <c r="V59" i="2"/>
  <c r="W59" i="2" s="1"/>
  <c r="U59" i="2"/>
  <c r="F59" i="2"/>
  <c r="AH58" i="2"/>
  <c r="AD58" i="2"/>
  <c r="AJ58" i="2" s="1"/>
  <c r="AK58" i="2" s="1"/>
  <c r="AL58" i="2" s="1"/>
  <c r="Y58" i="2"/>
  <c r="Z58" i="2" s="1"/>
  <c r="AA58" i="2" s="1"/>
  <c r="AB58" i="2" s="1"/>
  <c r="V58" i="2"/>
  <c r="W58" i="2" s="1"/>
  <c r="U58" i="2"/>
  <c r="F58" i="2"/>
  <c r="AK57" i="2"/>
  <c r="AL57" i="2" s="1"/>
  <c r="AJ57" i="2"/>
  <c r="AB57" i="2"/>
  <c r="AH56" i="2"/>
  <c r="AD56" i="2"/>
  <c r="AJ56" i="2" s="1"/>
  <c r="AK56" i="2" s="1"/>
  <c r="AL56" i="2" s="1"/>
  <c r="Z56" i="2"/>
  <c r="AA56" i="2" s="1"/>
  <c r="AB56" i="2" s="1"/>
  <c r="Y56" i="2"/>
  <c r="W56" i="2"/>
  <c r="V56" i="2"/>
  <c r="U56" i="2"/>
  <c r="F56" i="2"/>
  <c r="AH55" i="2"/>
  <c r="AD55" i="2"/>
  <c r="AJ55" i="2" s="1"/>
  <c r="AK55" i="2" s="1"/>
  <c r="AL55" i="2" s="1"/>
  <c r="Y55" i="2"/>
  <c r="Z55" i="2" s="1"/>
  <c r="AA55" i="2" s="1"/>
  <c r="AB55" i="2" s="1"/>
  <c r="V55" i="2"/>
  <c r="W55" i="2" s="1"/>
  <c r="U55" i="2"/>
  <c r="F55" i="2"/>
  <c r="AH54" i="2"/>
  <c r="AD54" i="2"/>
  <c r="Z54" i="2"/>
  <c r="AA54" i="2" s="1"/>
  <c r="AB54" i="2" s="1"/>
  <c r="Y54" i="2"/>
  <c r="W54" i="2"/>
  <c r="V54" i="2"/>
  <c r="U54" i="2"/>
  <c r="F54" i="2"/>
  <c r="AJ53" i="2"/>
  <c r="AK53" i="2" s="1"/>
  <c r="AL53" i="2" s="1"/>
  <c r="AB53" i="2"/>
  <c r="AH52" i="2"/>
  <c r="AE52" i="2"/>
  <c r="AD52" i="2"/>
  <c r="Y52" i="2"/>
  <c r="Z52" i="2" s="1"/>
  <c r="AA52" i="2" s="1"/>
  <c r="AB52" i="2" s="1"/>
  <c r="V52" i="2"/>
  <c r="W52" i="2" s="1"/>
  <c r="U52" i="2"/>
  <c r="F52" i="2"/>
  <c r="AK51" i="2"/>
  <c r="AL51" i="2" s="1"/>
  <c r="AJ51" i="2"/>
  <c r="AH51" i="2"/>
  <c r="AD51" i="2"/>
  <c r="Z51" i="2"/>
  <c r="AA51" i="2" s="1"/>
  <c r="AB51" i="2" s="1"/>
  <c r="Y51" i="2"/>
  <c r="W51" i="2"/>
  <c r="V51" i="2"/>
  <c r="U51" i="2"/>
  <c r="F51" i="2"/>
  <c r="AJ50" i="2"/>
  <c r="AH50" i="2"/>
  <c r="AD50" i="2"/>
  <c r="Y50" i="2"/>
  <c r="AK50" i="2" s="1"/>
  <c r="AL50" i="2" s="1"/>
  <c r="V50" i="2"/>
  <c r="W50" i="2" s="1"/>
  <c r="U50" i="2"/>
  <c r="F50" i="2"/>
  <c r="AH49" i="2"/>
  <c r="AD49" i="2"/>
  <c r="AJ49" i="2" s="1"/>
  <c r="AK49" i="2" s="1"/>
  <c r="AL49" i="2" s="1"/>
  <c r="AB49" i="2"/>
  <c r="Z49" i="2"/>
  <c r="AA49" i="2" s="1"/>
  <c r="Y49" i="2"/>
  <c r="W49" i="2"/>
  <c r="V49" i="2"/>
  <c r="U49" i="2"/>
  <c r="F49" i="2"/>
  <c r="AJ48" i="2"/>
  <c r="AK48" i="2" s="1"/>
  <c r="AL48" i="2" s="1"/>
  <c r="AB48" i="2"/>
  <c r="AH47" i="2"/>
  <c r="AE47" i="2"/>
  <c r="AD47" i="2"/>
  <c r="Y47" i="2"/>
  <c r="Z47" i="2" s="1"/>
  <c r="AA47" i="2" s="1"/>
  <c r="AB47" i="2" s="1"/>
  <c r="V47" i="2"/>
  <c r="W47" i="2" s="1"/>
  <c r="U47" i="2"/>
  <c r="F47" i="2"/>
  <c r="AH46" i="2"/>
  <c r="AE46" i="2"/>
  <c r="AD46" i="2"/>
  <c r="Z46" i="2"/>
  <c r="AA46" i="2" s="1"/>
  <c r="AB46" i="2" s="1"/>
  <c r="Y46" i="2"/>
  <c r="W46" i="2"/>
  <c r="V46" i="2"/>
  <c r="U46" i="2"/>
  <c r="F46" i="2"/>
  <c r="AJ45" i="2"/>
  <c r="AH45" i="2"/>
  <c r="AD45" i="2"/>
  <c r="Y45" i="2"/>
  <c r="AK45" i="2" s="1"/>
  <c r="AL45" i="2" s="1"/>
  <c r="V45" i="2"/>
  <c r="W45" i="2" s="1"/>
  <c r="U45" i="2"/>
  <c r="F45" i="2"/>
  <c r="AH44" i="2"/>
  <c r="AD44" i="2"/>
  <c r="AJ44" i="2" s="1"/>
  <c r="AK44" i="2" s="1"/>
  <c r="AL44" i="2" s="1"/>
  <c r="AB44" i="2"/>
  <c r="Z44" i="2"/>
  <c r="AA44" i="2" s="1"/>
  <c r="Y44" i="2"/>
  <c r="W44" i="2"/>
  <c r="V44" i="2"/>
  <c r="U44" i="2"/>
  <c r="F44" i="2"/>
  <c r="AH43" i="2"/>
  <c r="AD43" i="2"/>
  <c r="AJ43" i="2" s="1"/>
  <c r="AK43" i="2" s="1"/>
  <c r="AL43" i="2" s="1"/>
  <c r="Y43" i="2"/>
  <c r="Z43" i="2" s="1"/>
  <c r="AA43" i="2" s="1"/>
  <c r="AB43" i="2" s="1"/>
  <c r="V43" i="2"/>
  <c r="W43" i="2" s="1"/>
  <c r="U43" i="2"/>
  <c r="F43" i="2"/>
  <c r="AH42" i="2"/>
  <c r="AJ42" i="2" s="1"/>
  <c r="AK42" i="2" s="1"/>
  <c r="AL42" i="2" s="1"/>
  <c r="AD42" i="2"/>
  <c r="Z42" i="2"/>
  <c r="AA42" i="2" s="1"/>
  <c r="AB42" i="2" s="1"/>
  <c r="Y42" i="2"/>
  <c r="W42" i="2"/>
  <c r="V42" i="2"/>
  <c r="U42" i="2"/>
  <c r="F42" i="2"/>
  <c r="AJ41" i="2"/>
  <c r="AH41" i="2"/>
  <c r="AD41" i="2"/>
  <c r="Y41" i="2"/>
  <c r="Z41" i="2" s="1"/>
  <c r="AA41" i="2" s="1"/>
  <c r="AB41" i="2" s="1"/>
  <c r="W41" i="2"/>
  <c r="V41" i="2"/>
  <c r="U41" i="2"/>
  <c r="F41" i="2"/>
  <c r="AK40" i="2"/>
  <c r="AL40" i="2" s="1"/>
  <c r="AH40" i="2"/>
  <c r="AJ40" i="2" s="1"/>
  <c r="AD40" i="2"/>
  <c r="Z40" i="2"/>
  <c r="AA40" i="2" s="1"/>
  <c r="AB40" i="2" s="1"/>
  <c r="Y40" i="2"/>
  <c r="W40" i="2"/>
  <c r="V40" i="2"/>
  <c r="U40" i="2"/>
  <c r="F40" i="2"/>
  <c r="AL39" i="2"/>
  <c r="AJ39" i="2"/>
  <c r="AK39" i="2" s="1"/>
  <c r="AH39" i="2"/>
  <c r="AD39" i="2"/>
  <c r="AA39" i="2"/>
  <c r="AB39" i="2" s="1"/>
  <c r="Z39" i="2"/>
  <c r="Y39" i="2"/>
  <c r="V39" i="2"/>
  <c r="W39" i="2" s="1"/>
  <c r="F39" i="2"/>
  <c r="AL38" i="2"/>
  <c r="AJ38" i="2"/>
  <c r="AK38" i="2" s="1"/>
  <c r="AH38" i="2"/>
  <c r="AD38" i="2"/>
  <c r="AA38" i="2"/>
  <c r="AB38" i="2" s="1"/>
  <c r="Z38" i="2"/>
  <c r="Y38" i="2"/>
  <c r="V38" i="2"/>
  <c r="W38" i="2" s="1"/>
  <c r="U38" i="2"/>
  <c r="F38" i="2"/>
  <c r="AH37" i="2"/>
  <c r="AJ37" i="2" s="1"/>
  <c r="AK37" i="2" s="1"/>
  <c r="AL37" i="2" s="1"/>
  <c r="AD37" i="2"/>
  <c r="AB37" i="2"/>
  <c r="AA37" i="2"/>
  <c r="Z37" i="2"/>
  <c r="Y37" i="2"/>
  <c r="V37" i="2"/>
  <c r="W37" i="2" s="1"/>
  <c r="U37" i="2"/>
  <c r="F37" i="2"/>
  <c r="AJ36" i="2"/>
  <c r="AK36" i="2" s="1"/>
  <c r="AL36" i="2" s="1"/>
  <c r="AB36" i="2"/>
  <c r="AL35" i="2"/>
  <c r="AJ35" i="2"/>
  <c r="AH35" i="2"/>
  <c r="AD35" i="2"/>
  <c r="Y35" i="2"/>
  <c r="AK35" i="2" s="1"/>
  <c r="V35" i="2"/>
  <c r="W35" i="2" s="1"/>
  <c r="U35" i="2"/>
  <c r="F35" i="2"/>
  <c r="AH34" i="2"/>
  <c r="AD34" i="2"/>
  <c r="AJ34" i="2" s="1"/>
  <c r="AK34" i="2" s="1"/>
  <c r="AL34" i="2" s="1"/>
  <c r="Z34" i="2"/>
  <c r="AA34" i="2" s="1"/>
  <c r="AB34" i="2" s="1"/>
  <c r="Y34" i="2"/>
  <c r="W34" i="2"/>
  <c r="V34" i="2"/>
  <c r="U34" i="2"/>
  <c r="F34" i="2"/>
  <c r="AH33" i="2"/>
  <c r="AE33" i="2"/>
  <c r="AD33" i="2"/>
  <c r="Y33" i="2"/>
  <c r="Z33" i="2" s="1"/>
  <c r="AA33" i="2" s="1"/>
  <c r="AB33" i="2" s="1"/>
  <c r="W33" i="2"/>
  <c r="V33" i="2"/>
  <c r="F33" i="2"/>
  <c r="AJ32" i="2"/>
  <c r="AH32" i="2"/>
  <c r="AD32" i="2"/>
  <c r="Y32" i="2"/>
  <c r="Z32" i="2" s="1"/>
  <c r="AA32" i="2" s="1"/>
  <c r="AB32" i="2" s="1"/>
  <c r="W32" i="2"/>
  <c r="V32" i="2"/>
  <c r="F32" i="2"/>
  <c r="AJ31" i="2"/>
  <c r="AK31" i="2" s="1"/>
  <c r="AL31" i="2" s="1"/>
  <c r="AH31" i="2"/>
  <c r="AD31" i="2"/>
  <c r="Y31" i="2"/>
  <c r="Z31" i="2" s="1"/>
  <c r="AA31" i="2" s="1"/>
  <c r="AB31" i="2" s="1"/>
  <c r="W31" i="2"/>
  <c r="V31" i="2"/>
  <c r="F31" i="2"/>
  <c r="AJ30" i="2"/>
  <c r="AK30" i="2" s="1"/>
  <c r="AL30" i="2" s="1"/>
  <c r="AH30" i="2"/>
  <c r="AD30" i="2"/>
  <c r="Y30" i="2"/>
  <c r="Z30" i="2" s="1"/>
  <c r="AA30" i="2" s="1"/>
  <c r="AB30" i="2" s="1"/>
  <c r="W30" i="2"/>
  <c r="V30" i="2"/>
  <c r="F30" i="2"/>
  <c r="AJ29" i="2"/>
  <c r="AH29" i="2"/>
  <c r="AD29" i="2"/>
  <c r="Y29" i="2"/>
  <c r="Z29" i="2" s="1"/>
  <c r="AA29" i="2" s="1"/>
  <c r="AB29" i="2" s="1"/>
  <c r="W29" i="2"/>
  <c r="V29" i="2"/>
  <c r="U29" i="2"/>
  <c r="F29" i="2"/>
  <c r="AK28" i="2"/>
  <c r="AL28" i="2" s="1"/>
  <c r="AJ28" i="2"/>
  <c r="AB28" i="2"/>
  <c r="AH27" i="2"/>
  <c r="AD27" i="2"/>
  <c r="Y27" i="2"/>
  <c r="Z27" i="2" s="1"/>
  <c r="AA27" i="2" s="1"/>
  <c r="AB27" i="2" s="1"/>
  <c r="W27" i="2"/>
  <c r="V27" i="2"/>
  <c r="U27" i="2"/>
  <c r="F27" i="2"/>
  <c r="AJ26" i="2"/>
  <c r="AK26" i="2" s="1"/>
  <c r="AL26" i="2" s="1"/>
  <c r="AB26" i="2"/>
  <c r="AH25" i="2"/>
  <c r="AG25" i="2"/>
  <c r="AE25" i="2"/>
  <c r="AD25" i="2"/>
  <c r="AJ25" i="2" s="1"/>
  <c r="AK25" i="2" s="1"/>
  <c r="AL25" i="2" s="1"/>
  <c r="Y25" i="2"/>
  <c r="Z25" i="2" s="1"/>
  <c r="AA25" i="2" s="1"/>
  <c r="AB25" i="2" s="1"/>
  <c r="W25" i="2"/>
  <c r="V25" i="2"/>
  <c r="U25" i="2"/>
  <c r="F25" i="2"/>
  <c r="AK24" i="2"/>
  <c r="AL24" i="2" s="1"/>
  <c r="AJ24" i="2"/>
  <c r="AH24" i="2"/>
  <c r="AD24" i="2"/>
  <c r="Z24" i="2"/>
  <c r="AA24" i="2" s="1"/>
  <c r="AB24" i="2" s="1"/>
  <c r="Y24" i="2"/>
  <c r="W24" i="2"/>
  <c r="V24" i="2"/>
  <c r="U24" i="2"/>
  <c r="F24" i="2"/>
  <c r="AL23" i="2"/>
  <c r="AK23" i="2"/>
  <c r="AJ23" i="2"/>
  <c r="AH23" i="2"/>
  <c r="AD23" i="2"/>
  <c r="AA23" i="2"/>
  <c r="AB23" i="2" s="1"/>
  <c r="Z23" i="2"/>
  <c r="Y23" i="2"/>
  <c r="V23" i="2"/>
  <c r="W23" i="2" s="1"/>
  <c r="U23" i="2"/>
  <c r="F23" i="2"/>
  <c r="AH22" i="2"/>
  <c r="AJ22" i="2" s="1"/>
  <c r="AK22" i="2" s="1"/>
  <c r="AL22" i="2" s="1"/>
  <c r="AD22" i="2"/>
  <c r="AB22" i="2"/>
  <c r="AA22" i="2"/>
  <c r="Z22" i="2"/>
  <c r="Y22" i="2"/>
  <c r="V22" i="2"/>
  <c r="W22" i="2" s="1"/>
  <c r="U22" i="2"/>
  <c r="F22" i="2"/>
  <c r="AH21" i="2"/>
  <c r="AD21" i="2"/>
  <c r="AJ21" i="2" s="1"/>
  <c r="AK21" i="2" s="1"/>
  <c r="AL21" i="2" s="1"/>
  <c r="Y21" i="2"/>
  <c r="Z21" i="2" s="1"/>
  <c r="AA21" i="2" s="1"/>
  <c r="AB21" i="2" s="1"/>
  <c r="V21" i="2"/>
  <c r="W21" i="2" s="1"/>
  <c r="U21" i="2"/>
  <c r="F21" i="2"/>
  <c r="AK20" i="2"/>
  <c r="AL20" i="2" s="1"/>
  <c r="AJ20" i="2"/>
  <c r="AB20" i="2"/>
  <c r="AH19" i="2"/>
  <c r="AE19" i="2"/>
  <c r="AD19" i="2"/>
  <c r="Z19" i="2"/>
  <c r="AA19" i="2" s="1"/>
  <c r="AB19" i="2" s="1"/>
  <c r="Y19" i="2"/>
  <c r="W19" i="2"/>
  <c r="V19" i="2"/>
  <c r="U19" i="2"/>
  <c r="F19" i="2"/>
  <c r="AJ18" i="2"/>
  <c r="AK18" i="2" s="1"/>
  <c r="AL18" i="2" s="1"/>
  <c r="AH18" i="2"/>
  <c r="AD18" i="2"/>
  <c r="Y18" i="2"/>
  <c r="Z18" i="2" s="1"/>
  <c r="AA18" i="2" s="1"/>
  <c r="AB18" i="2" s="1"/>
  <c r="W18" i="2"/>
  <c r="V18" i="2"/>
  <c r="U18" i="2"/>
  <c r="F18" i="2"/>
  <c r="AK17" i="2"/>
  <c r="AL17" i="2" s="1"/>
  <c r="AJ17" i="2"/>
  <c r="AB17" i="2"/>
  <c r="AH16" i="2"/>
  <c r="AE16" i="2"/>
  <c r="AD16" i="2"/>
  <c r="Z16" i="2"/>
  <c r="AA16" i="2" s="1"/>
  <c r="AB16" i="2" s="1"/>
  <c r="Y16" i="2"/>
  <c r="W16" i="2"/>
  <c r="V16" i="2"/>
  <c r="F16" i="2"/>
  <c r="AK15" i="2"/>
  <c r="AL15" i="2" s="1"/>
  <c r="AJ15" i="2"/>
  <c r="AH15" i="2"/>
  <c r="AD15" i="2"/>
  <c r="Z15" i="2"/>
  <c r="AA15" i="2" s="1"/>
  <c r="AB15" i="2" s="1"/>
  <c r="Y15" i="2"/>
  <c r="W15" i="2"/>
  <c r="V15" i="2"/>
  <c r="U15" i="2"/>
  <c r="F15" i="2"/>
  <c r="AL14" i="2"/>
  <c r="AK14" i="2"/>
  <c r="AB14" i="2"/>
  <c r="AH13" i="2"/>
  <c r="AE13" i="2"/>
  <c r="AE265" i="2" s="1"/>
  <c r="AD13" i="2"/>
  <c r="AB13" i="2"/>
  <c r="AA13" i="2"/>
  <c r="Y13" i="2"/>
  <c r="W13" i="2"/>
  <c r="V13" i="2"/>
  <c r="F13" i="2"/>
  <c r="AF265" i="1"/>
  <c r="AE265" i="1"/>
  <c r="AC265" i="1"/>
  <c r="L10" i="12" s="1"/>
  <c r="S265" i="1"/>
  <c r="R265" i="1"/>
  <c r="Q265" i="1"/>
  <c r="P265" i="1"/>
  <c r="N265" i="1"/>
  <c r="M265" i="1"/>
  <c r="L265" i="1"/>
  <c r="K265" i="1"/>
  <c r="J265" i="1"/>
  <c r="I265" i="1"/>
  <c r="G265" i="1"/>
  <c r="H265" i="1" s="1"/>
  <c r="F265" i="1"/>
  <c r="E265" i="1"/>
  <c r="I10" i="12" s="1"/>
  <c r="D265" i="1"/>
  <c r="C10" i="12" s="1"/>
  <c r="C265" i="1"/>
  <c r="AJ264" i="1"/>
  <c r="AH264" i="1"/>
  <c r="AD264" i="1"/>
  <c r="Y264" i="1"/>
  <c r="Z264" i="1" s="1"/>
  <c r="AA264" i="1" s="1"/>
  <c r="AB264" i="1" s="1"/>
  <c r="V264" i="1"/>
  <c r="W264" i="1" s="1"/>
  <c r="H264" i="1"/>
  <c r="F264" i="1"/>
  <c r="AK263" i="1"/>
  <c r="AL263" i="1" s="1"/>
  <c r="AJ263" i="1"/>
  <c r="AH263" i="1"/>
  <c r="AD263" i="1"/>
  <c r="Z263" i="1"/>
  <c r="AA263" i="1" s="1"/>
  <c r="AB263" i="1" s="1"/>
  <c r="Y263" i="1"/>
  <c r="W263" i="1"/>
  <c r="V263" i="1"/>
  <c r="U263" i="1"/>
  <c r="H263" i="1"/>
  <c r="F263" i="1"/>
  <c r="AH262" i="1"/>
  <c r="AD262" i="1"/>
  <c r="Y262" i="1"/>
  <c r="Z262" i="1" s="1"/>
  <c r="AA262" i="1" s="1"/>
  <c r="AB262" i="1" s="1"/>
  <c r="V262" i="1"/>
  <c r="W262" i="1" s="1"/>
  <c r="U262" i="1"/>
  <c r="H262" i="1"/>
  <c r="F262" i="1"/>
  <c r="AB261" i="1"/>
  <c r="Y261" i="1"/>
  <c r="Z261" i="1" s="1"/>
  <c r="V261" i="1"/>
  <c r="F261" i="1"/>
  <c r="AH260" i="1"/>
  <c r="AD260" i="1"/>
  <c r="Y260" i="1"/>
  <c r="Z260" i="1" s="1"/>
  <c r="AA260" i="1" s="1"/>
  <c r="AB260" i="1" s="1"/>
  <c r="W260" i="1"/>
  <c r="V260" i="1"/>
  <c r="U260" i="1"/>
  <c r="H260" i="1"/>
  <c r="F260" i="1"/>
  <c r="AK259" i="1"/>
  <c r="AL259" i="1" s="1"/>
  <c r="AJ259" i="1"/>
  <c r="AH259" i="1"/>
  <c r="AD259" i="1"/>
  <c r="Z259" i="1"/>
  <c r="AA259" i="1" s="1"/>
  <c r="AB259" i="1" s="1"/>
  <c r="Y259" i="1"/>
  <c r="W259" i="1"/>
  <c r="V259" i="1"/>
  <c r="H259" i="1"/>
  <c r="F259" i="1"/>
  <c r="AJ258" i="1"/>
  <c r="AH258" i="1"/>
  <c r="AD258" i="1"/>
  <c r="Y258" i="1"/>
  <c r="AK258" i="1" s="1"/>
  <c r="AL258" i="1" s="1"/>
  <c r="V258" i="1"/>
  <c r="W258" i="1" s="1"/>
  <c r="U258" i="1"/>
  <c r="H258" i="1"/>
  <c r="F258" i="1"/>
  <c r="AH257" i="1"/>
  <c r="AD257" i="1"/>
  <c r="AJ257" i="1" s="1"/>
  <c r="AK257" i="1" s="1"/>
  <c r="AL257" i="1" s="1"/>
  <c r="Y257" i="1"/>
  <c r="Z257" i="1" s="1"/>
  <c r="AA257" i="1" s="1"/>
  <c r="AB257" i="1" s="1"/>
  <c r="V257" i="1"/>
  <c r="W257" i="1" s="1"/>
  <c r="U257" i="1"/>
  <c r="H257" i="1"/>
  <c r="F257" i="1"/>
  <c r="AJ256" i="1"/>
  <c r="AK256" i="1" s="1"/>
  <c r="AL256" i="1" s="1"/>
  <c r="AH256" i="1"/>
  <c r="AD256" i="1"/>
  <c r="Y256" i="1"/>
  <c r="Z256" i="1" s="1"/>
  <c r="AA256" i="1" s="1"/>
  <c r="AB256" i="1" s="1"/>
  <c r="W256" i="1"/>
  <c r="V256" i="1"/>
  <c r="H256" i="1"/>
  <c r="F256" i="1"/>
  <c r="AK255" i="1"/>
  <c r="AL255" i="1" s="1"/>
  <c r="AH255" i="1"/>
  <c r="AJ255" i="1" s="1"/>
  <c r="AD255" i="1"/>
  <c r="Z255" i="1"/>
  <c r="AA255" i="1" s="1"/>
  <c r="AB255" i="1" s="1"/>
  <c r="Y255" i="1"/>
  <c r="W255" i="1"/>
  <c r="V255" i="1"/>
  <c r="H255" i="1"/>
  <c r="F255" i="1"/>
  <c r="AK254" i="1"/>
  <c r="AL254" i="1" s="1"/>
  <c r="AJ254" i="1"/>
  <c r="AH254" i="1"/>
  <c r="AD254" i="1"/>
  <c r="AA254" i="1"/>
  <c r="AB254" i="1" s="1"/>
  <c r="Y254" i="1"/>
  <c r="W254" i="1"/>
  <c r="V254" i="1"/>
  <c r="F254" i="1"/>
  <c r="AH253" i="1"/>
  <c r="AJ253" i="1" s="1"/>
  <c r="AK253" i="1" s="1"/>
  <c r="AL253" i="1" s="1"/>
  <c r="AD253" i="1"/>
  <c r="Z253" i="1"/>
  <c r="AA253" i="1" s="1"/>
  <c r="AB253" i="1" s="1"/>
  <c r="Y253" i="1"/>
  <c r="W253" i="1"/>
  <c r="V253" i="1"/>
  <c r="U253" i="1"/>
  <c r="H253" i="1"/>
  <c r="F253" i="1"/>
  <c r="AL252" i="1"/>
  <c r="AK252" i="1"/>
  <c r="AH252" i="1"/>
  <c r="AJ252" i="1" s="1"/>
  <c r="AD252" i="1"/>
  <c r="AB252" i="1"/>
  <c r="AA252" i="1"/>
  <c r="Z252" i="1"/>
  <c r="Y252" i="1"/>
  <c r="V252" i="1"/>
  <c r="W252" i="1" s="1"/>
  <c r="H252" i="1"/>
  <c r="F252" i="1"/>
  <c r="AH251" i="1"/>
  <c r="AD251" i="1"/>
  <c r="AJ251" i="1" s="1"/>
  <c r="AK251" i="1" s="1"/>
  <c r="AL251" i="1" s="1"/>
  <c r="AB251" i="1"/>
  <c r="AA251" i="1"/>
  <c r="Z251" i="1"/>
  <c r="Y251" i="1"/>
  <c r="V251" i="1"/>
  <c r="W251" i="1" s="1"/>
  <c r="H251" i="1"/>
  <c r="F251" i="1"/>
  <c r="AH250" i="1"/>
  <c r="AD250" i="1"/>
  <c r="Y250" i="1"/>
  <c r="Z250" i="1" s="1"/>
  <c r="AA250" i="1" s="1"/>
  <c r="AB250" i="1" s="1"/>
  <c r="W250" i="1"/>
  <c r="V250" i="1"/>
  <c r="H250" i="1"/>
  <c r="F250" i="1"/>
  <c r="AJ249" i="1"/>
  <c r="AH249" i="1"/>
  <c r="AD249" i="1"/>
  <c r="Y249" i="1"/>
  <c r="Z249" i="1" s="1"/>
  <c r="AA249" i="1" s="1"/>
  <c r="AB249" i="1" s="1"/>
  <c r="W249" i="1"/>
  <c r="V249" i="1"/>
  <c r="H249" i="1"/>
  <c r="F249" i="1"/>
  <c r="AK248" i="1"/>
  <c r="AL248" i="1" s="1"/>
  <c r="AJ248" i="1"/>
  <c r="AB248" i="1"/>
  <c r="AJ247" i="1"/>
  <c r="AK247" i="1" s="1"/>
  <c r="AL247" i="1" s="1"/>
  <c r="AH247" i="1"/>
  <c r="AD247" i="1"/>
  <c r="Z247" i="1"/>
  <c r="AA247" i="1" s="1"/>
  <c r="AB247" i="1" s="1"/>
  <c r="Y247" i="1"/>
  <c r="W247" i="1"/>
  <c r="V247" i="1"/>
  <c r="U247" i="1"/>
  <c r="H247" i="1"/>
  <c r="F247" i="1"/>
  <c r="AH246" i="1"/>
  <c r="AJ246" i="1" s="1"/>
  <c r="AK246" i="1" s="1"/>
  <c r="AL246" i="1" s="1"/>
  <c r="AD246" i="1"/>
  <c r="Z246" i="1"/>
  <c r="AA246" i="1" s="1"/>
  <c r="AB246" i="1" s="1"/>
  <c r="Y246" i="1"/>
  <c r="W246" i="1"/>
  <c r="V246" i="1"/>
  <c r="U246" i="1"/>
  <c r="H246" i="1"/>
  <c r="F246" i="1"/>
  <c r="AL245" i="1"/>
  <c r="AK245" i="1"/>
  <c r="AJ245" i="1"/>
  <c r="AB245" i="1"/>
  <c r="AK244" i="1"/>
  <c r="AL244" i="1" s="1"/>
  <c r="AJ244" i="1"/>
  <c r="AH244" i="1"/>
  <c r="AD244" i="1"/>
  <c r="AA244" i="1"/>
  <c r="AB244" i="1" s="1"/>
  <c r="Z244" i="1"/>
  <c r="Y244" i="1"/>
  <c r="W244" i="1"/>
  <c r="V244" i="1"/>
  <c r="U244" i="1"/>
  <c r="H244" i="1"/>
  <c r="F244" i="1"/>
  <c r="AH243" i="1"/>
  <c r="AD243" i="1"/>
  <c r="AJ243" i="1" s="1"/>
  <c r="AK243" i="1" s="1"/>
  <c r="AL243" i="1" s="1"/>
  <c r="Z243" i="1"/>
  <c r="AA243" i="1" s="1"/>
  <c r="AB243" i="1" s="1"/>
  <c r="Y243" i="1"/>
  <c r="W243" i="1"/>
  <c r="V243" i="1"/>
  <c r="U243" i="1"/>
  <c r="H243" i="1"/>
  <c r="F243" i="1"/>
  <c r="AH242" i="1"/>
  <c r="AD242" i="1"/>
  <c r="AJ242" i="1" s="1"/>
  <c r="AK242" i="1" s="1"/>
  <c r="AL242" i="1" s="1"/>
  <c r="AB242" i="1"/>
  <c r="Z242" i="1"/>
  <c r="AA242" i="1" s="1"/>
  <c r="Y242" i="1"/>
  <c r="W242" i="1"/>
  <c r="V242" i="1"/>
  <c r="U242" i="1"/>
  <c r="H242" i="1"/>
  <c r="F242" i="1"/>
  <c r="AH241" i="1"/>
  <c r="AJ241" i="1" s="1"/>
  <c r="AK241" i="1" s="1"/>
  <c r="AL241" i="1" s="1"/>
  <c r="AD241" i="1"/>
  <c r="Z241" i="1"/>
  <c r="AA241" i="1" s="1"/>
  <c r="AB241" i="1" s="1"/>
  <c r="Y241" i="1"/>
  <c r="W241" i="1"/>
  <c r="V241" i="1"/>
  <c r="U241" i="1"/>
  <c r="H241" i="1"/>
  <c r="F241" i="1"/>
  <c r="AH240" i="1"/>
  <c r="AJ240" i="1" s="1"/>
  <c r="AK240" i="1" s="1"/>
  <c r="AL240" i="1" s="1"/>
  <c r="AD240" i="1"/>
  <c r="AB240" i="1"/>
  <c r="AA240" i="1"/>
  <c r="Z240" i="1"/>
  <c r="Y240" i="1"/>
  <c r="V240" i="1"/>
  <c r="W240" i="1" s="1"/>
  <c r="U240" i="1"/>
  <c r="H240" i="1"/>
  <c r="F240" i="1"/>
  <c r="AH239" i="1"/>
  <c r="AD239" i="1"/>
  <c r="AJ239" i="1" s="1"/>
  <c r="Y239" i="1"/>
  <c r="Z239" i="1" s="1"/>
  <c r="AA239" i="1" s="1"/>
  <c r="AB239" i="1" s="1"/>
  <c r="W239" i="1"/>
  <c r="V239" i="1"/>
  <c r="U239" i="1"/>
  <c r="H239" i="1"/>
  <c r="F239" i="1"/>
  <c r="AH238" i="1"/>
  <c r="AD238" i="1"/>
  <c r="Y238" i="1"/>
  <c r="AG238" i="1" s="1"/>
  <c r="AJ238" i="1" s="1"/>
  <c r="AK238" i="1" s="1"/>
  <c r="AL238" i="1" s="1"/>
  <c r="V238" i="1"/>
  <c r="W238" i="1" s="1"/>
  <c r="U238" i="1"/>
  <c r="H238" i="1"/>
  <c r="F238" i="1"/>
  <c r="AH237" i="1"/>
  <c r="AD237" i="1"/>
  <c r="AB237" i="1"/>
  <c r="Z237" i="1"/>
  <c r="AA237" i="1" s="1"/>
  <c r="Y237" i="1"/>
  <c r="W237" i="1"/>
  <c r="V237" i="1"/>
  <c r="U237" i="1"/>
  <c r="H237" i="1"/>
  <c r="F237" i="1"/>
  <c r="AH236" i="1"/>
  <c r="AD236" i="1"/>
  <c r="AA236" i="1"/>
  <c r="AB236" i="1" s="1"/>
  <c r="Z236" i="1"/>
  <c r="Y236" i="1"/>
  <c r="V236" i="1"/>
  <c r="W236" i="1" s="1"/>
  <c r="U236" i="1"/>
  <c r="H236" i="1"/>
  <c r="F236" i="1"/>
  <c r="AL235" i="1"/>
  <c r="AH235" i="1"/>
  <c r="AD235" i="1"/>
  <c r="AJ235" i="1" s="1"/>
  <c r="AK235" i="1" s="1"/>
  <c r="AB235" i="1"/>
  <c r="AA235" i="1"/>
  <c r="Z235" i="1"/>
  <c r="Y235" i="1"/>
  <c r="V235" i="1"/>
  <c r="W235" i="1" s="1"/>
  <c r="U235" i="1"/>
  <c r="H235" i="1"/>
  <c r="F235" i="1"/>
  <c r="AJ234" i="1"/>
  <c r="AH234" i="1"/>
  <c r="AD234" i="1"/>
  <c r="Z234" i="1"/>
  <c r="AA234" i="1" s="1"/>
  <c r="AB234" i="1" s="1"/>
  <c r="Y234" i="1"/>
  <c r="W234" i="1"/>
  <c r="V234" i="1"/>
  <c r="U234" i="1"/>
  <c r="H234" i="1"/>
  <c r="F234" i="1"/>
  <c r="AL233" i="1"/>
  <c r="AK233" i="1"/>
  <c r="AJ233" i="1"/>
  <c r="AB233" i="1"/>
  <c r="AJ232" i="1"/>
  <c r="AK232" i="1" s="1"/>
  <c r="AL232" i="1" s="1"/>
  <c r="AH232" i="1"/>
  <c r="AD232" i="1"/>
  <c r="Y232" i="1"/>
  <c r="Z232" i="1" s="1"/>
  <c r="AA232" i="1" s="1"/>
  <c r="AB232" i="1" s="1"/>
  <c r="W232" i="1"/>
  <c r="V232" i="1"/>
  <c r="U232" i="1"/>
  <c r="H232" i="1"/>
  <c r="F232" i="1"/>
  <c r="AL231" i="1"/>
  <c r="AK231" i="1"/>
  <c r="AJ231" i="1"/>
  <c r="AH231" i="1"/>
  <c r="AD231" i="1"/>
  <c r="AA231" i="1"/>
  <c r="AB231" i="1" s="1"/>
  <c r="Z231" i="1"/>
  <c r="Y231" i="1"/>
  <c r="W231" i="1"/>
  <c r="V231" i="1"/>
  <c r="U231" i="1"/>
  <c r="H231" i="1"/>
  <c r="F231" i="1"/>
  <c r="AH230" i="1"/>
  <c r="AG230" i="1"/>
  <c r="AD230" i="1"/>
  <c r="AB230" i="1"/>
  <c r="AA230" i="1"/>
  <c r="Y230" i="1"/>
  <c r="V230" i="1"/>
  <c r="W230" i="1" s="1"/>
  <c r="F230" i="1"/>
  <c r="AH229" i="1"/>
  <c r="AG229" i="1"/>
  <c r="AD229" i="1"/>
  <c r="AB229" i="1"/>
  <c r="AA229" i="1"/>
  <c r="Y229" i="1"/>
  <c r="V229" i="1"/>
  <c r="W229" i="1" s="1"/>
  <c r="F229" i="1"/>
  <c r="AL228" i="1"/>
  <c r="AH228" i="1"/>
  <c r="AD228" i="1"/>
  <c r="AJ228" i="1" s="1"/>
  <c r="AK228" i="1" s="1"/>
  <c r="AB228" i="1"/>
  <c r="AA228" i="1"/>
  <c r="Y228" i="1"/>
  <c r="V228" i="1"/>
  <c r="W228" i="1" s="1"/>
  <c r="U228" i="1"/>
  <c r="H228" i="1"/>
  <c r="F228" i="1"/>
  <c r="AH227" i="1"/>
  <c r="AD227" i="1"/>
  <c r="AJ227" i="1" s="1"/>
  <c r="Y227" i="1"/>
  <c r="Z227" i="1" s="1"/>
  <c r="AA227" i="1" s="1"/>
  <c r="AB227" i="1" s="1"/>
  <c r="W227" i="1"/>
  <c r="V227" i="1"/>
  <c r="U227" i="1"/>
  <c r="H227" i="1"/>
  <c r="F227" i="1"/>
  <c r="AK226" i="1"/>
  <c r="AL226" i="1" s="1"/>
  <c r="AJ226" i="1"/>
  <c r="AH226" i="1"/>
  <c r="AD226" i="1"/>
  <c r="Y226" i="1"/>
  <c r="Z226" i="1" s="1"/>
  <c r="AA226" i="1" s="1"/>
  <c r="AB226" i="1" s="1"/>
  <c r="W226" i="1"/>
  <c r="V226" i="1"/>
  <c r="U226" i="1"/>
  <c r="H226" i="1"/>
  <c r="F226" i="1"/>
  <c r="AH225" i="1"/>
  <c r="AD225" i="1"/>
  <c r="AJ225" i="1" s="1"/>
  <c r="AK225" i="1" s="1"/>
  <c r="AL225" i="1" s="1"/>
  <c r="Z225" i="1"/>
  <c r="AA225" i="1" s="1"/>
  <c r="AB225" i="1" s="1"/>
  <c r="Y225" i="1"/>
  <c r="W225" i="1"/>
  <c r="V225" i="1"/>
  <c r="H225" i="1"/>
  <c r="F225" i="1"/>
  <c r="AH224" i="1"/>
  <c r="AD224" i="1"/>
  <c r="AB224" i="1"/>
  <c r="AA224" i="1"/>
  <c r="Y224" i="1"/>
  <c r="Z224" i="1" s="1"/>
  <c r="V224" i="1"/>
  <c r="W224" i="1" s="1"/>
  <c r="U224" i="1"/>
  <c r="H224" i="1"/>
  <c r="F224" i="1"/>
  <c r="AK223" i="1"/>
  <c r="AL223" i="1" s="1"/>
  <c r="AJ223" i="1"/>
  <c r="AB223" i="1"/>
  <c r="AH222" i="1"/>
  <c r="AD222" i="1"/>
  <c r="AJ222" i="1" s="1"/>
  <c r="AK222" i="1" s="1"/>
  <c r="AL222" i="1" s="1"/>
  <c r="Y222" i="1"/>
  <c r="Z222" i="1" s="1"/>
  <c r="AA222" i="1" s="1"/>
  <c r="AB222" i="1" s="1"/>
  <c r="W222" i="1"/>
  <c r="V222" i="1"/>
  <c r="U222" i="1"/>
  <c r="H222" i="1"/>
  <c r="F222" i="1"/>
  <c r="AJ221" i="1"/>
  <c r="AK221" i="1" s="1"/>
  <c r="AL221" i="1" s="1"/>
  <c r="AH221" i="1"/>
  <c r="AD221" i="1"/>
  <c r="Z221" i="1"/>
  <c r="AA221" i="1" s="1"/>
  <c r="AB221" i="1" s="1"/>
  <c r="Y221" i="1"/>
  <c r="W221" i="1"/>
  <c r="V221" i="1"/>
  <c r="U221" i="1"/>
  <c r="H221" i="1"/>
  <c r="F221" i="1"/>
  <c r="AJ220" i="1"/>
  <c r="AH220" i="1"/>
  <c r="AD220" i="1"/>
  <c r="Y220" i="1"/>
  <c r="AK220" i="1" s="1"/>
  <c r="AL220" i="1" s="1"/>
  <c r="V220" i="1"/>
  <c r="W220" i="1" s="1"/>
  <c r="U220" i="1"/>
  <c r="H220" i="1"/>
  <c r="F220" i="1"/>
  <c r="AJ219" i="1"/>
  <c r="AK219" i="1" s="1"/>
  <c r="AL219" i="1" s="1"/>
  <c r="AB219" i="1"/>
  <c r="AJ218" i="1"/>
  <c r="AK218" i="1" s="1"/>
  <c r="AL218" i="1" s="1"/>
  <c r="AH218" i="1"/>
  <c r="AD218" i="1"/>
  <c r="AA218" i="1"/>
  <c r="AB218" i="1" s="1"/>
  <c r="Z218" i="1"/>
  <c r="Y218" i="1"/>
  <c r="V218" i="1"/>
  <c r="W218" i="1" s="1"/>
  <c r="U218" i="1"/>
  <c r="H218" i="1"/>
  <c r="F218" i="1"/>
  <c r="AL217" i="1"/>
  <c r="AJ217" i="1"/>
  <c r="AK217" i="1" s="1"/>
  <c r="AB217" i="1"/>
  <c r="AJ216" i="1"/>
  <c r="AH216" i="1"/>
  <c r="AD216" i="1"/>
  <c r="Y216" i="1"/>
  <c r="AK216" i="1" s="1"/>
  <c r="AL216" i="1" s="1"/>
  <c r="V216" i="1"/>
  <c r="W216" i="1" s="1"/>
  <c r="U216" i="1"/>
  <c r="H216" i="1"/>
  <c r="F216" i="1"/>
  <c r="AH215" i="1"/>
  <c r="AD215" i="1"/>
  <c r="AB215" i="1"/>
  <c r="AA215" i="1"/>
  <c r="Y215" i="1"/>
  <c r="Z215" i="1" s="1"/>
  <c r="V215" i="1"/>
  <c r="W215" i="1" s="1"/>
  <c r="U215" i="1"/>
  <c r="H215" i="1"/>
  <c r="F215" i="1"/>
  <c r="AH214" i="1"/>
  <c r="AD214" i="1"/>
  <c r="AJ214" i="1" s="1"/>
  <c r="AK214" i="1" s="1"/>
  <c r="AL214" i="1" s="1"/>
  <c r="Y214" i="1"/>
  <c r="Z214" i="1" s="1"/>
  <c r="AA214" i="1" s="1"/>
  <c r="AB214" i="1" s="1"/>
  <c r="W214" i="1"/>
  <c r="V214" i="1"/>
  <c r="U214" i="1"/>
  <c r="H214" i="1"/>
  <c r="F214" i="1"/>
  <c r="AK213" i="1"/>
  <c r="AL213" i="1" s="1"/>
  <c r="AJ213" i="1"/>
  <c r="AH213" i="1"/>
  <c r="AD213" i="1"/>
  <c r="AA213" i="1"/>
  <c r="AB213" i="1" s="1"/>
  <c r="Z213" i="1"/>
  <c r="Y213" i="1"/>
  <c r="V213" i="1"/>
  <c r="W213" i="1" s="1"/>
  <c r="U213" i="1"/>
  <c r="H213" i="1"/>
  <c r="F213" i="1"/>
  <c r="AH212" i="1"/>
  <c r="AD212" i="1"/>
  <c r="AJ212" i="1" s="1"/>
  <c r="AK212" i="1" s="1"/>
  <c r="AL212" i="1" s="1"/>
  <c r="Y212" i="1"/>
  <c r="Z212" i="1" s="1"/>
  <c r="AA212" i="1" s="1"/>
  <c r="AB212" i="1" s="1"/>
  <c r="W212" i="1"/>
  <c r="V212" i="1"/>
  <c r="U212" i="1"/>
  <c r="H212" i="1"/>
  <c r="F212" i="1"/>
  <c r="AH211" i="1"/>
  <c r="AJ211" i="1" s="1"/>
  <c r="AK211" i="1" s="1"/>
  <c r="AL211" i="1" s="1"/>
  <c r="AD211" i="1"/>
  <c r="Z211" i="1"/>
  <c r="AA211" i="1" s="1"/>
  <c r="AB211" i="1" s="1"/>
  <c r="Y211" i="1"/>
  <c r="V211" i="1"/>
  <c r="W211" i="1" s="1"/>
  <c r="U211" i="1"/>
  <c r="H211" i="1"/>
  <c r="F211" i="1"/>
  <c r="AH210" i="1"/>
  <c r="AD210" i="1"/>
  <c r="AA210" i="1"/>
  <c r="AB210" i="1" s="1"/>
  <c r="Z210" i="1"/>
  <c r="Y210" i="1"/>
  <c r="W210" i="1"/>
  <c r="V210" i="1"/>
  <c r="U210" i="1"/>
  <c r="H210" i="1"/>
  <c r="F210" i="1"/>
  <c r="AH209" i="1"/>
  <c r="AD209" i="1"/>
  <c r="Y209" i="1"/>
  <c r="Z209" i="1" s="1"/>
  <c r="AA209" i="1" s="1"/>
  <c r="AB209" i="1" s="1"/>
  <c r="W209" i="1"/>
  <c r="V209" i="1"/>
  <c r="U209" i="1"/>
  <c r="H209" i="1"/>
  <c r="F209" i="1"/>
  <c r="AL208" i="1"/>
  <c r="AK208" i="1"/>
  <c r="AJ208" i="1"/>
  <c r="AH208" i="1"/>
  <c r="AG208" i="1"/>
  <c r="AD208" i="1"/>
  <c r="AB208" i="1"/>
  <c r="AA208" i="1"/>
  <c r="Z208" i="1"/>
  <c r="Y208" i="1"/>
  <c r="V208" i="1"/>
  <c r="W208" i="1" s="1"/>
  <c r="U208" i="1"/>
  <c r="H208" i="1"/>
  <c r="F208" i="1"/>
  <c r="AH207" i="1"/>
  <c r="AD207" i="1"/>
  <c r="Y207" i="1"/>
  <c r="AG207" i="1" s="1"/>
  <c r="W207" i="1"/>
  <c r="V207" i="1"/>
  <c r="U207" i="1"/>
  <c r="H207" i="1"/>
  <c r="F207" i="1"/>
  <c r="AH206" i="1"/>
  <c r="AD206" i="1"/>
  <c r="AG206" i="1" s="1"/>
  <c r="AA206" i="1"/>
  <c r="AB206" i="1" s="1"/>
  <c r="Z206" i="1"/>
  <c r="Y206" i="1"/>
  <c r="W206" i="1"/>
  <c r="V206" i="1"/>
  <c r="U206" i="1"/>
  <c r="H206" i="1"/>
  <c r="F206" i="1"/>
  <c r="AH205" i="1"/>
  <c r="AD205" i="1"/>
  <c r="AJ205" i="1" s="1"/>
  <c r="AK205" i="1" s="1"/>
  <c r="AL205" i="1" s="1"/>
  <c r="Z205" i="1"/>
  <c r="AA205" i="1" s="1"/>
  <c r="AB205" i="1" s="1"/>
  <c r="Y205" i="1"/>
  <c r="V205" i="1"/>
  <c r="W205" i="1" s="1"/>
  <c r="U205" i="1"/>
  <c r="H205" i="1"/>
  <c r="F205" i="1"/>
  <c r="AH204" i="1"/>
  <c r="AJ204" i="1" s="1"/>
  <c r="AK204" i="1" s="1"/>
  <c r="AL204" i="1" s="1"/>
  <c r="AD204" i="1"/>
  <c r="Z204" i="1"/>
  <c r="AA204" i="1" s="1"/>
  <c r="AB204" i="1" s="1"/>
  <c r="Y204" i="1"/>
  <c r="W204" i="1"/>
  <c r="V204" i="1"/>
  <c r="U204" i="1"/>
  <c r="H204" i="1"/>
  <c r="F204" i="1"/>
  <c r="AH203" i="1"/>
  <c r="AD203" i="1"/>
  <c r="AJ203" i="1" s="1"/>
  <c r="AK203" i="1" s="1"/>
  <c r="AL203" i="1" s="1"/>
  <c r="AA203" i="1"/>
  <c r="AB203" i="1" s="1"/>
  <c r="Z203" i="1"/>
  <c r="Y203" i="1"/>
  <c r="V203" i="1"/>
  <c r="W203" i="1" s="1"/>
  <c r="U203" i="1"/>
  <c r="H203" i="1"/>
  <c r="F203" i="1"/>
  <c r="AH202" i="1"/>
  <c r="AD202" i="1"/>
  <c r="Y202" i="1"/>
  <c r="Z202" i="1" s="1"/>
  <c r="AA202" i="1" s="1"/>
  <c r="AB202" i="1" s="1"/>
  <c r="W202" i="1"/>
  <c r="V202" i="1"/>
  <c r="U202" i="1"/>
  <c r="H202" i="1"/>
  <c r="F202" i="1"/>
  <c r="AJ201" i="1"/>
  <c r="AK201" i="1" s="1"/>
  <c r="AL201" i="1" s="1"/>
  <c r="AH201" i="1"/>
  <c r="AD201" i="1"/>
  <c r="Y201" i="1"/>
  <c r="Z201" i="1" s="1"/>
  <c r="AA201" i="1" s="1"/>
  <c r="AB201" i="1" s="1"/>
  <c r="W201" i="1"/>
  <c r="V201" i="1"/>
  <c r="U201" i="1"/>
  <c r="H201" i="1"/>
  <c r="F201" i="1"/>
  <c r="AK200" i="1"/>
  <c r="AL200" i="1" s="1"/>
  <c r="AH200" i="1"/>
  <c r="AD200" i="1"/>
  <c r="AJ200" i="1" s="1"/>
  <c r="Z200" i="1"/>
  <c r="AA200" i="1" s="1"/>
  <c r="AB200" i="1" s="1"/>
  <c r="Y200" i="1"/>
  <c r="W200" i="1"/>
  <c r="V200" i="1"/>
  <c r="U200" i="1"/>
  <c r="H200" i="1"/>
  <c r="F200" i="1"/>
  <c r="AJ199" i="1"/>
  <c r="AK199" i="1" s="1"/>
  <c r="AL199" i="1" s="1"/>
  <c r="AH199" i="1"/>
  <c r="AD199" i="1"/>
  <c r="Z199" i="1"/>
  <c r="AA199" i="1" s="1"/>
  <c r="AB199" i="1" s="1"/>
  <c r="Y199" i="1"/>
  <c r="W199" i="1"/>
  <c r="V199" i="1"/>
  <c r="U199" i="1"/>
  <c r="H199" i="1"/>
  <c r="F199" i="1"/>
  <c r="AK198" i="1"/>
  <c r="AL198" i="1" s="1"/>
  <c r="AJ198" i="1"/>
  <c r="AH198" i="1"/>
  <c r="AD198" i="1"/>
  <c r="Y198" i="1"/>
  <c r="Z198" i="1" s="1"/>
  <c r="AA198" i="1" s="1"/>
  <c r="AB198" i="1" s="1"/>
  <c r="W198" i="1"/>
  <c r="V198" i="1"/>
  <c r="U198" i="1"/>
  <c r="H198" i="1"/>
  <c r="F198" i="1"/>
  <c r="AL197" i="1"/>
  <c r="AK197" i="1"/>
  <c r="AJ197" i="1"/>
  <c r="AB197" i="1"/>
  <c r="AH196" i="1"/>
  <c r="AJ196" i="1" s="1"/>
  <c r="AK196" i="1" s="1"/>
  <c r="AL196" i="1" s="1"/>
  <c r="AD196" i="1"/>
  <c r="Y196" i="1"/>
  <c r="Z196" i="1" s="1"/>
  <c r="AA196" i="1" s="1"/>
  <c r="AB196" i="1" s="1"/>
  <c r="W196" i="1"/>
  <c r="V196" i="1"/>
  <c r="U196" i="1"/>
  <c r="H196" i="1"/>
  <c r="F196" i="1"/>
  <c r="AK195" i="1"/>
  <c r="AL195" i="1" s="1"/>
  <c r="AJ195" i="1"/>
  <c r="AB195" i="1"/>
  <c r="AJ194" i="1"/>
  <c r="AK194" i="1" s="1"/>
  <c r="AL194" i="1" s="1"/>
  <c r="AH194" i="1"/>
  <c r="AD194" i="1"/>
  <c r="AB194" i="1"/>
  <c r="Z194" i="1"/>
  <c r="AA194" i="1" s="1"/>
  <c r="Y194" i="1"/>
  <c r="W194" i="1"/>
  <c r="V194" i="1"/>
  <c r="U194" i="1"/>
  <c r="H194" i="1"/>
  <c r="F194" i="1"/>
  <c r="AH193" i="1"/>
  <c r="AD193" i="1"/>
  <c r="AJ193" i="1" s="1"/>
  <c r="AK193" i="1" s="1"/>
  <c r="AL193" i="1" s="1"/>
  <c r="AB193" i="1"/>
  <c r="AA193" i="1"/>
  <c r="Z193" i="1"/>
  <c r="Y193" i="1"/>
  <c r="V193" i="1"/>
  <c r="W193" i="1" s="1"/>
  <c r="H193" i="1"/>
  <c r="F193" i="1"/>
  <c r="AH192" i="1"/>
  <c r="AD192" i="1"/>
  <c r="AJ192" i="1" s="1"/>
  <c r="AK192" i="1" s="1"/>
  <c r="AL192" i="1" s="1"/>
  <c r="Y192" i="1"/>
  <c r="Z192" i="1" s="1"/>
  <c r="AA192" i="1" s="1"/>
  <c r="AB192" i="1" s="1"/>
  <c r="V192" i="1"/>
  <c r="W192" i="1" s="1"/>
  <c r="U192" i="1"/>
  <c r="H192" i="1"/>
  <c r="F192" i="1"/>
  <c r="AJ191" i="1"/>
  <c r="AK191" i="1" s="1"/>
  <c r="AL191" i="1" s="1"/>
  <c r="AH191" i="1"/>
  <c r="AD191" i="1"/>
  <c r="Y191" i="1"/>
  <c r="Z191" i="1" s="1"/>
  <c r="AA191" i="1" s="1"/>
  <c r="AB191" i="1" s="1"/>
  <c r="W191" i="1"/>
  <c r="V191" i="1"/>
  <c r="U191" i="1"/>
  <c r="H191" i="1"/>
  <c r="F191" i="1"/>
  <c r="AH190" i="1"/>
  <c r="AD190" i="1"/>
  <c r="AJ190" i="1" s="1"/>
  <c r="AK190" i="1" s="1"/>
  <c r="AL190" i="1" s="1"/>
  <c r="AA190" i="1"/>
  <c r="AB190" i="1" s="1"/>
  <c r="Z190" i="1"/>
  <c r="Y190" i="1"/>
  <c r="V190" i="1"/>
  <c r="W190" i="1" s="1"/>
  <c r="H190" i="1"/>
  <c r="F190" i="1"/>
  <c r="AH189" i="1"/>
  <c r="AD189" i="1"/>
  <c r="AJ189" i="1" s="1"/>
  <c r="AK189" i="1" s="1"/>
  <c r="AL189" i="1" s="1"/>
  <c r="AA189" i="1"/>
  <c r="AB189" i="1" s="1"/>
  <c r="Z189" i="1"/>
  <c r="Y189" i="1"/>
  <c r="V189" i="1"/>
  <c r="W189" i="1" s="1"/>
  <c r="U189" i="1"/>
  <c r="H189" i="1"/>
  <c r="F189" i="1"/>
  <c r="AH188" i="1"/>
  <c r="AD188" i="1"/>
  <c r="AJ188" i="1" s="1"/>
  <c r="AK188" i="1" s="1"/>
  <c r="AL188" i="1" s="1"/>
  <c r="Y188" i="1"/>
  <c r="Z188" i="1" s="1"/>
  <c r="AA188" i="1" s="1"/>
  <c r="AB188" i="1" s="1"/>
  <c r="V188" i="1"/>
  <c r="W188" i="1" s="1"/>
  <c r="U188" i="1"/>
  <c r="H188" i="1"/>
  <c r="F188" i="1"/>
  <c r="AJ187" i="1"/>
  <c r="AK187" i="1" s="1"/>
  <c r="AL187" i="1" s="1"/>
  <c r="AH187" i="1"/>
  <c r="AD187" i="1"/>
  <c r="Y187" i="1"/>
  <c r="Z187" i="1" s="1"/>
  <c r="AA187" i="1" s="1"/>
  <c r="AB187" i="1" s="1"/>
  <c r="W187" i="1"/>
  <c r="V187" i="1"/>
  <c r="U187" i="1"/>
  <c r="H187" i="1"/>
  <c r="F187" i="1"/>
  <c r="AH186" i="1"/>
  <c r="AD186" i="1"/>
  <c r="AJ186" i="1" s="1"/>
  <c r="AK186" i="1" s="1"/>
  <c r="AL186" i="1" s="1"/>
  <c r="AA186" i="1"/>
  <c r="AB186" i="1" s="1"/>
  <c r="Z186" i="1"/>
  <c r="Y186" i="1"/>
  <c r="V186" i="1"/>
  <c r="W186" i="1" s="1"/>
  <c r="U186" i="1"/>
  <c r="H186" i="1"/>
  <c r="F186" i="1"/>
  <c r="AH185" i="1"/>
  <c r="AD185" i="1"/>
  <c r="AJ185" i="1" s="1"/>
  <c r="AK185" i="1" s="1"/>
  <c r="AL185" i="1" s="1"/>
  <c r="Y185" i="1"/>
  <c r="Z185" i="1" s="1"/>
  <c r="AA185" i="1" s="1"/>
  <c r="AB185" i="1" s="1"/>
  <c r="V185" i="1"/>
  <c r="W185" i="1" s="1"/>
  <c r="U185" i="1"/>
  <c r="H185" i="1"/>
  <c r="F185" i="1"/>
  <c r="AJ184" i="1"/>
  <c r="AK184" i="1" s="1"/>
  <c r="AL184" i="1" s="1"/>
  <c r="AH184" i="1"/>
  <c r="AD184" i="1"/>
  <c r="Y184" i="1"/>
  <c r="Z184" i="1" s="1"/>
  <c r="AA184" i="1" s="1"/>
  <c r="AB184" i="1" s="1"/>
  <c r="W184" i="1"/>
  <c r="V184" i="1"/>
  <c r="H184" i="1"/>
  <c r="F184" i="1"/>
  <c r="AK183" i="1"/>
  <c r="AL183" i="1" s="1"/>
  <c r="AJ183" i="1"/>
  <c r="AH183" i="1"/>
  <c r="AD183" i="1"/>
  <c r="Z183" i="1"/>
  <c r="AA183" i="1" s="1"/>
  <c r="AB183" i="1" s="1"/>
  <c r="Y183" i="1"/>
  <c r="V183" i="1"/>
  <c r="W183" i="1" s="1"/>
  <c r="U183" i="1"/>
  <c r="H183" i="1"/>
  <c r="F183" i="1"/>
  <c r="AH182" i="1"/>
  <c r="AD182" i="1"/>
  <c r="AJ182" i="1" s="1"/>
  <c r="AK182" i="1" s="1"/>
  <c r="AL182" i="1" s="1"/>
  <c r="Y182" i="1"/>
  <c r="Z182" i="1" s="1"/>
  <c r="AA182" i="1" s="1"/>
  <c r="AB182" i="1" s="1"/>
  <c r="W182" i="1"/>
  <c r="V182" i="1"/>
  <c r="U182" i="1"/>
  <c r="H182" i="1"/>
  <c r="F182" i="1"/>
  <c r="AJ181" i="1"/>
  <c r="AK181" i="1" s="1"/>
  <c r="AL181" i="1" s="1"/>
  <c r="AB181" i="1"/>
  <c r="AH180" i="1"/>
  <c r="AD180" i="1"/>
  <c r="Y180" i="1"/>
  <c r="Z180" i="1" s="1"/>
  <c r="AA180" i="1" s="1"/>
  <c r="AB180" i="1" s="1"/>
  <c r="W180" i="1"/>
  <c r="V180" i="1"/>
  <c r="F180" i="1"/>
  <c r="AH179" i="1"/>
  <c r="AD179" i="1"/>
  <c r="Y179" i="1"/>
  <c r="Z179" i="1" s="1"/>
  <c r="AA179" i="1" s="1"/>
  <c r="AB179" i="1" s="1"/>
  <c r="W179" i="1"/>
  <c r="V179" i="1"/>
  <c r="F179" i="1"/>
  <c r="AH178" i="1"/>
  <c r="AD178" i="1"/>
  <c r="Y178" i="1"/>
  <c r="Z178" i="1" s="1"/>
  <c r="AA178" i="1" s="1"/>
  <c r="AB178" i="1" s="1"/>
  <c r="W178" i="1"/>
  <c r="V178" i="1"/>
  <c r="F178" i="1"/>
  <c r="AJ177" i="1"/>
  <c r="AK177" i="1" s="1"/>
  <c r="AL177" i="1" s="1"/>
  <c r="AH177" i="1"/>
  <c r="AD177" i="1"/>
  <c r="Y177" i="1"/>
  <c r="Z177" i="1" s="1"/>
  <c r="AA177" i="1" s="1"/>
  <c r="AB177" i="1" s="1"/>
  <c r="W177" i="1"/>
  <c r="V177" i="1"/>
  <c r="U177" i="1"/>
  <c r="H177" i="1"/>
  <c r="F177" i="1"/>
  <c r="AH176" i="1"/>
  <c r="AD176" i="1"/>
  <c r="Y176" i="1"/>
  <c r="Z176" i="1" s="1"/>
  <c r="AA176" i="1" s="1"/>
  <c r="AB176" i="1" s="1"/>
  <c r="W176" i="1"/>
  <c r="V176" i="1"/>
  <c r="U176" i="1"/>
  <c r="H176" i="1"/>
  <c r="F176" i="1"/>
  <c r="AH175" i="1"/>
  <c r="AD175" i="1"/>
  <c r="AJ175" i="1" s="1"/>
  <c r="AK175" i="1" s="1"/>
  <c r="AL175" i="1" s="1"/>
  <c r="Z175" i="1"/>
  <c r="AA175" i="1" s="1"/>
  <c r="AB175" i="1" s="1"/>
  <c r="Y175" i="1"/>
  <c r="W175" i="1"/>
  <c r="V175" i="1"/>
  <c r="U175" i="1"/>
  <c r="H175" i="1"/>
  <c r="F175" i="1"/>
  <c r="AK174" i="1"/>
  <c r="AL174" i="1" s="1"/>
  <c r="AJ174" i="1"/>
  <c r="AH174" i="1"/>
  <c r="AD174" i="1"/>
  <c r="Z174" i="1"/>
  <c r="AA174" i="1" s="1"/>
  <c r="AB174" i="1" s="1"/>
  <c r="Y174" i="1"/>
  <c r="W174" i="1"/>
  <c r="V174" i="1"/>
  <c r="U174" i="1"/>
  <c r="H174" i="1"/>
  <c r="F174" i="1"/>
  <c r="AH173" i="1"/>
  <c r="AJ173" i="1" s="1"/>
  <c r="AK173" i="1" s="1"/>
  <c r="AL173" i="1" s="1"/>
  <c r="AD173" i="1"/>
  <c r="AB173" i="1"/>
  <c r="AA173" i="1"/>
  <c r="Z173" i="1"/>
  <c r="Y173" i="1"/>
  <c r="V173" i="1"/>
  <c r="W173" i="1" s="1"/>
  <c r="U173" i="1"/>
  <c r="H173" i="1"/>
  <c r="F173" i="1"/>
  <c r="AH172" i="1"/>
  <c r="AD172" i="1"/>
  <c r="AJ172" i="1" s="1"/>
  <c r="AK172" i="1" s="1"/>
  <c r="AL172" i="1" s="1"/>
  <c r="Y172" i="1"/>
  <c r="Z172" i="1" s="1"/>
  <c r="AA172" i="1" s="1"/>
  <c r="AB172" i="1" s="1"/>
  <c r="W172" i="1"/>
  <c r="V172" i="1"/>
  <c r="U172" i="1"/>
  <c r="H172" i="1"/>
  <c r="F172" i="1"/>
  <c r="AK171" i="1"/>
  <c r="AL171" i="1" s="1"/>
  <c r="AJ171" i="1"/>
  <c r="AH171" i="1"/>
  <c r="AD171" i="1"/>
  <c r="Z171" i="1"/>
  <c r="AA171" i="1" s="1"/>
  <c r="AB171" i="1" s="1"/>
  <c r="Y171" i="1"/>
  <c r="V171" i="1"/>
  <c r="W171" i="1" s="1"/>
  <c r="U171" i="1"/>
  <c r="H171" i="1"/>
  <c r="F171" i="1"/>
  <c r="AL170" i="1"/>
  <c r="AK170" i="1"/>
  <c r="AJ170" i="1"/>
  <c r="AB170" i="1"/>
  <c r="AK169" i="1"/>
  <c r="AL169" i="1" s="1"/>
  <c r="AJ169" i="1"/>
  <c r="AH169" i="1"/>
  <c r="AD169" i="1"/>
  <c r="Z169" i="1"/>
  <c r="AA169" i="1" s="1"/>
  <c r="AB169" i="1" s="1"/>
  <c r="Y169" i="1"/>
  <c r="W169" i="1"/>
  <c r="V169" i="1"/>
  <c r="U169" i="1"/>
  <c r="H169" i="1"/>
  <c r="F169" i="1"/>
  <c r="AH168" i="1"/>
  <c r="AD168" i="1"/>
  <c r="AJ168" i="1" s="1"/>
  <c r="AK168" i="1" s="1"/>
  <c r="AL168" i="1" s="1"/>
  <c r="Y168" i="1"/>
  <c r="AG168" i="1" s="1"/>
  <c r="V168" i="1"/>
  <c r="W168" i="1" s="1"/>
  <c r="U168" i="1"/>
  <c r="H168" i="1"/>
  <c r="F168" i="1"/>
  <c r="AJ167" i="1"/>
  <c r="AK167" i="1" s="1"/>
  <c r="AL167" i="1" s="1"/>
  <c r="AH167" i="1"/>
  <c r="AD167" i="1"/>
  <c r="Y167" i="1"/>
  <c r="Z167" i="1" s="1"/>
  <c r="AA167" i="1" s="1"/>
  <c r="AB167" i="1" s="1"/>
  <c r="W167" i="1"/>
  <c r="V167" i="1"/>
  <c r="U167" i="1"/>
  <c r="H167" i="1"/>
  <c r="F167" i="1"/>
  <c r="AH166" i="1"/>
  <c r="AD166" i="1"/>
  <c r="AJ166" i="1" s="1"/>
  <c r="AK166" i="1" s="1"/>
  <c r="AL166" i="1" s="1"/>
  <c r="AA166" i="1"/>
  <c r="AB166" i="1" s="1"/>
  <c r="Z166" i="1"/>
  <c r="Y166" i="1"/>
  <c r="V166" i="1"/>
  <c r="W166" i="1" s="1"/>
  <c r="U166" i="1"/>
  <c r="H166" i="1"/>
  <c r="F166" i="1"/>
  <c r="AH165" i="1"/>
  <c r="AD165" i="1"/>
  <c r="AJ165" i="1" s="1"/>
  <c r="AK165" i="1" s="1"/>
  <c r="AL165" i="1" s="1"/>
  <c r="AB165" i="1"/>
  <c r="AA165" i="1"/>
  <c r="Y165" i="1"/>
  <c r="W165" i="1"/>
  <c r="V165" i="1"/>
  <c r="F165" i="1"/>
  <c r="AH164" i="1"/>
  <c r="AD164" i="1"/>
  <c r="AJ164" i="1" s="1"/>
  <c r="AK164" i="1" s="1"/>
  <c r="AL164" i="1" s="1"/>
  <c r="Y164" i="1"/>
  <c r="Z164" i="1" s="1"/>
  <c r="AA164" i="1" s="1"/>
  <c r="AB164" i="1" s="1"/>
  <c r="W164" i="1"/>
  <c r="V164" i="1"/>
  <c r="H164" i="1"/>
  <c r="F164" i="1"/>
  <c r="AJ163" i="1"/>
  <c r="AK163" i="1" s="1"/>
  <c r="AL163" i="1" s="1"/>
  <c r="AB163" i="1"/>
  <c r="AH162" i="1"/>
  <c r="AG162" i="1"/>
  <c r="AJ162" i="1" s="1"/>
  <c r="AK162" i="1" s="1"/>
  <c r="AL162" i="1" s="1"/>
  <c r="AD162" i="1"/>
  <c r="AB162" i="1"/>
  <c r="AA162" i="1"/>
  <c r="Z162" i="1"/>
  <c r="Y162" i="1"/>
  <c r="V162" i="1"/>
  <c r="W162" i="1" s="1"/>
  <c r="U162" i="1"/>
  <c r="H162" i="1"/>
  <c r="F162" i="1"/>
  <c r="AH161" i="1"/>
  <c r="AD161" i="1"/>
  <c r="AJ161" i="1" s="1"/>
  <c r="AK161" i="1" s="1"/>
  <c r="AL161" i="1" s="1"/>
  <c r="Z161" i="1"/>
  <c r="AA161" i="1" s="1"/>
  <c r="AB161" i="1" s="1"/>
  <c r="Y161" i="1"/>
  <c r="W161" i="1"/>
  <c r="V161" i="1"/>
  <c r="U161" i="1"/>
  <c r="H161" i="1"/>
  <c r="F161" i="1"/>
  <c r="AK160" i="1"/>
  <c r="AL160" i="1" s="1"/>
  <c r="AJ160" i="1"/>
  <c r="AB160" i="1"/>
  <c r="AH159" i="1"/>
  <c r="AD159" i="1"/>
  <c r="AJ159" i="1" s="1"/>
  <c r="AK159" i="1" s="1"/>
  <c r="AL159" i="1" s="1"/>
  <c r="Z159" i="1"/>
  <c r="AA159" i="1" s="1"/>
  <c r="AB159" i="1" s="1"/>
  <c r="Y159" i="1"/>
  <c r="W159" i="1"/>
  <c r="V159" i="1"/>
  <c r="H159" i="1"/>
  <c r="F159" i="1"/>
  <c r="AJ158" i="1"/>
  <c r="AK158" i="1" s="1"/>
  <c r="AL158" i="1" s="1"/>
  <c r="AH158" i="1"/>
  <c r="AD158" i="1"/>
  <c r="Y158" i="1"/>
  <c r="Z158" i="1" s="1"/>
  <c r="AA158" i="1" s="1"/>
  <c r="AB158" i="1" s="1"/>
  <c r="W158" i="1"/>
  <c r="V158" i="1"/>
  <c r="U158" i="1"/>
  <c r="H158" i="1"/>
  <c r="F158" i="1"/>
  <c r="AH157" i="1"/>
  <c r="AD157" i="1"/>
  <c r="AJ157" i="1" s="1"/>
  <c r="AK157" i="1" s="1"/>
  <c r="AL157" i="1" s="1"/>
  <c r="AA157" i="1"/>
  <c r="AB157" i="1" s="1"/>
  <c r="Z157" i="1"/>
  <c r="Y157" i="1"/>
  <c r="V157" i="1"/>
  <c r="W157" i="1" s="1"/>
  <c r="U157" i="1"/>
  <c r="H157" i="1"/>
  <c r="F157" i="1"/>
  <c r="AH156" i="1"/>
  <c r="AG156" i="1"/>
  <c r="AD156" i="1"/>
  <c r="AJ156" i="1" s="1"/>
  <c r="AK156" i="1" s="1"/>
  <c r="AL156" i="1" s="1"/>
  <c r="AB156" i="1"/>
  <c r="AA156" i="1"/>
  <c r="Y156" i="1"/>
  <c r="V156" i="1"/>
  <c r="W156" i="1" s="1"/>
  <c r="F156" i="1"/>
  <c r="AH155" i="1"/>
  <c r="AG155" i="1"/>
  <c r="AD155" i="1"/>
  <c r="AJ155" i="1" s="1"/>
  <c r="AK155" i="1" s="1"/>
  <c r="AL155" i="1" s="1"/>
  <c r="AB155" i="1"/>
  <c r="AA155" i="1"/>
  <c r="Y155" i="1"/>
  <c r="V155" i="1"/>
  <c r="W155" i="1" s="1"/>
  <c r="F155" i="1"/>
  <c r="AH154" i="1"/>
  <c r="AG154" i="1"/>
  <c r="AD154" i="1"/>
  <c r="AJ154" i="1" s="1"/>
  <c r="AK154" i="1" s="1"/>
  <c r="AL154" i="1" s="1"/>
  <c r="Y154" i="1"/>
  <c r="Z154" i="1" s="1"/>
  <c r="AA154" i="1" s="1"/>
  <c r="AB154" i="1" s="1"/>
  <c r="W154" i="1"/>
  <c r="V154" i="1"/>
  <c r="U154" i="1"/>
  <c r="H154" i="1"/>
  <c r="F154" i="1"/>
  <c r="AK153" i="1"/>
  <c r="AL153" i="1" s="1"/>
  <c r="AJ153" i="1"/>
  <c r="AH153" i="1"/>
  <c r="AD153" i="1"/>
  <c r="Z153" i="1"/>
  <c r="AA153" i="1" s="1"/>
  <c r="AB153" i="1" s="1"/>
  <c r="Y153" i="1"/>
  <c r="V153" i="1"/>
  <c r="W153" i="1" s="1"/>
  <c r="U153" i="1"/>
  <c r="H153" i="1"/>
  <c r="F153" i="1"/>
  <c r="AH152" i="1"/>
  <c r="AD152" i="1"/>
  <c r="AJ152" i="1" s="1"/>
  <c r="AK152" i="1" s="1"/>
  <c r="AL152" i="1" s="1"/>
  <c r="Y152" i="1"/>
  <c r="Z152" i="1" s="1"/>
  <c r="AA152" i="1" s="1"/>
  <c r="AB152" i="1" s="1"/>
  <c r="W152" i="1"/>
  <c r="V152" i="1"/>
  <c r="U152" i="1"/>
  <c r="H152" i="1"/>
  <c r="F152" i="1"/>
  <c r="AH151" i="1"/>
  <c r="AD151" i="1"/>
  <c r="AJ151" i="1" s="1"/>
  <c r="AK151" i="1" s="1"/>
  <c r="AL151" i="1" s="1"/>
  <c r="AA151" i="1"/>
  <c r="AB151" i="1" s="1"/>
  <c r="Y151" i="1"/>
  <c r="V151" i="1"/>
  <c r="W151" i="1" s="1"/>
  <c r="F151" i="1"/>
  <c r="AH150" i="1"/>
  <c r="AD150" i="1"/>
  <c r="AJ150" i="1" s="1"/>
  <c r="AK150" i="1" s="1"/>
  <c r="AL150" i="1" s="1"/>
  <c r="Y150" i="1"/>
  <c r="Z150" i="1" s="1"/>
  <c r="AA150" i="1" s="1"/>
  <c r="AB150" i="1" s="1"/>
  <c r="V150" i="1"/>
  <c r="W150" i="1" s="1"/>
  <c r="U150" i="1"/>
  <c r="H150" i="1"/>
  <c r="F150" i="1"/>
  <c r="AJ149" i="1"/>
  <c r="AK149" i="1" s="1"/>
  <c r="AL149" i="1" s="1"/>
  <c r="AH149" i="1"/>
  <c r="AD149" i="1"/>
  <c r="AA149" i="1"/>
  <c r="AB149" i="1" s="1"/>
  <c r="Y149" i="1"/>
  <c r="W149" i="1"/>
  <c r="V149" i="1"/>
  <c r="F149" i="1"/>
  <c r="AH148" i="1"/>
  <c r="AD148" i="1"/>
  <c r="AJ148" i="1" s="1"/>
  <c r="AK148" i="1" s="1"/>
  <c r="AL148" i="1" s="1"/>
  <c r="Z148" i="1"/>
  <c r="AA148" i="1" s="1"/>
  <c r="AB148" i="1" s="1"/>
  <c r="Y148" i="1"/>
  <c r="W148" i="1"/>
  <c r="V148" i="1"/>
  <c r="U148" i="1"/>
  <c r="H148" i="1"/>
  <c r="F148" i="1"/>
  <c r="AK147" i="1"/>
  <c r="AL147" i="1" s="1"/>
  <c r="AJ147" i="1"/>
  <c r="AH147" i="1"/>
  <c r="AD147" i="1"/>
  <c r="Z147" i="1"/>
  <c r="AA147" i="1" s="1"/>
  <c r="AB147" i="1" s="1"/>
  <c r="Y147" i="1"/>
  <c r="W147" i="1"/>
  <c r="V147" i="1"/>
  <c r="U147" i="1"/>
  <c r="H147" i="1"/>
  <c r="F147" i="1"/>
  <c r="AH146" i="1"/>
  <c r="AJ146" i="1" s="1"/>
  <c r="AK146" i="1" s="1"/>
  <c r="AL146" i="1" s="1"/>
  <c r="AD146" i="1"/>
  <c r="AB146" i="1"/>
  <c r="AA146" i="1"/>
  <c r="Z146" i="1"/>
  <c r="Y146" i="1"/>
  <c r="V146" i="1"/>
  <c r="W146" i="1" s="1"/>
  <c r="U146" i="1"/>
  <c r="H146" i="1"/>
  <c r="F146" i="1"/>
  <c r="AH145" i="1"/>
  <c r="AD145" i="1"/>
  <c r="AJ145" i="1" s="1"/>
  <c r="AK145" i="1" s="1"/>
  <c r="AL145" i="1" s="1"/>
  <c r="AB145" i="1"/>
  <c r="AA145" i="1"/>
  <c r="Y145" i="1"/>
  <c r="V145" i="1"/>
  <c r="W145" i="1" s="1"/>
  <c r="F145" i="1"/>
  <c r="AH144" i="1"/>
  <c r="AD144" i="1"/>
  <c r="AJ144" i="1" s="1"/>
  <c r="AK144" i="1" s="1"/>
  <c r="AL144" i="1" s="1"/>
  <c r="AB144" i="1"/>
  <c r="AA144" i="1"/>
  <c r="Y144" i="1"/>
  <c r="V144" i="1"/>
  <c r="W144" i="1" s="1"/>
  <c r="F144" i="1"/>
  <c r="AJ143" i="1"/>
  <c r="AK143" i="1" s="1"/>
  <c r="AL143" i="1" s="1"/>
  <c r="AB143" i="1"/>
  <c r="AH142" i="1"/>
  <c r="AD142" i="1"/>
  <c r="AA142" i="1"/>
  <c r="AB142" i="1" s="1"/>
  <c r="Y142" i="1"/>
  <c r="AG142" i="1" s="1"/>
  <c r="AJ142" i="1" s="1"/>
  <c r="AK142" i="1" s="1"/>
  <c r="AL142" i="1" s="1"/>
  <c r="V142" i="1"/>
  <c r="W142" i="1" s="1"/>
  <c r="F142" i="1"/>
  <c r="AK141" i="1"/>
  <c r="AL141" i="1" s="1"/>
  <c r="AJ141" i="1"/>
  <c r="AB141" i="1"/>
  <c r="AH140" i="1"/>
  <c r="AD140" i="1"/>
  <c r="Y140" i="1"/>
  <c r="Z140" i="1" s="1"/>
  <c r="AA140" i="1" s="1"/>
  <c r="AB140" i="1" s="1"/>
  <c r="W140" i="1"/>
  <c r="V140" i="1"/>
  <c r="U140" i="1"/>
  <c r="H140" i="1"/>
  <c r="F140" i="1"/>
  <c r="AH139" i="1"/>
  <c r="AG139" i="1"/>
  <c r="AJ139" i="1" s="1"/>
  <c r="AK139" i="1" s="1"/>
  <c r="AL139" i="1" s="1"/>
  <c r="AD139" i="1"/>
  <c r="AB139" i="1"/>
  <c r="AA139" i="1"/>
  <c r="Z139" i="1"/>
  <c r="Y139" i="1"/>
  <c r="V139" i="1"/>
  <c r="W139" i="1" s="1"/>
  <c r="U139" i="1"/>
  <c r="H139" i="1"/>
  <c r="F139" i="1"/>
  <c r="AH138" i="1"/>
  <c r="AD138" i="1"/>
  <c r="Y138" i="1"/>
  <c r="AG138" i="1" s="1"/>
  <c r="W138" i="1"/>
  <c r="V138" i="1"/>
  <c r="U138" i="1"/>
  <c r="H138" i="1"/>
  <c r="F138" i="1"/>
  <c r="AH137" i="1"/>
  <c r="AD137" i="1"/>
  <c r="Y137" i="1"/>
  <c r="Z137" i="1" s="1"/>
  <c r="AA137" i="1" s="1"/>
  <c r="AB137" i="1" s="1"/>
  <c r="W137" i="1"/>
  <c r="V137" i="1"/>
  <c r="U137" i="1"/>
  <c r="H137" i="1"/>
  <c r="F137" i="1"/>
  <c r="AH136" i="1"/>
  <c r="AD136" i="1"/>
  <c r="Y136" i="1"/>
  <c r="Z136" i="1" s="1"/>
  <c r="AA136" i="1" s="1"/>
  <c r="AB136" i="1" s="1"/>
  <c r="W136" i="1"/>
  <c r="V136" i="1"/>
  <c r="U136" i="1"/>
  <c r="H136" i="1"/>
  <c r="F136" i="1"/>
  <c r="AH135" i="1"/>
  <c r="AD135" i="1"/>
  <c r="AJ135" i="1" s="1"/>
  <c r="AK135" i="1" s="1"/>
  <c r="AL135" i="1" s="1"/>
  <c r="AA135" i="1"/>
  <c r="AB135" i="1" s="1"/>
  <c r="Z135" i="1"/>
  <c r="Y135" i="1"/>
  <c r="V135" i="1"/>
  <c r="W135" i="1" s="1"/>
  <c r="U135" i="1"/>
  <c r="H135" i="1"/>
  <c r="F135" i="1"/>
  <c r="AH134" i="1"/>
  <c r="AD134" i="1"/>
  <c r="AJ134" i="1" s="1"/>
  <c r="AK134" i="1" s="1"/>
  <c r="AL134" i="1" s="1"/>
  <c r="Y134" i="1"/>
  <c r="Z134" i="1" s="1"/>
  <c r="AA134" i="1" s="1"/>
  <c r="AB134" i="1" s="1"/>
  <c r="V134" i="1"/>
  <c r="W134" i="1" s="1"/>
  <c r="U134" i="1"/>
  <c r="H134" i="1"/>
  <c r="F134" i="1"/>
  <c r="AJ133" i="1"/>
  <c r="AK133" i="1" s="1"/>
  <c r="AL133" i="1" s="1"/>
  <c r="AH133" i="1"/>
  <c r="AD133" i="1"/>
  <c r="Y133" i="1"/>
  <c r="Z133" i="1" s="1"/>
  <c r="AA133" i="1" s="1"/>
  <c r="AB133" i="1" s="1"/>
  <c r="W133" i="1"/>
  <c r="V133" i="1"/>
  <c r="U133" i="1"/>
  <c r="H133" i="1"/>
  <c r="F133" i="1"/>
  <c r="AH132" i="1"/>
  <c r="AD132" i="1"/>
  <c r="AJ132" i="1" s="1"/>
  <c r="AK132" i="1" s="1"/>
  <c r="AL132" i="1" s="1"/>
  <c r="AA132" i="1"/>
  <c r="AB132" i="1" s="1"/>
  <c r="Z132" i="1"/>
  <c r="Y132" i="1"/>
  <c r="V132" i="1"/>
  <c r="W132" i="1" s="1"/>
  <c r="U132" i="1"/>
  <c r="H132" i="1"/>
  <c r="F132" i="1"/>
  <c r="AJ131" i="1"/>
  <c r="AK131" i="1" s="1"/>
  <c r="AL131" i="1" s="1"/>
  <c r="AB131" i="1"/>
  <c r="AH130" i="1"/>
  <c r="AG130" i="1"/>
  <c r="AJ130" i="1" s="1"/>
  <c r="AK130" i="1" s="1"/>
  <c r="AL130" i="1" s="1"/>
  <c r="AD130" i="1"/>
  <c r="AB130" i="1"/>
  <c r="AA130" i="1"/>
  <c r="Y130" i="1"/>
  <c r="V130" i="1"/>
  <c r="W130" i="1" s="1"/>
  <c r="F130" i="1"/>
  <c r="AH129" i="1"/>
  <c r="AG129" i="1"/>
  <c r="AJ129" i="1" s="1"/>
  <c r="AK129" i="1" s="1"/>
  <c r="AL129" i="1" s="1"/>
  <c r="AD129" i="1"/>
  <c r="AB129" i="1"/>
  <c r="AA129" i="1"/>
  <c r="Z129" i="1"/>
  <c r="Y129" i="1"/>
  <c r="V129" i="1"/>
  <c r="W129" i="1" s="1"/>
  <c r="U129" i="1"/>
  <c r="H129" i="1"/>
  <c r="F129" i="1"/>
  <c r="AH128" i="1"/>
  <c r="AD128" i="1"/>
  <c r="AJ128" i="1" s="1"/>
  <c r="AK128" i="1" s="1"/>
  <c r="AL128" i="1" s="1"/>
  <c r="Y128" i="1"/>
  <c r="Z128" i="1" s="1"/>
  <c r="AA128" i="1" s="1"/>
  <c r="AB128" i="1" s="1"/>
  <c r="W128" i="1"/>
  <c r="V128" i="1"/>
  <c r="U128" i="1"/>
  <c r="H128" i="1"/>
  <c r="F128" i="1"/>
  <c r="AK127" i="1"/>
  <c r="AL127" i="1" s="1"/>
  <c r="AJ127" i="1"/>
  <c r="AB127" i="1"/>
  <c r="AH126" i="1"/>
  <c r="AD126" i="1"/>
  <c r="Y126" i="1"/>
  <c r="Z126" i="1" s="1"/>
  <c r="AA126" i="1" s="1"/>
  <c r="AB126" i="1" s="1"/>
  <c r="W126" i="1"/>
  <c r="V126" i="1"/>
  <c r="U126" i="1"/>
  <c r="H126" i="1"/>
  <c r="F126" i="1"/>
  <c r="AH125" i="1"/>
  <c r="AG125" i="1"/>
  <c r="AJ125" i="1" s="1"/>
  <c r="AK125" i="1" s="1"/>
  <c r="AL125" i="1" s="1"/>
  <c r="AD125" i="1"/>
  <c r="AB125" i="1"/>
  <c r="AA125" i="1"/>
  <c r="Z125" i="1"/>
  <c r="Y125" i="1"/>
  <c r="V125" i="1"/>
  <c r="W125" i="1" s="1"/>
  <c r="U125" i="1"/>
  <c r="H125" i="1"/>
  <c r="F125" i="1"/>
  <c r="AH124" i="1"/>
  <c r="AD124" i="1"/>
  <c r="AJ124" i="1" s="1"/>
  <c r="AK124" i="1" s="1"/>
  <c r="AL124" i="1" s="1"/>
  <c r="Y124" i="1"/>
  <c r="Z124" i="1" s="1"/>
  <c r="AA124" i="1" s="1"/>
  <c r="AB124" i="1" s="1"/>
  <c r="W124" i="1"/>
  <c r="V124" i="1"/>
  <c r="U124" i="1"/>
  <c r="H124" i="1"/>
  <c r="F124" i="1"/>
  <c r="AK123" i="1"/>
  <c r="AL123" i="1" s="1"/>
  <c r="AJ123" i="1"/>
  <c r="AH123" i="1"/>
  <c r="AD123" i="1"/>
  <c r="Z123" i="1"/>
  <c r="AA123" i="1" s="1"/>
  <c r="AB123" i="1" s="1"/>
  <c r="Y123" i="1"/>
  <c r="V123" i="1"/>
  <c r="W123" i="1" s="1"/>
  <c r="U123" i="1"/>
  <c r="H123" i="1"/>
  <c r="F123" i="1"/>
  <c r="AH122" i="1"/>
  <c r="AD122" i="1"/>
  <c r="AJ122" i="1" s="1"/>
  <c r="AK122" i="1" s="1"/>
  <c r="AL122" i="1" s="1"/>
  <c r="Y122" i="1"/>
  <c r="Z122" i="1" s="1"/>
  <c r="AA122" i="1" s="1"/>
  <c r="AB122" i="1" s="1"/>
  <c r="W122" i="1"/>
  <c r="V122" i="1"/>
  <c r="H122" i="1"/>
  <c r="F122" i="1"/>
  <c r="AH121" i="1"/>
  <c r="AD121" i="1"/>
  <c r="AJ121" i="1" s="1"/>
  <c r="AK121" i="1" s="1"/>
  <c r="AL121" i="1" s="1"/>
  <c r="Y121" i="1"/>
  <c r="Z121" i="1" s="1"/>
  <c r="AA121" i="1" s="1"/>
  <c r="AB121" i="1" s="1"/>
  <c r="V121" i="1"/>
  <c r="W121" i="1" s="1"/>
  <c r="H121" i="1"/>
  <c r="F121" i="1"/>
  <c r="AK120" i="1"/>
  <c r="AL120" i="1" s="1"/>
  <c r="AJ120" i="1"/>
  <c r="AB120" i="1"/>
  <c r="AH119" i="1"/>
  <c r="AD119" i="1"/>
  <c r="AJ119" i="1" s="1"/>
  <c r="AK119" i="1" s="1"/>
  <c r="AL119" i="1" s="1"/>
  <c r="Y119" i="1"/>
  <c r="AG119" i="1" s="1"/>
  <c r="V119" i="1"/>
  <c r="W119" i="1" s="1"/>
  <c r="U119" i="1"/>
  <c r="H119" i="1"/>
  <c r="F119" i="1"/>
  <c r="AJ118" i="1"/>
  <c r="AK118" i="1" s="1"/>
  <c r="AL118" i="1" s="1"/>
  <c r="AH118" i="1"/>
  <c r="AD118" i="1"/>
  <c r="Y118" i="1"/>
  <c r="Z118" i="1" s="1"/>
  <c r="AA118" i="1" s="1"/>
  <c r="AB118" i="1" s="1"/>
  <c r="W118" i="1"/>
  <c r="V118" i="1"/>
  <c r="U118" i="1"/>
  <c r="H118" i="1"/>
  <c r="F118" i="1"/>
  <c r="AL117" i="1"/>
  <c r="AK117" i="1"/>
  <c r="AJ117" i="1"/>
  <c r="AB117" i="1"/>
  <c r="AJ116" i="1"/>
  <c r="AK116" i="1" s="1"/>
  <c r="AL116" i="1" s="1"/>
  <c r="AH116" i="1"/>
  <c r="AD116" i="1"/>
  <c r="Y116" i="1"/>
  <c r="Z116" i="1" s="1"/>
  <c r="AA116" i="1" s="1"/>
  <c r="AB116" i="1" s="1"/>
  <c r="W116" i="1"/>
  <c r="V116" i="1"/>
  <c r="U116" i="1"/>
  <c r="H116" i="1"/>
  <c r="F116" i="1"/>
  <c r="AH115" i="1"/>
  <c r="AG115" i="1"/>
  <c r="AD115" i="1"/>
  <c r="AJ115" i="1" s="1"/>
  <c r="AK115" i="1" s="1"/>
  <c r="AL115" i="1" s="1"/>
  <c r="AB115" i="1"/>
  <c r="AA115" i="1"/>
  <c r="Z115" i="1"/>
  <c r="Y115" i="1"/>
  <c r="V115" i="1"/>
  <c r="W115" i="1" s="1"/>
  <c r="U115" i="1"/>
  <c r="H115" i="1"/>
  <c r="F115" i="1"/>
  <c r="AH114" i="1"/>
  <c r="AD114" i="1"/>
  <c r="Y114" i="1"/>
  <c r="AG114" i="1" s="1"/>
  <c r="W114" i="1"/>
  <c r="V114" i="1"/>
  <c r="U114" i="1"/>
  <c r="H114" i="1"/>
  <c r="F114" i="1"/>
  <c r="AH113" i="1"/>
  <c r="AG113" i="1"/>
  <c r="AD113" i="1"/>
  <c r="AJ113" i="1" s="1"/>
  <c r="AK113" i="1" s="1"/>
  <c r="AL113" i="1" s="1"/>
  <c r="Y113" i="1"/>
  <c r="Z113" i="1" s="1"/>
  <c r="AA113" i="1" s="1"/>
  <c r="AB113" i="1" s="1"/>
  <c r="W113" i="1"/>
  <c r="V113" i="1"/>
  <c r="U113" i="1"/>
  <c r="H113" i="1"/>
  <c r="F113" i="1"/>
  <c r="AH112" i="1"/>
  <c r="AD112" i="1"/>
  <c r="Y112" i="1"/>
  <c r="Z112" i="1" s="1"/>
  <c r="AA112" i="1" s="1"/>
  <c r="AB112" i="1" s="1"/>
  <c r="W112" i="1"/>
  <c r="V112" i="1"/>
  <c r="U112" i="1"/>
  <c r="H112" i="1"/>
  <c r="F112" i="1"/>
  <c r="AH111" i="1"/>
  <c r="AG111" i="1"/>
  <c r="AD111" i="1"/>
  <c r="AJ111" i="1" s="1"/>
  <c r="AK111" i="1" s="1"/>
  <c r="AL111" i="1" s="1"/>
  <c r="AB111" i="1"/>
  <c r="AA111" i="1"/>
  <c r="Z111" i="1"/>
  <c r="Y111" i="1"/>
  <c r="W111" i="1"/>
  <c r="V111" i="1"/>
  <c r="U111" i="1"/>
  <c r="H111" i="1"/>
  <c r="F111" i="1"/>
  <c r="AH110" i="1"/>
  <c r="AD110" i="1"/>
  <c r="Y110" i="1"/>
  <c r="AG110" i="1" s="1"/>
  <c r="AJ110" i="1" s="1"/>
  <c r="AK110" i="1" s="1"/>
  <c r="AL110" i="1" s="1"/>
  <c r="W110" i="1"/>
  <c r="V110" i="1"/>
  <c r="U110" i="1"/>
  <c r="H110" i="1"/>
  <c r="F110" i="1"/>
  <c r="AL109" i="1"/>
  <c r="AK109" i="1"/>
  <c r="AJ109" i="1"/>
  <c r="AB109" i="1"/>
  <c r="AH108" i="1"/>
  <c r="AD108" i="1"/>
  <c r="Z108" i="1"/>
  <c r="AA108" i="1" s="1"/>
  <c r="AB108" i="1" s="1"/>
  <c r="Y108" i="1"/>
  <c r="AG108" i="1" s="1"/>
  <c r="AJ108" i="1" s="1"/>
  <c r="AK108" i="1" s="1"/>
  <c r="AL108" i="1" s="1"/>
  <c r="W108" i="1"/>
  <c r="V108" i="1"/>
  <c r="U108" i="1"/>
  <c r="H108" i="1"/>
  <c r="F108" i="1"/>
  <c r="AH107" i="1"/>
  <c r="AJ107" i="1" s="1"/>
  <c r="AK107" i="1" s="1"/>
  <c r="AL107" i="1" s="1"/>
  <c r="AD107" i="1"/>
  <c r="AB107" i="1"/>
  <c r="AA107" i="1"/>
  <c r="Z107" i="1"/>
  <c r="Y107" i="1"/>
  <c r="W107" i="1"/>
  <c r="V107" i="1"/>
  <c r="U107" i="1"/>
  <c r="H107" i="1"/>
  <c r="F107" i="1"/>
  <c r="AH106" i="1"/>
  <c r="AD106" i="1"/>
  <c r="AJ106" i="1" s="1"/>
  <c r="AK106" i="1" s="1"/>
  <c r="AL106" i="1" s="1"/>
  <c r="Z106" i="1"/>
  <c r="AA106" i="1" s="1"/>
  <c r="AB106" i="1" s="1"/>
  <c r="Y106" i="1"/>
  <c r="W106" i="1"/>
  <c r="V106" i="1"/>
  <c r="U106" i="1"/>
  <c r="H106" i="1"/>
  <c r="F106" i="1"/>
  <c r="AK105" i="1"/>
  <c r="AL105" i="1" s="1"/>
  <c r="AJ105" i="1"/>
  <c r="AH105" i="1"/>
  <c r="AD105" i="1"/>
  <c r="Z105" i="1"/>
  <c r="AA105" i="1" s="1"/>
  <c r="AB105" i="1" s="1"/>
  <c r="Y105" i="1"/>
  <c r="V105" i="1"/>
  <c r="W105" i="1" s="1"/>
  <c r="H105" i="1"/>
  <c r="F105" i="1"/>
  <c r="AH104" i="1"/>
  <c r="AD104" i="1"/>
  <c r="AJ104" i="1" s="1"/>
  <c r="AK104" i="1" s="1"/>
  <c r="AL104" i="1" s="1"/>
  <c r="AA104" i="1"/>
  <c r="AB104" i="1" s="1"/>
  <c r="Z104" i="1"/>
  <c r="Y104" i="1"/>
  <c r="V104" i="1"/>
  <c r="W104" i="1" s="1"/>
  <c r="U104" i="1"/>
  <c r="H104" i="1"/>
  <c r="F104" i="1"/>
  <c r="AH103" i="1"/>
  <c r="AD103" i="1"/>
  <c r="AJ103" i="1" s="1"/>
  <c r="AK103" i="1" s="1"/>
  <c r="AL103" i="1" s="1"/>
  <c r="Y103" i="1"/>
  <c r="Z103" i="1" s="1"/>
  <c r="AA103" i="1" s="1"/>
  <c r="AB103" i="1" s="1"/>
  <c r="V103" i="1"/>
  <c r="W103" i="1" s="1"/>
  <c r="U103" i="1"/>
  <c r="H103" i="1"/>
  <c r="F103" i="1"/>
  <c r="AJ102" i="1"/>
  <c r="AK102" i="1" s="1"/>
  <c r="AL102" i="1" s="1"/>
  <c r="AH102" i="1"/>
  <c r="AD102" i="1"/>
  <c r="Y102" i="1"/>
  <c r="Z102" i="1" s="1"/>
  <c r="AA102" i="1" s="1"/>
  <c r="AB102" i="1" s="1"/>
  <c r="W102" i="1"/>
  <c r="V102" i="1"/>
  <c r="U102" i="1"/>
  <c r="H102" i="1"/>
  <c r="F102" i="1"/>
  <c r="AH101" i="1"/>
  <c r="AD101" i="1"/>
  <c r="AJ101" i="1" s="1"/>
  <c r="AK101" i="1" s="1"/>
  <c r="AL101" i="1" s="1"/>
  <c r="AA101" i="1"/>
  <c r="AB101" i="1" s="1"/>
  <c r="Z101" i="1"/>
  <c r="Y101" i="1"/>
  <c r="V101" i="1"/>
  <c r="W101" i="1" s="1"/>
  <c r="U101" i="1"/>
  <c r="H101" i="1"/>
  <c r="F101" i="1"/>
  <c r="AH100" i="1"/>
  <c r="AD100" i="1"/>
  <c r="AJ100" i="1" s="1"/>
  <c r="AK100" i="1" s="1"/>
  <c r="AL100" i="1" s="1"/>
  <c r="Y100" i="1"/>
  <c r="Z100" i="1" s="1"/>
  <c r="AA100" i="1" s="1"/>
  <c r="AB100" i="1" s="1"/>
  <c r="V100" i="1"/>
  <c r="W100" i="1" s="1"/>
  <c r="U100" i="1"/>
  <c r="H100" i="1"/>
  <c r="F100" i="1"/>
  <c r="AJ99" i="1"/>
  <c r="AK99" i="1" s="1"/>
  <c r="AL99" i="1" s="1"/>
  <c r="AH99" i="1"/>
  <c r="AD99" i="1"/>
  <c r="Y99" i="1"/>
  <c r="Z99" i="1" s="1"/>
  <c r="AA99" i="1" s="1"/>
  <c r="AB99" i="1" s="1"/>
  <c r="W99" i="1"/>
  <c r="V99" i="1"/>
  <c r="U99" i="1"/>
  <c r="H99" i="1"/>
  <c r="F99" i="1"/>
  <c r="AL98" i="1"/>
  <c r="AK98" i="1"/>
  <c r="AJ98" i="1"/>
  <c r="AB98" i="1"/>
  <c r="AH97" i="1"/>
  <c r="AD97" i="1"/>
  <c r="Z97" i="1"/>
  <c r="AA97" i="1" s="1"/>
  <c r="AB97" i="1" s="1"/>
  <c r="Y97" i="1"/>
  <c r="AG97" i="1" s="1"/>
  <c r="AJ97" i="1" s="1"/>
  <c r="AK97" i="1" s="1"/>
  <c r="AL97" i="1" s="1"/>
  <c r="W97" i="1"/>
  <c r="V97" i="1"/>
  <c r="U97" i="1"/>
  <c r="H97" i="1"/>
  <c r="F97" i="1"/>
  <c r="AH96" i="1"/>
  <c r="AD96" i="1"/>
  <c r="Y96" i="1"/>
  <c r="AG96" i="1" s="1"/>
  <c r="V96" i="1"/>
  <c r="W96" i="1" s="1"/>
  <c r="U96" i="1"/>
  <c r="H96" i="1"/>
  <c r="F96" i="1"/>
  <c r="AH95" i="1"/>
  <c r="AD95" i="1"/>
  <c r="Z95" i="1"/>
  <c r="AA95" i="1" s="1"/>
  <c r="AB95" i="1" s="1"/>
  <c r="Y95" i="1"/>
  <c r="AG95" i="1" s="1"/>
  <c r="AJ95" i="1" s="1"/>
  <c r="AK95" i="1" s="1"/>
  <c r="AL95" i="1" s="1"/>
  <c r="V95" i="1"/>
  <c r="W95" i="1" s="1"/>
  <c r="U95" i="1"/>
  <c r="H95" i="1"/>
  <c r="F95" i="1"/>
  <c r="AH94" i="1"/>
  <c r="AD94" i="1"/>
  <c r="AJ94" i="1" s="1"/>
  <c r="AK94" i="1" s="1"/>
  <c r="AL94" i="1" s="1"/>
  <c r="Y94" i="1"/>
  <c r="Z94" i="1" s="1"/>
  <c r="AA94" i="1" s="1"/>
  <c r="AB94" i="1" s="1"/>
  <c r="W94" i="1"/>
  <c r="V94" i="1"/>
  <c r="U94" i="1"/>
  <c r="H94" i="1"/>
  <c r="F94" i="1"/>
  <c r="AH93" i="1"/>
  <c r="AD93" i="1"/>
  <c r="AJ93" i="1" s="1"/>
  <c r="AK93" i="1" s="1"/>
  <c r="AL93" i="1" s="1"/>
  <c r="Z93" i="1"/>
  <c r="AA93" i="1" s="1"/>
  <c r="AB93" i="1" s="1"/>
  <c r="Y93" i="1"/>
  <c r="W93" i="1"/>
  <c r="V93" i="1"/>
  <c r="U93" i="1"/>
  <c r="H93" i="1"/>
  <c r="F93" i="1"/>
  <c r="AK92" i="1"/>
  <c r="AL92" i="1" s="1"/>
  <c r="AJ92" i="1"/>
  <c r="AH92" i="1"/>
  <c r="AD92" i="1"/>
  <c r="Z92" i="1"/>
  <c r="AA92" i="1" s="1"/>
  <c r="AB92" i="1" s="1"/>
  <c r="Y92" i="1"/>
  <c r="W92" i="1"/>
  <c r="V92" i="1"/>
  <c r="U92" i="1"/>
  <c r="H92" i="1"/>
  <c r="F92" i="1"/>
  <c r="AH91" i="1"/>
  <c r="AJ91" i="1" s="1"/>
  <c r="AK91" i="1" s="1"/>
  <c r="AL91" i="1" s="1"/>
  <c r="AD91" i="1"/>
  <c r="AB91" i="1"/>
  <c r="AA91" i="1"/>
  <c r="Z91" i="1"/>
  <c r="Y91" i="1"/>
  <c r="W91" i="1"/>
  <c r="V91" i="1"/>
  <c r="U91" i="1"/>
  <c r="H91" i="1"/>
  <c r="F91" i="1"/>
  <c r="AH90" i="1"/>
  <c r="AD90" i="1"/>
  <c r="AJ90" i="1" s="1"/>
  <c r="AK90" i="1" s="1"/>
  <c r="AL90" i="1" s="1"/>
  <c r="Z90" i="1"/>
  <c r="AA90" i="1" s="1"/>
  <c r="AB90" i="1" s="1"/>
  <c r="Y90" i="1"/>
  <c r="W90" i="1"/>
  <c r="V90" i="1"/>
  <c r="U90" i="1"/>
  <c r="H90" i="1"/>
  <c r="F90" i="1"/>
  <c r="AK89" i="1"/>
  <c r="AL89" i="1" s="1"/>
  <c r="AJ89" i="1"/>
  <c r="AH89" i="1"/>
  <c r="AD89" i="1"/>
  <c r="Z89" i="1"/>
  <c r="AA89" i="1" s="1"/>
  <c r="AB89" i="1" s="1"/>
  <c r="Y89" i="1"/>
  <c r="V89" i="1"/>
  <c r="W89" i="1" s="1"/>
  <c r="U89" i="1"/>
  <c r="H89" i="1"/>
  <c r="F89" i="1"/>
  <c r="AH88" i="1"/>
  <c r="AD88" i="1"/>
  <c r="AJ88" i="1" s="1"/>
  <c r="AK88" i="1" s="1"/>
  <c r="AL88" i="1" s="1"/>
  <c r="Y88" i="1"/>
  <c r="Z88" i="1" s="1"/>
  <c r="AA88" i="1" s="1"/>
  <c r="AB88" i="1" s="1"/>
  <c r="W88" i="1"/>
  <c r="V88" i="1"/>
  <c r="U88" i="1"/>
  <c r="H88" i="1"/>
  <c r="F88" i="1"/>
  <c r="AH87" i="1"/>
  <c r="AD87" i="1"/>
  <c r="AJ87" i="1" s="1"/>
  <c r="AK87" i="1" s="1"/>
  <c r="AL87" i="1" s="1"/>
  <c r="Z87" i="1"/>
  <c r="AA87" i="1" s="1"/>
  <c r="AB87" i="1" s="1"/>
  <c r="Y87" i="1"/>
  <c r="W87" i="1"/>
  <c r="V87" i="1"/>
  <c r="U87" i="1"/>
  <c r="H87" i="1"/>
  <c r="F87" i="1"/>
  <c r="AK86" i="1"/>
  <c r="AL86" i="1" s="1"/>
  <c r="AJ86" i="1"/>
  <c r="AH86" i="1"/>
  <c r="AD86" i="1"/>
  <c r="Z86" i="1"/>
  <c r="AA86" i="1" s="1"/>
  <c r="AB86" i="1" s="1"/>
  <c r="Y86" i="1"/>
  <c r="W86" i="1"/>
  <c r="V86" i="1"/>
  <c r="U86" i="1"/>
  <c r="H86" i="1"/>
  <c r="F86" i="1"/>
  <c r="AH85" i="1"/>
  <c r="AJ85" i="1" s="1"/>
  <c r="AK85" i="1" s="1"/>
  <c r="AL85" i="1" s="1"/>
  <c r="AD85" i="1"/>
  <c r="AB85" i="1"/>
  <c r="AA85" i="1"/>
  <c r="Z85" i="1"/>
  <c r="Y85" i="1"/>
  <c r="W85" i="1"/>
  <c r="V85" i="1"/>
  <c r="U85" i="1"/>
  <c r="H85" i="1"/>
  <c r="F85" i="1"/>
  <c r="AH84" i="1"/>
  <c r="AD84" i="1"/>
  <c r="AJ84" i="1" s="1"/>
  <c r="AK84" i="1" s="1"/>
  <c r="AL84" i="1" s="1"/>
  <c r="Z84" i="1"/>
  <c r="AA84" i="1" s="1"/>
  <c r="AB84" i="1" s="1"/>
  <c r="Y84" i="1"/>
  <c r="W84" i="1"/>
  <c r="V84" i="1"/>
  <c r="U84" i="1"/>
  <c r="H84" i="1"/>
  <c r="F84" i="1"/>
  <c r="AK83" i="1"/>
  <c r="AL83" i="1" s="1"/>
  <c r="AJ83" i="1"/>
  <c r="AH83" i="1"/>
  <c r="AD83" i="1"/>
  <c r="Z83" i="1"/>
  <c r="AA83" i="1" s="1"/>
  <c r="AB83" i="1" s="1"/>
  <c r="Y83" i="1"/>
  <c r="V83" i="1"/>
  <c r="W83" i="1" s="1"/>
  <c r="U83" i="1"/>
  <c r="H83" i="1"/>
  <c r="F83" i="1"/>
  <c r="AH82" i="1"/>
  <c r="AD82" i="1"/>
  <c r="AJ82" i="1" s="1"/>
  <c r="AK82" i="1" s="1"/>
  <c r="AL82" i="1" s="1"/>
  <c r="Y82" i="1"/>
  <c r="Z82" i="1" s="1"/>
  <c r="AA82" i="1" s="1"/>
  <c r="AB82" i="1" s="1"/>
  <c r="W82" i="1"/>
  <c r="V82" i="1"/>
  <c r="U82" i="1"/>
  <c r="H82" i="1"/>
  <c r="F82" i="1"/>
  <c r="AH81" i="1"/>
  <c r="AD81" i="1"/>
  <c r="AJ81" i="1" s="1"/>
  <c r="AK81" i="1" s="1"/>
  <c r="AL81" i="1" s="1"/>
  <c r="Z81" i="1"/>
  <c r="AA81" i="1" s="1"/>
  <c r="AB81" i="1" s="1"/>
  <c r="Y81" i="1"/>
  <c r="W81" i="1"/>
  <c r="V81" i="1"/>
  <c r="U81" i="1"/>
  <c r="H81" i="1"/>
  <c r="F81" i="1"/>
  <c r="AK80" i="1"/>
  <c r="AL80" i="1" s="1"/>
  <c r="AJ80" i="1"/>
  <c r="AH80" i="1"/>
  <c r="AD80" i="1"/>
  <c r="Z80" i="1"/>
  <c r="AA80" i="1" s="1"/>
  <c r="AB80" i="1" s="1"/>
  <c r="Y80" i="1"/>
  <c r="W80" i="1"/>
  <c r="V80" i="1"/>
  <c r="U80" i="1"/>
  <c r="H80" i="1"/>
  <c r="F80" i="1"/>
  <c r="AH79" i="1"/>
  <c r="AJ79" i="1" s="1"/>
  <c r="AK79" i="1" s="1"/>
  <c r="AL79" i="1" s="1"/>
  <c r="AD79" i="1"/>
  <c r="AB79" i="1"/>
  <c r="AA79" i="1"/>
  <c r="Z79" i="1"/>
  <c r="Y79" i="1"/>
  <c r="W79" i="1"/>
  <c r="V79" i="1"/>
  <c r="U79" i="1"/>
  <c r="H79" i="1"/>
  <c r="F79" i="1"/>
  <c r="AK78" i="1"/>
  <c r="AL78" i="1" s="1"/>
  <c r="AJ78" i="1"/>
  <c r="AB78" i="1"/>
  <c r="AH77" i="1"/>
  <c r="AD77" i="1"/>
  <c r="Y77" i="1"/>
  <c r="Z77" i="1" s="1"/>
  <c r="AA77" i="1" s="1"/>
  <c r="AB77" i="1" s="1"/>
  <c r="V77" i="1"/>
  <c r="W77" i="1" s="1"/>
  <c r="U77" i="1"/>
  <c r="H77" i="1"/>
  <c r="F77" i="1"/>
  <c r="AJ76" i="1"/>
  <c r="AK76" i="1" s="1"/>
  <c r="AL76" i="1" s="1"/>
  <c r="AH76" i="1"/>
  <c r="AD76" i="1"/>
  <c r="Y76" i="1"/>
  <c r="Z76" i="1" s="1"/>
  <c r="AA76" i="1" s="1"/>
  <c r="AB76" i="1" s="1"/>
  <c r="W76" i="1"/>
  <c r="V76" i="1"/>
  <c r="U76" i="1"/>
  <c r="H76" i="1"/>
  <c r="F76" i="1"/>
  <c r="AH75" i="1"/>
  <c r="AD75" i="1"/>
  <c r="AJ75" i="1" s="1"/>
  <c r="AK75" i="1" s="1"/>
  <c r="AL75" i="1" s="1"/>
  <c r="AA75" i="1"/>
  <c r="AB75" i="1" s="1"/>
  <c r="Z75" i="1"/>
  <c r="Y75" i="1"/>
  <c r="V75" i="1"/>
  <c r="W75" i="1" s="1"/>
  <c r="U75" i="1"/>
  <c r="H75" i="1"/>
  <c r="F75" i="1"/>
  <c r="AH74" i="1"/>
  <c r="AD74" i="1"/>
  <c r="AJ74" i="1" s="1"/>
  <c r="AK74" i="1" s="1"/>
  <c r="AL74" i="1" s="1"/>
  <c r="Y74" i="1"/>
  <c r="Z74" i="1" s="1"/>
  <c r="AA74" i="1" s="1"/>
  <c r="AB74" i="1" s="1"/>
  <c r="V74" i="1"/>
  <c r="W74" i="1" s="1"/>
  <c r="U74" i="1"/>
  <c r="H74" i="1"/>
  <c r="F74" i="1"/>
  <c r="AJ73" i="1"/>
  <c r="AK73" i="1" s="1"/>
  <c r="AL73" i="1" s="1"/>
  <c r="AB73" i="1"/>
  <c r="AH72" i="1"/>
  <c r="AD72" i="1"/>
  <c r="AJ72" i="1" s="1"/>
  <c r="AK72" i="1" s="1"/>
  <c r="AL72" i="1" s="1"/>
  <c r="Y72" i="1"/>
  <c r="Z72" i="1" s="1"/>
  <c r="AA72" i="1" s="1"/>
  <c r="AB72" i="1" s="1"/>
  <c r="V72" i="1"/>
  <c r="W72" i="1" s="1"/>
  <c r="U72" i="1"/>
  <c r="H72" i="1"/>
  <c r="F72" i="1"/>
  <c r="AJ71" i="1"/>
  <c r="AK71" i="1" s="1"/>
  <c r="AL71" i="1" s="1"/>
  <c r="AH71" i="1"/>
  <c r="AD71" i="1"/>
  <c r="Y71" i="1"/>
  <c r="Z71" i="1" s="1"/>
  <c r="AA71" i="1" s="1"/>
  <c r="AB71" i="1" s="1"/>
  <c r="W71" i="1"/>
  <c r="V71" i="1"/>
  <c r="U71" i="1"/>
  <c r="H71" i="1"/>
  <c r="F71" i="1"/>
  <c r="AH70" i="1"/>
  <c r="AG70" i="1"/>
  <c r="AD70" i="1"/>
  <c r="AJ70" i="1" s="1"/>
  <c r="AK70" i="1" s="1"/>
  <c r="AL70" i="1" s="1"/>
  <c r="AB70" i="1"/>
  <c r="AA70" i="1"/>
  <c r="Y70" i="1"/>
  <c r="V70" i="1"/>
  <c r="W70" i="1" s="1"/>
  <c r="F70" i="1"/>
  <c r="AH69" i="1"/>
  <c r="AG69" i="1"/>
  <c r="AD69" i="1"/>
  <c r="AJ69" i="1" s="1"/>
  <c r="AK69" i="1" s="1"/>
  <c r="AL69" i="1" s="1"/>
  <c r="AB69" i="1"/>
  <c r="AA69" i="1"/>
  <c r="Z69" i="1"/>
  <c r="Y69" i="1"/>
  <c r="W69" i="1"/>
  <c r="V69" i="1"/>
  <c r="U69" i="1"/>
  <c r="H69" i="1"/>
  <c r="F69" i="1"/>
  <c r="AH68" i="1"/>
  <c r="AD68" i="1"/>
  <c r="Y68" i="1"/>
  <c r="AG68" i="1" s="1"/>
  <c r="AJ68" i="1" s="1"/>
  <c r="AK68" i="1" s="1"/>
  <c r="AL68" i="1" s="1"/>
  <c r="W68" i="1"/>
  <c r="V68" i="1"/>
  <c r="H68" i="1"/>
  <c r="F68" i="1"/>
  <c r="AK67" i="1"/>
  <c r="AL67" i="1" s="1"/>
  <c r="AJ67" i="1"/>
  <c r="AH67" i="1"/>
  <c r="AD67" i="1"/>
  <c r="Z67" i="1"/>
  <c r="AA67" i="1" s="1"/>
  <c r="AB67" i="1" s="1"/>
  <c r="Y67" i="1"/>
  <c r="V67" i="1"/>
  <c r="W67" i="1" s="1"/>
  <c r="H67" i="1"/>
  <c r="F67" i="1"/>
  <c r="AH66" i="1"/>
  <c r="AD66" i="1"/>
  <c r="AJ66" i="1" s="1"/>
  <c r="AK66" i="1" s="1"/>
  <c r="AL66" i="1" s="1"/>
  <c r="AA66" i="1"/>
  <c r="AB66" i="1" s="1"/>
  <c r="Z66" i="1"/>
  <c r="Y66" i="1"/>
  <c r="V66" i="1"/>
  <c r="W66" i="1" s="1"/>
  <c r="U66" i="1"/>
  <c r="H66" i="1"/>
  <c r="F66" i="1"/>
  <c r="AH65" i="1"/>
  <c r="AD65" i="1"/>
  <c r="AJ65" i="1" s="1"/>
  <c r="AK65" i="1" s="1"/>
  <c r="AL65" i="1" s="1"/>
  <c r="Y65" i="1"/>
  <c r="Z65" i="1" s="1"/>
  <c r="AA65" i="1" s="1"/>
  <c r="AB65" i="1" s="1"/>
  <c r="V65" i="1"/>
  <c r="W65" i="1" s="1"/>
  <c r="U65" i="1"/>
  <c r="H65" i="1"/>
  <c r="F65" i="1"/>
  <c r="AJ64" i="1"/>
  <c r="AK64" i="1" s="1"/>
  <c r="AL64" i="1" s="1"/>
  <c r="AH64" i="1"/>
  <c r="AD64" i="1"/>
  <c r="Y64" i="1"/>
  <c r="Z64" i="1" s="1"/>
  <c r="AA64" i="1" s="1"/>
  <c r="AB64" i="1" s="1"/>
  <c r="W64" i="1"/>
  <c r="V64" i="1"/>
  <c r="U64" i="1"/>
  <c r="H64" i="1"/>
  <c r="F64" i="1"/>
  <c r="AH63" i="1"/>
  <c r="AD63" i="1"/>
  <c r="AJ63" i="1" s="1"/>
  <c r="AK63" i="1" s="1"/>
  <c r="AL63" i="1" s="1"/>
  <c r="AA63" i="1"/>
  <c r="AB63" i="1" s="1"/>
  <c r="Z63" i="1"/>
  <c r="Y63" i="1"/>
  <c r="V63" i="1"/>
  <c r="W63" i="1" s="1"/>
  <c r="U63" i="1"/>
  <c r="H63" i="1"/>
  <c r="F63" i="1"/>
  <c r="AH62" i="1"/>
  <c r="AD62" i="1"/>
  <c r="AJ62" i="1" s="1"/>
  <c r="AK62" i="1" s="1"/>
  <c r="AL62" i="1" s="1"/>
  <c r="Y62" i="1"/>
  <c r="Z62" i="1" s="1"/>
  <c r="AA62" i="1" s="1"/>
  <c r="AB62" i="1" s="1"/>
  <c r="V62" i="1"/>
  <c r="W62" i="1" s="1"/>
  <c r="U62" i="1"/>
  <c r="H62" i="1"/>
  <c r="F62" i="1"/>
  <c r="AJ61" i="1"/>
  <c r="AK61" i="1" s="1"/>
  <c r="AL61" i="1" s="1"/>
  <c r="AH61" i="1"/>
  <c r="AD61" i="1"/>
  <c r="Y61" i="1"/>
  <c r="Z61" i="1" s="1"/>
  <c r="AA61" i="1" s="1"/>
  <c r="AB61" i="1" s="1"/>
  <c r="W61" i="1"/>
  <c r="V61" i="1"/>
  <c r="U61" i="1"/>
  <c r="H61" i="1"/>
  <c r="F61" i="1"/>
  <c r="AL60" i="1"/>
  <c r="AK60" i="1"/>
  <c r="AJ60" i="1"/>
  <c r="AB60" i="1"/>
  <c r="AJ59" i="1"/>
  <c r="AK59" i="1" s="1"/>
  <c r="AL59" i="1" s="1"/>
  <c r="AH59" i="1"/>
  <c r="AD59" i="1"/>
  <c r="Y59" i="1"/>
  <c r="Z59" i="1" s="1"/>
  <c r="AA59" i="1" s="1"/>
  <c r="AB59" i="1" s="1"/>
  <c r="W59" i="1"/>
  <c r="V59" i="1"/>
  <c r="U59" i="1"/>
  <c r="H59" i="1"/>
  <c r="F59" i="1"/>
  <c r="AH58" i="1"/>
  <c r="AD58" i="1"/>
  <c r="AJ58" i="1" s="1"/>
  <c r="AK58" i="1" s="1"/>
  <c r="AL58" i="1" s="1"/>
  <c r="AA58" i="1"/>
  <c r="AB58" i="1" s="1"/>
  <c r="Z58" i="1"/>
  <c r="Y58" i="1"/>
  <c r="V58" i="1"/>
  <c r="W58" i="1" s="1"/>
  <c r="U58" i="1"/>
  <c r="H58" i="1"/>
  <c r="F58" i="1"/>
  <c r="AJ57" i="1"/>
  <c r="AK57" i="1" s="1"/>
  <c r="AL57" i="1" s="1"/>
  <c r="AB57" i="1"/>
  <c r="AH56" i="1"/>
  <c r="AD56" i="1"/>
  <c r="AJ56" i="1" s="1"/>
  <c r="AK56" i="1" s="1"/>
  <c r="AL56" i="1" s="1"/>
  <c r="AA56" i="1"/>
  <c r="AB56" i="1" s="1"/>
  <c r="Z56" i="1"/>
  <c r="Y56" i="1"/>
  <c r="V56" i="1"/>
  <c r="W56" i="1" s="1"/>
  <c r="U56" i="1"/>
  <c r="H56" i="1"/>
  <c r="F56" i="1"/>
  <c r="AH55" i="1"/>
  <c r="AD55" i="1"/>
  <c r="AJ55" i="1" s="1"/>
  <c r="AK55" i="1" s="1"/>
  <c r="AL55" i="1" s="1"/>
  <c r="Y55" i="1"/>
  <c r="Z55" i="1" s="1"/>
  <c r="AA55" i="1" s="1"/>
  <c r="AB55" i="1" s="1"/>
  <c r="V55" i="1"/>
  <c r="W55" i="1" s="1"/>
  <c r="U55" i="1"/>
  <c r="H55" i="1"/>
  <c r="F55" i="1"/>
  <c r="AJ54" i="1"/>
  <c r="AK54" i="1" s="1"/>
  <c r="AL54" i="1" s="1"/>
  <c r="AH54" i="1"/>
  <c r="AD54" i="1"/>
  <c r="Y54" i="1"/>
  <c r="Z54" i="1" s="1"/>
  <c r="AA54" i="1" s="1"/>
  <c r="AB54" i="1" s="1"/>
  <c r="W54" i="1"/>
  <c r="V54" i="1"/>
  <c r="U54" i="1"/>
  <c r="H54" i="1"/>
  <c r="F54" i="1"/>
  <c r="AL53" i="1"/>
  <c r="AK53" i="1"/>
  <c r="AJ53" i="1"/>
  <c r="AB53" i="1"/>
  <c r="AH52" i="1"/>
  <c r="AD52" i="1"/>
  <c r="Z52" i="1"/>
  <c r="AA52" i="1" s="1"/>
  <c r="AB52" i="1" s="1"/>
  <c r="Y52" i="1"/>
  <c r="AG52" i="1" s="1"/>
  <c r="AJ52" i="1" s="1"/>
  <c r="AK52" i="1" s="1"/>
  <c r="AL52" i="1" s="1"/>
  <c r="V52" i="1"/>
  <c r="W52" i="1" s="1"/>
  <c r="U52" i="1"/>
  <c r="H52" i="1"/>
  <c r="F52" i="1"/>
  <c r="AH51" i="1"/>
  <c r="AD51" i="1"/>
  <c r="AJ51" i="1" s="1"/>
  <c r="AK51" i="1" s="1"/>
  <c r="AL51" i="1" s="1"/>
  <c r="Y51" i="1"/>
  <c r="Z51" i="1" s="1"/>
  <c r="AA51" i="1" s="1"/>
  <c r="AB51" i="1" s="1"/>
  <c r="W51" i="1"/>
  <c r="V51" i="1"/>
  <c r="U51" i="1"/>
  <c r="H51" i="1"/>
  <c r="F51" i="1"/>
  <c r="AH50" i="1"/>
  <c r="AD50" i="1"/>
  <c r="AJ50" i="1" s="1"/>
  <c r="AK50" i="1" s="1"/>
  <c r="AL50" i="1" s="1"/>
  <c r="Z50" i="1"/>
  <c r="AA50" i="1" s="1"/>
  <c r="AB50" i="1" s="1"/>
  <c r="Y50" i="1"/>
  <c r="W50" i="1"/>
  <c r="V50" i="1"/>
  <c r="U50" i="1"/>
  <c r="H50" i="1"/>
  <c r="F50" i="1"/>
  <c r="AK49" i="1"/>
  <c r="AL49" i="1" s="1"/>
  <c r="AJ49" i="1"/>
  <c r="AH49" i="1"/>
  <c r="AD49" i="1"/>
  <c r="Z49" i="1"/>
  <c r="AA49" i="1" s="1"/>
  <c r="AB49" i="1" s="1"/>
  <c r="Y49" i="1"/>
  <c r="W49" i="1"/>
  <c r="V49" i="1"/>
  <c r="U49" i="1"/>
  <c r="H49" i="1"/>
  <c r="F49" i="1"/>
  <c r="AJ48" i="1"/>
  <c r="AK48" i="1" s="1"/>
  <c r="AL48" i="1" s="1"/>
  <c r="AB48" i="1"/>
  <c r="AH47" i="1"/>
  <c r="AD47" i="1"/>
  <c r="AA47" i="1"/>
  <c r="AB47" i="1" s="1"/>
  <c r="Z47" i="1"/>
  <c r="Y47" i="1"/>
  <c r="AG47" i="1" s="1"/>
  <c r="AJ47" i="1" s="1"/>
  <c r="AK47" i="1" s="1"/>
  <c r="AL47" i="1" s="1"/>
  <c r="V47" i="1"/>
  <c r="W47" i="1" s="1"/>
  <c r="U47" i="1"/>
  <c r="H47" i="1"/>
  <c r="F47" i="1"/>
  <c r="AH46" i="1"/>
  <c r="AG46" i="1"/>
  <c r="AD46" i="1"/>
  <c r="AJ46" i="1" s="1"/>
  <c r="AK46" i="1" s="1"/>
  <c r="AL46" i="1" s="1"/>
  <c r="Z46" i="1"/>
  <c r="AA46" i="1" s="1"/>
  <c r="AB46" i="1" s="1"/>
  <c r="Y46" i="1"/>
  <c r="W46" i="1"/>
  <c r="V46" i="1"/>
  <c r="U46" i="1"/>
  <c r="H46" i="1"/>
  <c r="F46" i="1"/>
  <c r="AK45" i="1"/>
  <c r="AL45" i="1" s="1"/>
  <c r="AJ45" i="1"/>
  <c r="AH45" i="1"/>
  <c r="AD45" i="1"/>
  <c r="Z45" i="1"/>
  <c r="AA45" i="1" s="1"/>
  <c r="AB45" i="1" s="1"/>
  <c r="Y45" i="1"/>
  <c r="W45" i="1"/>
  <c r="V45" i="1"/>
  <c r="U45" i="1"/>
  <c r="H45" i="1"/>
  <c r="F45" i="1"/>
  <c r="AH44" i="1"/>
  <c r="AJ44" i="1" s="1"/>
  <c r="AK44" i="1" s="1"/>
  <c r="AL44" i="1" s="1"/>
  <c r="AD44" i="1"/>
  <c r="AB44" i="1"/>
  <c r="AA44" i="1"/>
  <c r="Z44" i="1"/>
  <c r="Y44" i="1"/>
  <c r="W44" i="1"/>
  <c r="V44" i="1"/>
  <c r="U44" i="1"/>
  <c r="H44" i="1"/>
  <c r="F44" i="1"/>
  <c r="AH43" i="1"/>
  <c r="AD43" i="1"/>
  <c r="AJ43" i="1" s="1"/>
  <c r="AK43" i="1" s="1"/>
  <c r="AL43" i="1" s="1"/>
  <c r="Z43" i="1"/>
  <c r="AA43" i="1" s="1"/>
  <c r="AB43" i="1" s="1"/>
  <c r="Y43" i="1"/>
  <c r="W43" i="1"/>
  <c r="V43" i="1"/>
  <c r="U43" i="1"/>
  <c r="H43" i="1"/>
  <c r="F43" i="1"/>
  <c r="AK42" i="1"/>
  <c r="AL42" i="1" s="1"/>
  <c r="AJ42" i="1"/>
  <c r="AH42" i="1"/>
  <c r="AD42" i="1"/>
  <c r="Z42" i="1"/>
  <c r="AA42" i="1" s="1"/>
  <c r="AB42" i="1" s="1"/>
  <c r="Y42" i="1"/>
  <c r="V42" i="1"/>
  <c r="W42" i="1" s="1"/>
  <c r="U42" i="1"/>
  <c r="H42" i="1"/>
  <c r="F42" i="1"/>
  <c r="AH41" i="1"/>
  <c r="AD41" i="1"/>
  <c r="AJ41" i="1" s="1"/>
  <c r="AK41" i="1" s="1"/>
  <c r="AL41" i="1" s="1"/>
  <c r="Y41" i="1"/>
  <c r="Z41" i="1" s="1"/>
  <c r="AA41" i="1" s="1"/>
  <c r="AB41" i="1" s="1"/>
  <c r="W41" i="1"/>
  <c r="V41" i="1"/>
  <c r="U41" i="1"/>
  <c r="H41" i="1"/>
  <c r="F41" i="1"/>
  <c r="AH40" i="1"/>
  <c r="AD40" i="1"/>
  <c r="AJ40" i="1" s="1"/>
  <c r="AK40" i="1" s="1"/>
  <c r="AL40" i="1" s="1"/>
  <c r="Z40" i="1"/>
  <c r="AA40" i="1" s="1"/>
  <c r="AB40" i="1" s="1"/>
  <c r="Y40" i="1"/>
  <c r="W40" i="1"/>
  <c r="V40" i="1"/>
  <c r="U40" i="1"/>
  <c r="H40" i="1"/>
  <c r="F40" i="1"/>
  <c r="AK39" i="1"/>
  <c r="AL39" i="1" s="1"/>
  <c r="AJ39" i="1"/>
  <c r="AH39" i="1"/>
  <c r="AD39" i="1"/>
  <c r="Z39" i="1"/>
  <c r="AA39" i="1" s="1"/>
  <c r="AB39" i="1" s="1"/>
  <c r="Y39" i="1"/>
  <c r="W39" i="1"/>
  <c r="V39" i="1"/>
  <c r="U39" i="1"/>
  <c r="H39" i="1"/>
  <c r="F39" i="1"/>
  <c r="AH38" i="1"/>
  <c r="AJ38" i="1" s="1"/>
  <c r="AK38" i="1" s="1"/>
  <c r="AL38" i="1" s="1"/>
  <c r="AD38" i="1"/>
  <c r="AB38" i="1"/>
  <c r="AA38" i="1"/>
  <c r="Z38" i="1"/>
  <c r="Y38" i="1"/>
  <c r="W38" i="1"/>
  <c r="V38" i="1"/>
  <c r="U38" i="1"/>
  <c r="H38" i="1"/>
  <c r="F38" i="1"/>
  <c r="AH37" i="1"/>
  <c r="AD37" i="1"/>
  <c r="AJ37" i="1" s="1"/>
  <c r="AK37" i="1" s="1"/>
  <c r="AL37" i="1" s="1"/>
  <c r="Z37" i="1"/>
  <c r="AA37" i="1" s="1"/>
  <c r="AB37" i="1" s="1"/>
  <c r="Y37" i="1"/>
  <c r="W37" i="1"/>
  <c r="V37" i="1"/>
  <c r="U37" i="1"/>
  <c r="H37" i="1"/>
  <c r="F37" i="1"/>
  <c r="AK36" i="1"/>
  <c r="AL36" i="1" s="1"/>
  <c r="AJ36" i="1"/>
  <c r="AB36" i="1"/>
  <c r="AH35" i="1"/>
  <c r="AD35" i="1"/>
  <c r="AJ35" i="1" s="1"/>
  <c r="AK35" i="1" s="1"/>
  <c r="AL35" i="1" s="1"/>
  <c r="Z35" i="1"/>
  <c r="AA35" i="1" s="1"/>
  <c r="AB35" i="1" s="1"/>
  <c r="Y35" i="1"/>
  <c r="W35" i="1"/>
  <c r="V35" i="1"/>
  <c r="H35" i="1"/>
  <c r="F35" i="1"/>
  <c r="AJ34" i="1"/>
  <c r="AK34" i="1" s="1"/>
  <c r="AL34" i="1" s="1"/>
  <c r="AH34" i="1"/>
  <c r="AD34" i="1"/>
  <c r="Y34" i="1"/>
  <c r="Z34" i="1" s="1"/>
  <c r="AA34" i="1" s="1"/>
  <c r="AB34" i="1" s="1"/>
  <c r="W34" i="1"/>
  <c r="V34" i="1"/>
  <c r="H34" i="1"/>
  <c r="F34" i="1"/>
  <c r="AH33" i="1"/>
  <c r="AD33" i="1"/>
  <c r="AA33" i="1"/>
  <c r="AB33" i="1" s="1"/>
  <c r="Y33" i="1"/>
  <c r="AG33" i="1" s="1"/>
  <c r="W33" i="1"/>
  <c r="V33" i="1"/>
  <c r="F33" i="1"/>
  <c r="AJ32" i="1"/>
  <c r="AH32" i="1"/>
  <c r="AD32" i="1"/>
  <c r="AB32" i="1"/>
  <c r="AA32" i="1"/>
  <c r="Y32" i="1"/>
  <c r="AK32" i="1" s="1"/>
  <c r="AL32" i="1" s="1"/>
  <c r="W32" i="1"/>
  <c r="V32" i="1"/>
  <c r="F32" i="1"/>
  <c r="AJ31" i="1"/>
  <c r="AK31" i="1" s="1"/>
  <c r="AL31" i="1" s="1"/>
  <c r="AH31" i="1"/>
  <c r="AD31" i="1"/>
  <c r="Y31" i="1"/>
  <c r="Z31" i="1" s="1"/>
  <c r="AA31" i="1" s="1"/>
  <c r="AB31" i="1" s="1"/>
  <c r="W31" i="1"/>
  <c r="V31" i="1"/>
  <c r="H31" i="1"/>
  <c r="F31" i="1"/>
  <c r="AK30" i="1"/>
  <c r="AL30" i="1" s="1"/>
  <c r="AJ30" i="1"/>
  <c r="AH30" i="1"/>
  <c r="AD30" i="1"/>
  <c r="Z30" i="1"/>
  <c r="AA30" i="1" s="1"/>
  <c r="AB30" i="1" s="1"/>
  <c r="Y30" i="1"/>
  <c r="W30" i="1"/>
  <c r="V30" i="1"/>
  <c r="H30" i="1"/>
  <c r="F30" i="1"/>
  <c r="AH29" i="1"/>
  <c r="AD29" i="1"/>
  <c r="AJ29" i="1" s="1"/>
  <c r="AK29" i="1" s="1"/>
  <c r="AL29" i="1" s="1"/>
  <c r="AA29" i="1"/>
  <c r="AB29" i="1" s="1"/>
  <c r="Z29" i="1"/>
  <c r="Y29" i="1"/>
  <c r="V29" i="1"/>
  <c r="W29" i="1" s="1"/>
  <c r="U29" i="1"/>
  <c r="H29" i="1"/>
  <c r="F29" i="1"/>
  <c r="AJ28" i="1"/>
  <c r="AK28" i="1" s="1"/>
  <c r="AL28" i="1" s="1"/>
  <c r="AB28" i="1"/>
  <c r="AH27" i="1"/>
  <c r="AD27" i="1"/>
  <c r="AJ27" i="1" s="1"/>
  <c r="AK27" i="1" s="1"/>
  <c r="AL27" i="1" s="1"/>
  <c r="AA27" i="1"/>
  <c r="AB27" i="1" s="1"/>
  <c r="Z27" i="1"/>
  <c r="Y27" i="1"/>
  <c r="V27" i="1"/>
  <c r="W27" i="1" s="1"/>
  <c r="U27" i="1"/>
  <c r="H27" i="1"/>
  <c r="F27" i="1"/>
  <c r="AJ26" i="1"/>
  <c r="AK26" i="1" s="1"/>
  <c r="AL26" i="1" s="1"/>
  <c r="AB26" i="1"/>
  <c r="AH25" i="1"/>
  <c r="AG25" i="1"/>
  <c r="AD25" i="1"/>
  <c r="AJ25" i="1" s="1"/>
  <c r="AK25" i="1" s="1"/>
  <c r="AL25" i="1" s="1"/>
  <c r="AB25" i="1"/>
  <c r="AA25" i="1"/>
  <c r="Z25" i="1"/>
  <c r="Y25" i="1"/>
  <c r="W25" i="1"/>
  <c r="V25" i="1"/>
  <c r="H25" i="1"/>
  <c r="F25" i="1"/>
  <c r="AH24" i="1"/>
  <c r="AD24" i="1"/>
  <c r="AJ24" i="1" s="1"/>
  <c r="AK24" i="1" s="1"/>
  <c r="AL24" i="1" s="1"/>
  <c r="Y24" i="1"/>
  <c r="Z24" i="1" s="1"/>
  <c r="AA24" i="1" s="1"/>
  <c r="AB24" i="1" s="1"/>
  <c r="V24" i="1"/>
  <c r="W24" i="1" s="1"/>
  <c r="U24" i="1"/>
  <c r="H24" i="1"/>
  <c r="F24" i="1"/>
  <c r="AJ23" i="1"/>
  <c r="AK23" i="1" s="1"/>
  <c r="AL23" i="1" s="1"/>
  <c r="AH23" i="1"/>
  <c r="AD23" i="1"/>
  <c r="Y23" i="1"/>
  <c r="Z23" i="1" s="1"/>
  <c r="AA23" i="1" s="1"/>
  <c r="AB23" i="1" s="1"/>
  <c r="W23" i="1"/>
  <c r="V23" i="1"/>
  <c r="U23" i="1"/>
  <c r="H23" i="1"/>
  <c r="F23" i="1"/>
  <c r="AH22" i="1"/>
  <c r="AD22" i="1"/>
  <c r="AJ22" i="1" s="1"/>
  <c r="AK22" i="1" s="1"/>
  <c r="AL22" i="1" s="1"/>
  <c r="AA22" i="1"/>
  <c r="AB22" i="1" s="1"/>
  <c r="Z22" i="1"/>
  <c r="Y22" i="1"/>
  <c r="V22" i="1"/>
  <c r="W22" i="1" s="1"/>
  <c r="U22" i="1"/>
  <c r="H22" i="1"/>
  <c r="F22" i="1"/>
  <c r="AH21" i="1"/>
  <c r="AD21" i="1"/>
  <c r="AJ21" i="1" s="1"/>
  <c r="AK21" i="1" s="1"/>
  <c r="AL21" i="1" s="1"/>
  <c r="Y21" i="1"/>
  <c r="Z21" i="1" s="1"/>
  <c r="AA21" i="1" s="1"/>
  <c r="AB21" i="1" s="1"/>
  <c r="V21" i="1"/>
  <c r="W21" i="1" s="1"/>
  <c r="U21" i="1"/>
  <c r="H21" i="1"/>
  <c r="F21" i="1"/>
  <c r="AJ20" i="1"/>
  <c r="AK20" i="1" s="1"/>
  <c r="AL20" i="1" s="1"/>
  <c r="AB20" i="1"/>
  <c r="AH19" i="1"/>
  <c r="AG19" i="1"/>
  <c r="AJ19" i="1" s="1"/>
  <c r="AK19" i="1" s="1"/>
  <c r="AL19" i="1" s="1"/>
  <c r="AD19" i="1"/>
  <c r="Z19" i="1"/>
  <c r="AA19" i="1" s="1"/>
  <c r="AB19" i="1" s="1"/>
  <c r="Y19" i="1"/>
  <c r="W19" i="1"/>
  <c r="V19" i="1"/>
  <c r="U19" i="1"/>
  <c r="H19" i="1"/>
  <c r="F19" i="1"/>
  <c r="AK18" i="1"/>
  <c r="AL18" i="1" s="1"/>
  <c r="AJ18" i="1"/>
  <c r="AH18" i="1"/>
  <c r="AD18" i="1"/>
  <c r="Z18" i="1"/>
  <c r="AA18" i="1" s="1"/>
  <c r="AB18" i="1" s="1"/>
  <c r="Y18" i="1"/>
  <c r="V18" i="1"/>
  <c r="W18" i="1" s="1"/>
  <c r="U18" i="1"/>
  <c r="H18" i="1"/>
  <c r="F18" i="1"/>
  <c r="AL17" i="1"/>
  <c r="AK17" i="1"/>
  <c r="AJ17" i="1"/>
  <c r="AB17" i="1"/>
  <c r="T17" i="1"/>
  <c r="T265" i="1" s="1"/>
  <c r="AH16" i="1"/>
  <c r="AG16" i="1"/>
  <c r="AD16" i="1"/>
  <c r="AJ16" i="1" s="1"/>
  <c r="AK16" i="1" s="1"/>
  <c r="AL16" i="1" s="1"/>
  <c r="AB16" i="1"/>
  <c r="AA16" i="1"/>
  <c r="Z16" i="1"/>
  <c r="Y16" i="1"/>
  <c r="V16" i="1"/>
  <c r="W16" i="1" s="1"/>
  <c r="H16" i="1"/>
  <c r="F16" i="1"/>
  <c r="AH15" i="1"/>
  <c r="AD15" i="1"/>
  <c r="AJ15" i="1" s="1"/>
  <c r="AK15" i="1" s="1"/>
  <c r="AL15" i="1" s="1"/>
  <c r="Y15" i="1"/>
  <c r="Z15" i="1" s="1"/>
  <c r="AA15" i="1" s="1"/>
  <c r="AB15" i="1" s="1"/>
  <c r="V15" i="1"/>
  <c r="W15" i="1" s="1"/>
  <c r="H15" i="1"/>
  <c r="F15" i="1"/>
  <c r="AK14" i="1"/>
  <c r="AL14" i="1" s="1"/>
  <c r="AB14" i="1"/>
  <c r="O14" i="1"/>
  <c r="O265" i="1" s="1"/>
  <c r="AH13" i="1"/>
  <c r="AH265" i="1" s="1"/>
  <c r="N10" i="12" s="1"/>
  <c r="AD13" i="1"/>
  <c r="AB13" i="1"/>
  <c r="AA13" i="1"/>
  <c r="Y13" i="1"/>
  <c r="AG13" i="1" s="1"/>
  <c r="W13" i="1"/>
  <c r="V13" i="1"/>
  <c r="F13" i="1"/>
  <c r="AJ114" i="1" l="1"/>
  <c r="AK114" i="1" s="1"/>
  <c r="AL114" i="1" s="1"/>
  <c r="AJ138" i="1"/>
  <c r="AK138" i="1" s="1"/>
  <c r="AL138" i="1" s="1"/>
  <c r="AJ176" i="1"/>
  <c r="AK176" i="1" s="1"/>
  <c r="AL176" i="1" s="1"/>
  <c r="AJ96" i="1"/>
  <c r="AK96" i="1" s="1"/>
  <c r="AL96" i="1" s="1"/>
  <c r="AJ33" i="1"/>
  <c r="AK33" i="1" s="1"/>
  <c r="AL33" i="1" s="1"/>
  <c r="AG112" i="1"/>
  <c r="AJ112" i="1" s="1"/>
  <c r="AK112" i="1" s="1"/>
  <c r="AL112" i="1" s="1"/>
  <c r="AG126" i="1"/>
  <c r="AJ126" i="1" s="1"/>
  <c r="AK126" i="1" s="1"/>
  <c r="AL126" i="1" s="1"/>
  <c r="AG136" i="1"/>
  <c r="AJ136" i="1" s="1"/>
  <c r="AK136" i="1" s="1"/>
  <c r="AL136" i="1" s="1"/>
  <c r="AG140" i="1"/>
  <c r="AJ140" i="1" s="1"/>
  <c r="AK140" i="1" s="1"/>
  <c r="AL140" i="1" s="1"/>
  <c r="AG95" i="2"/>
  <c r="AJ95" i="2" s="1"/>
  <c r="AK95" i="2" s="1"/>
  <c r="AL95" i="2" s="1"/>
  <c r="AJ156" i="2"/>
  <c r="AK156" i="2" s="1"/>
  <c r="AL156" i="2" s="1"/>
  <c r="AD265" i="1"/>
  <c r="Z68" i="1"/>
  <c r="AA68" i="1" s="1"/>
  <c r="AB68" i="1" s="1"/>
  <c r="AB265" i="1" s="1"/>
  <c r="AG77" i="1"/>
  <c r="AJ77" i="1" s="1"/>
  <c r="AK77" i="1" s="1"/>
  <c r="AL77" i="1" s="1"/>
  <c r="Z110" i="1"/>
  <c r="AA110" i="1" s="1"/>
  <c r="AB110" i="1" s="1"/>
  <c r="Z114" i="1"/>
  <c r="AA114" i="1" s="1"/>
  <c r="AB114" i="1" s="1"/>
  <c r="Z138" i="1"/>
  <c r="AA138" i="1" s="1"/>
  <c r="AB138" i="1" s="1"/>
  <c r="Z207" i="1"/>
  <c r="AA207" i="1" s="1"/>
  <c r="AB207" i="1" s="1"/>
  <c r="AK227" i="1"/>
  <c r="AL227" i="1" s="1"/>
  <c r="AJ111" i="2"/>
  <c r="AK111" i="2" s="1"/>
  <c r="AL111" i="2" s="1"/>
  <c r="AG111" i="2"/>
  <c r="AG137" i="1"/>
  <c r="AJ137" i="1" s="1"/>
  <c r="AK137" i="1" s="1"/>
  <c r="AL137" i="1" s="1"/>
  <c r="AG176" i="1"/>
  <c r="AJ207" i="1"/>
  <c r="AK207" i="1" s="1"/>
  <c r="AL207" i="1" s="1"/>
  <c r="AG209" i="1"/>
  <c r="AJ209" i="1" s="1"/>
  <c r="AK209" i="1" s="1"/>
  <c r="AL209" i="1" s="1"/>
  <c r="AJ210" i="1"/>
  <c r="AK210" i="1" s="1"/>
  <c r="AL210" i="1" s="1"/>
  <c r="AG210" i="1"/>
  <c r="Z216" i="1"/>
  <c r="AA216" i="1" s="1"/>
  <c r="AB216" i="1" s="1"/>
  <c r="AG236" i="1"/>
  <c r="AJ236" i="1" s="1"/>
  <c r="AK236" i="1" s="1"/>
  <c r="AL236" i="1" s="1"/>
  <c r="Z238" i="1"/>
  <c r="AA238" i="1" s="1"/>
  <c r="AB238" i="1" s="1"/>
  <c r="AK239" i="1"/>
  <c r="AL239" i="1" s="1"/>
  <c r="AG16" i="2"/>
  <c r="AG33" i="2"/>
  <c r="AJ33" i="2" s="1"/>
  <c r="AK33" i="2" s="1"/>
  <c r="AL33" i="2" s="1"/>
  <c r="AG114" i="2"/>
  <c r="AJ115" i="2"/>
  <c r="AK115" i="2" s="1"/>
  <c r="AL115" i="2" s="1"/>
  <c r="AG115" i="2"/>
  <c r="AK124" i="2"/>
  <c r="AL124" i="2" s="1"/>
  <c r="AJ139" i="2"/>
  <c r="AK139" i="2" s="1"/>
  <c r="AL139" i="2" s="1"/>
  <c r="AJ13" i="1"/>
  <c r="AK13" i="1" s="1"/>
  <c r="AL13" i="1" s="1"/>
  <c r="Z96" i="1"/>
  <c r="AA96" i="1" s="1"/>
  <c r="AB96" i="1" s="1"/>
  <c r="Z119" i="1"/>
  <c r="AA119" i="1" s="1"/>
  <c r="AB119" i="1" s="1"/>
  <c r="Z168" i="1"/>
  <c r="AA168" i="1" s="1"/>
  <c r="AB168" i="1" s="1"/>
  <c r="AJ202" i="1"/>
  <c r="AK202" i="1" s="1"/>
  <c r="AL202" i="1" s="1"/>
  <c r="W265" i="2"/>
  <c r="F10" i="12"/>
  <c r="H10" i="12" s="1"/>
  <c r="U265" i="1"/>
  <c r="AJ206" i="1"/>
  <c r="AK206" i="1" s="1"/>
  <c r="AL206" i="1" s="1"/>
  <c r="AK249" i="1"/>
  <c r="AL249" i="1" s="1"/>
  <c r="AK264" i="1"/>
  <c r="AL264" i="1" s="1"/>
  <c r="Y265" i="2"/>
  <c r="J11" i="12" s="1"/>
  <c r="AG13" i="2"/>
  <c r="AJ16" i="2"/>
  <c r="AK16" i="2" s="1"/>
  <c r="AL16" i="2" s="1"/>
  <c r="AJ97" i="2"/>
  <c r="AK97" i="2" s="1"/>
  <c r="AL97" i="2" s="1"/>
  <c r="AJ105" i="2"/>
  <c r="AK105" i="2" s="1"/>
  <c r="AL105" i="2" s="1"/>
  <c r="AJ114" i="2"/>
  <c r="AK114" i="2" s="1"/>
  <c r="AL114" i="2" s="1"/>
  <c r="AJ230" i="1"/>
  <c r="AK230" i="1" s="1"/>
  <c r="AL230" i="1" s="1"/>
  <c r="AJ237" i="1"/>
  <c r="AK237" i="1" s="1"/>
  <c r="AL237" i="1" s="1"/>
  <c r="AJ47" i="2"/>
  <c r="AK47" i="2" s="1"/>
  <c r="AL47" i="2" s="1"/>
  <c r="AG47" i="2"/>
  <c r="AJ68" i="2"/>
  <c r="AK68" i="2" s="1"/>
  <c r="AL68" i="2" s="1"/>
  <c r="AG68" i="2"/>
  <c r="AJ215" i="1"/>
  <c r="AK215" i="1" s="1"/>
  <c r="AL215" i="1" s="1"/>
  <c r="Z220" i="1"/>
  <c r="AA220" i="1" s="1"/>
  <c r="AB220" i="1" s="1"/>
  <c r="AJ224" i="1"/>
  <c r="AK224" i="1" s="1"/>
  <c r="AL224" i="1" s="1"/>
  <c r="AJ229" i="1"/>
  <c r="AK229" i="1" s="1"/>
  <c r="AL229" i="1" s="1"/>
  <c r="AG237" i="1"/>
  <c r="AK32" i="2"/>
  <c r="AL32" i="2" s="1"/>
  <c r="AJ66" i="2"/>
  <c r="AK66" i="2" s="1"/>
  <c r="AL66" i="2" s="1"/>
  <c r="AJ138" i="2"/>
  <c r="AK138" i="2" s="1"/>
  <c r="AL138" i="2" s="1"/>
  <c r="W265" i="1"/>
  <c r="AK41" i="2"/>
  <c r="AL41" i="2" s="1"/>
  <c r="AJ54" i="2"/>
  <c r="AK54" i="2" s="1"/>
  <c r="AL54" i="2" s="1"/>
  <c r="AK79" i="2"/>
  <c r="AL79" i="2" s="1"/>
  <c r="AJ90" i="2"/>
  <c r="AK90" i="2" s="1"/>
  <c r="AL90" i="2" s="1"/>
  <c r="AJ96" i="2"/>
  <c r="AK96" i="2" s="1"/>
  <c r="AL96" i="2" s="1"/>
  <c r="AG119" i="2"/>
  <c r="Y265" i="1"/>
  <c r="J10" i="12" s="1"/>
  <c r="K10" i="12" s="1"/>
  <c r="AK234" i="1"/>
  <c r="AL234" i="1" s="1"/>
  <c r="AJ262" i="1"/>
  <c r="AK262" i="1" s="1"/>
  <c r="AL262" i="1" s="1"/>
  <c r="AG262" i="1"/>
  <c r="AH265" i="2"/>
  <c r="N11" i="12" s="1"/>
  <c r="AG46" i="2"/>
  <c r="AJ46" i="2" s="1"/>
  <c r="AK46" i="2" s="1"/>
  <c r="AL46" i="2" s="1"/>
  <c r="AJ77" i="2"/>
  <c r="AK77" i="2" s="1"/>
  <c r="AL77" i="2" s="1"/>
  <c r="AJ210" i="2"/>
  <c r="AK210" i="2" s="1"/>
  <c r="AL210" i="2" s="1"/>
  <c r="AJ250" i="1"/>
  <c r="AK250" i="1" s="1"/>
  <c r="AL250" i="1" s="1"/>
  <c r="AJ260" i="1"/>
  <c r="AK260" i="1" s="1"/>
  <c r="AL260" i="1" s="1"/>
  <c r="AJ27" i="2"/>
  <c r="AK27" i="2" s="1"/>
  <c r="AL27" i="2" s="1"/>
  <c r="AK29" i="2"/>
  <c r="AL29" i="2" s="1"/>
  <c r="AG52" i="2"/>
  <c r="AJ52" i="2" s="1"/>
  <c r="AK52" i="2" s="1"/>
  <c r="AL52" i="2" s="1"/>
  <c r="AK104" i="2"/>
  <c r="AL104" i="2" s="1"/>
  <c r="AJ119" i="2"/>
  <c r="AK119" i="2" s="1"/>
  <c r="AL119" i="2" s="1"/>
  <c r="Z258" i="1"/>
  <c r="AA258" i="1" s="1"/>
  <c r="AB258" i="1" s="1"/>
  <c r="Z35" i="2"/>
  <c r="AA35" i="2" s="1"/>
  <c r="AB35" i="2" s="1"/>
  <c r="Z45" i="2"/>
  <c r="AA45" i="2" s="1"/>
  <c r="AB45" i="2" s="1"/>
  <c r="Z50" i="2"/>
  <c r="AA50" i="2" s="1"/>
  <c r="AB50" i="2" s="1"/>
  <c r="AB265" i="2" s="1"/>
  <c r="Z63" i="2"/>
  <c r="AA63" i="2" s="1"/>
  <c r="AB63" i="2" s="1"/>
  <c r="AG69" i="2"/>
  <c r="AJ69" i="2" s="1"/>
  <c r="AK69" i="2" s="1"/>
  <c r="AL69" i="2" s="1"/>
  <c r="Z72" i="2"/>
  <c r="AA72" i="2" s="1"/>
  <c r="AB72" i="2" s="1"/>
  <c r="Z102" i="2"/>
  <c r="AA102" i="2" s="1"/>
  <c r="AB102" i="2" s="1"/>
  <c r="Z118" i="2"/>
  <c r="AA118" i="2" s="1"/>
  <c r="AB118" i="2" s="1"/>
  <c r="AG136" i="2"/>
  <c r="AJ136" i="2" s="1"/>
  <c r="AK136" i="2" s="1"/>
  <c r="AL136" i="2" s="1"/>
  <c r="AK201" i="2"/>
  <c r="AL201" i="2" s="1"/>
  <c r="I11" i="12"/>
  <c r="F265" i="2"/>
  <c r="AJ13" i="2"/>
  <c r="AK13" i="2" s="1"/>
  <c r="AL13" i="2" s="1"/>
  <c r="AG19" i="2"/>
  <c r="AJ19" i="2" s="1"/>
  <c r="AK19" i="2" s="1"/>
  <c r="AL19" i="2" s="1"/>
  <c r="AG125" i="2"/>
  <c r="AJ125" i="2" s="1"/>
  <c r="AK125" i="2" s="1"/>
  <c r="AL125" i="2" s="1"/>
  <c r="AG130" i="2"/>
  <c r="AJ130" i="2" s="1"/>
  <c r="AK130" i="2" s="1"/>
  <c r="AL130" i="2" s="1"/>
  <c r="Z218" i="2"/>
  <c r="AA218" i="2" s="1"/>
  <c r="AB218" i="2" s="1"/>
  <c r="Z256" i="2"/>
  <c r="AA256" i="2" s="1"/>
  <c r="AB256" i="2" s="1"/>
  <c r="H265" i="2"/>
  <c r="AG113" i="2"/>
  <c r="AJ113" i="2" s="1"/>
  <c r="AK113" i="2" s="1"/>
  <c r="AL113" i="2" s="1"/>
  <c r="AG137" i="2"/>
  <c r="AJ137" i="2" s="1"/>
  <c r="AK137" i="2" s="1"/>
  <c r="AL137" i="2" s="1"/>
  <c r="Z139" i="2"/>
  <c r="AA139" i="2" s="1"/>
  <c r="AB139" i="2" s="1"/>
  <c r="Z154" i="2"/>
  <c r="AA154" i="2" s="1"/>
  <c r="AB154" i="2" s="1"/>
  <c r="AD265" i="3"/>
  <c r="AG13" i="3"/>
  <c r="AG207" i="2"/>
  <c r="AJ207" i="2" s="1"/>
  <c r="AK207" i="2" s="1"/>
  <c r="AL207" i="2" s="1"/>
  <c r="AG209" i="2"/>
  <c r="AJ209" i="2" s="1"/>
  <c r="AK209" i="2" s="1"/>
  <c r="AL209" i="2" s="1"/>
  <c r="AJ213" i="2"/>
  <c r="AK213" i="2" s="1"/>
  <c r="AL213" i="2" s="1"/>
  <c r="AJ226" i="2"/>
  <c r="AK226" i="2" s="1"/>
  <c r="AL226" i="2" s="1"/>
  <c r="AK27" i="3"/>
  <c r="AL27" i="3" s="1"/>
  <c r="AG230" i="2"/>
  <c r="AJ230" i="2" s="1"/>
  <c r="AK230" i="2" s="1"/>
  <c r="AL230" i="2" s="1"/>
  <c r="AG236" i="2"/>
  <c r="AJ236" i="2" s="1"/>
  <c r="AK236" i="2" s="1"/>
  <c r="AL236" i="2" s="1"/>
  <c r="AG238" i="2"/>
  <c r="AJ238" i="2" s="1"/>
  <c r="AK238" i="2" s="1"/>
  <c r="AL238" i="2" s="1"/>
  <c r="AK240" i="2"/>
  <c r="AL240" i="2" s="1"/>
  <c r="AJ251" i="2"/>
  <c r="AK251" i="2" s="1"/>
  <c r="AL251" i="2" s="1"/>
  <c r="AJ19" i="3"/>
  <c r="AK19" i="3" s="1"/>
  <c r="AL19" i="3" s="1"/>
  <c r="AJ25" i="3"/>
  <c r="AK25" i="3" s="1"/>
  <c r="AL25" i="3" s="1"/>
  <c r="AJ235" i="2"/>
  <c r="AK235" i="2" s="1"/>
  <c r="AL235" i="2" s="1"/>
  <c r="AJ237" i="2"/>
  <c r="AK237" i="2" s="1"/>
  <c r="AL237" i="2" s="1"/>
  <c r="AJ33" i="3"/>
  <c r="AK33" i="3" s="1"/>
  <c r="AL33" i="3" s="1"/>
  <c r="AG33" i="3"/>
  <c r="AG206" i="2"/>
  <c r="AJ206" i="2" s="1"/>
  <c r="AK206" i="2" s="1"/>
  <c r="AL206" i="2" s="1"/>
  <c r="AG210" i="2"/>
  <c r="AJ264" i="2"/>
  <c r="AK264" i="2" s="1"/>
  <c r="AL264" i="2" s="1"/>
  <c r="AJ16" i="3"/>
  <c r="AK16" i="3" s="1"/>
  <c r="AL16" i="3" s="1"/>
  <c r="AJ208" i="2"/>
  <c r="AK208" i="2" s="1"/>
  <c r="AL208" i="2" s="1"/>
  <c r="AJ229" i="2"/>
  <c r="AK229" i="2" s="1"/>
  <c r="AL229" i="2" s="1"/>
  <c r="F11" i="12"/>
  <c r="H11" i="12" s="1"/>
  <c r="U265" i="2"/>
  <c r="AJ207" i="3"/>
  <c r="AK207" i="3" s="1"/>
  <c r="AL207" i="3" s="1"/>
  <c r="AD265" i="2"/>
  <c r="AJ202" i="2"/>
  <c r="AK202" i="2" s="1"/>
  <c r="AL202" i="2" s="1"/>
  <c r="AJ243" i="2"/>
  <c r="AK243" i="2" s="1"/>
  <c r="AL243" i="2" s="1"/>
  <c r="AJ246" i="2"/>
  <c r="AK246" i="2" s="1"/>
  <c r="AL246" i="2" s="1"/>
  <c r="AK249" i="2"/>
  <c r="AL249" i="2" s="1"/>
  <c r="AJ32" i="3"/>
  <c r="AK32" i="3" s="1"/>
  <c r="AL32" i="3" s="1"/>
  <c r="AJ259" i="2"/>
  <c r="AK259" i="2" s="1"/>
  <c r="AL259" i="2" s="1"/>
  <c r="W265" i="3"/>
  <c r="AJ136" i="3"/>
  <c r="AK136" i="3" s="1"/>
  <c r="AL136" i="3" s="1"/>
  <c r="AG262" i="3"/>
  <c r="AJ262" i="3" s="1"/>
  <c r="AK262" i="3" s="1"/>
  <c r="AL262" i="3" s="1"/>
  <c r="Z262" i="3"/>
  <c r="AA262" i="3" s="1"/>
  <c r="AB262" i="3" s="1"/>
  <c r="AK71" i="4"/>
  <c r="AL71" i="4" s="1"/>
  <c r="Z71" i="4"/>
  <c r="AA71" i="4" s="1"/>
  <c r="AB71" i="4" s="1"/>
  <c r="E282" i="11"/>
  <c r="Z46" i="3"/>
  <c r="AA46" i="3" s="1"/>
  <c r="AB46" i="3" s="1"/>
  <c r="AB265" i="3" s="1"/>
  <c r="Z75" i="3"/>
  <c r="AA75" i="3" s="1"/>
  <c r="AB75" i="3" s="1"/>
  <c r="Z118" i="3"/>
  <c r="AA118" i="3" s="1"/>
  <c r="AB118" i="3" s="1"/>
  <c r="Z132" i="3"/>
  <c r="AA132" i="3" s="1"/>
  <c r="AB132" i="3" s="1"/>
  <c r="Z149" i="3"/>
  <c r="AA149" i="3" s="1"/>
  <c r="AB149" i="3" s="1"/>
  <c r="Z165" i="3"/>
  <c r="AA165" i="3" s="1"/>
  <c r="AB165" i="3" s="1"/>
  <c r="Z185" i="3"/>
  <c r="AA185" i="3" s="1"/>
  <c r="AB185" i="3" s="1"/>
  <c r="Z244" i="3"/>
  <c r="AA244" i="3" s="1"/>
  <c r="AB244" i="3" s="1"/>
  <c r="AH265" i="3"/>
  <c r="N12" i="12" s="1"/>
  <c r="AG19" i="3"/>
  <c r="AG52" i="3"/>
  <c r="AJ52" i="3" s="1"/>
  <c r="AK52" i="3" s="1"/>
  <c r="AL52" i="3" s="1"/>
  <c r="AK119" i="4"/>
  <c r="AL119" i="4" s="1"/>
  <c r="Z70" i="3"/>
  <c r="AA70" i="3" s="1"/>
  <c r="AB70" i="3" s="1"/>
  <c r="Z108" i="3"/>
  <c r="AA108" i="3" s="1"/>
  <c r="AB108" i="3" s="1"/>
  <c r="Z136" i="3"/>
  <c r="AA136" i="3" s="1"/>
  <c r="AB136" i="3" s="1"/>
  <c r="Z168" i="3"/>
  <c r="AA168" i="3" s="1"/>
  <c r="AB168" i="3" s="1"/>
  <c r="AJ243" i="3"/>
  <c r="AK243" i="3" s="1"/>
  <c r="AL243" i="3" s="1"/>
  <c r="AK30" i="4"/>
  <c r="AL30" i="4" s="1"/>
  <c r="AG230" i="3"/>
  <c r="AK19" i="4"/>
  <c r="AL19" i="4" s="1"/>
  <c r="AK38" i="4"/>
  <c r="AL38" i="4" s="1"/>
  <c r="Z38" i="4"/>
  <c r="AA38" i="4" s="1"/>
  <c r="AB38" i="4" s="1"/>
  <c r="AK47" i="4"/>
  <c r="AL47" i="4" s="1"/>
  <c r="AK72" i="4"/>
  <c r="AL72" i="4" s="1"/>
  <c r="Z72" i="4"/>
  <c r="AA72" i="4" s="1"/>
  <c r="AB72" i="4" s="1"/>
  <c r="AJ237" i="3"/>
  <c r="AK237" i="3" s="1"/>
  <c r="AL237" i="3" s="1"/>
  <c r="Y265" i="3"/>
  <c r="J12" i="12" s="1"/>
  <c r="K12" i="12" s="1"/>
  <c r="AG206" i="3"/>
  <c r="AJ206" i="3" s="1"/>
  <c r="AK206" i="3" s="1"/>
  <c r="AL206" i="3" s="1"/>
  <c r="AG207" i="3"/>
  <c r="AG208" i="3"/>
  <c r="AJ208" i="3" s="1"/>
  <c r="AK208" i="3" s="1"/>
  <c r="AL208" i="3" s="1"/>
  <c r="AG209" i="3"/>
  <c r="AJ209" i="3" s="1"/>
  <c r="AK209" i="3" s="1"/>
  <c r="AL209" i="3" s="1"/>
  <c r="AG210" i="3"/>
  <c r="AJ210" i="3" s="1"/>
  <c r="AK210" i="3" s="1"/>
  <c r="AL210" i="3" s="1"/>
  <c r="AJ230" i="3"/>
  <c r="AK230" i="3" s="1"/>
  <c r="AL230" i="3" s="1"/>
  <c r="AG237" i="3"/>
  <c r="AJ218" i="3"/>
  <c r="AK218" i="3" s="1"/>
  <c r="AL218" i="3" s="1"/>
  <c r="AJ236" i="3"/>
  <c r="AK236" i="3" s="1"/>
  <c r="AL236" i="3" s="1"/>
  <c r="AJ238" i="3"/>
  <c r="AK238" i="3" s="1"/>
  <c r="AL238" i="3" s="1"/>
  <c r="AB265" i="4"/>
  <c r="AK25" i="4"/>
  <c r="AL25" i="4" s="1"/>
  <c r="AF265" i="4"/>
  <c r="AK142" i="4"/>
  <c r="AL142" i="4" s="1"/>
  <c r="AK251" i="4"/>
  <c r="AL251" i="4" s="1"/>
  <c r="AK189" i="5"/>
  <c r="AL189" i="5" s="1"/>
  <c r="AK27" i="5"/>
  <c r="AL27" i="5" s="1"/>
  <c r="AK76" i="5"/>
  <c r="AL76" i="5" s="1"/>
  <c r="AK259" i="4"/>
  <c r="AL259" i="4" s="1"/>
  <c r="F265" i="3"/>
  <c r="AK209" i="4"/>
  <c r="AL209" i="4" s="1"/>
  <c r="AK264" i="4"/>
  <c r="AL264" i="4" s="1"/>
  <c r="AG77" i="5"/>
  <c r="Z77" i="5"/>
  <c r="AA77" i="5" s="1"/>
  <c r="AB77" i="5" s="1"/>
  <c r="AG113" i="5"/>
  <c r="AJ113" i="5" s="1"/>
  <c r="AK113" i="5" s="1"/>
  <c r="AL113" i="5" s="1"/>
  <c r="Z113" i="5"/>
  <c r="AA113" i="5" s="1"/>
  <c r="AB113" i="5" s="1"/>
  <c r="W265" i="4"/>
  <c r="Y265" i="4"/>
  <c r="J14" i="12" s="1"/>
  <c r="K14" i="12" s="1"/>
  <c r="AK128" i="4"/>
  <c r="AL128" i="4" s="1"/>
  <c r="AK75" i="5"/>
  <c r="AL75" i="5" s="1"/>
  <c r="AK215" i="4"/>
  <c r="AL215" i="4" s="1"/>
  <c r="AG96" i="5"/>
  <c r="AJ96" i="5" s="1"/>
  <c r="AK96" i="5" s="1"/>
  <c r="AL96" i="5" s="1"/>
  <c r="Z96" i="5"/>
  <c r="AA96" i="5" s="1"/>
  <c r="AB96" i="5" s="1"/>
  <c r="AK107" i="5"/>
  <c r="AL107" i="5" s="1"/>
  <c r="U265" i="4"/>
  <c r="Z97" i="5"/>
  <c r="AA97" i="5" s="1"/>
  <c r="AB97" i="5" s="1"/>
  <c r="Z112" i="5"/>
  <c r="AA112" i="5" s="1"/>
  <c r="AB112" i="5" s="1"/>
  <c r="AG114" i="5"/>
  <c r="AJ114" i="5" s="1"/>
  <c r="AK114" i="5" s="1"/>
  <c r="AL114" i="5" s="1"/>
  <c r="AK242" i="5"/>
  <c r="AL242" i="5" s="1"/>
  <c r="AK252" i="5"/>
  <c r="AL252" i="5" s="1"/>
  <c r="W265" i="6"/>
  <c r="W265" i="5"/>
  <c r="AK157" i="5"/>
  <c r="AL157" i="5" s="1"/>
  <c r="AK169" i="5"/>
  <c r="AL169" i="5" s="1"/>
  <c r="Y265" i="5"/>
  <c r="J13" i="12" s="1"/>
  <c r="K13" i="12" s="1"/>
  <c r="AK145" i="5"/>
  <c r="AL145" i="5" s="1"/>
  <c r="Z81" i="5"/>
  <c r="AA81" i="5" s="1"/>
  <c r="AB81" i="5" s="1"/>
  <c r="AB265" i="5" s="1"/>
  <c r="Z82" i="5"/>
  <c r="AA82" i="5" s="1"/>
  <c r="AB82" i="5" s="1"/>
  <c r="Z83" i="5"/>
  <c r="AA83" i="5" s="1"/>
  <c r="AB83" i="5" s="1"/>
  <c r="AK200" i="5"/>
  <c r="AL200" i="5" s="1"/>
  <c r="AG72" i="6"/>
  <c r="AJ72" i="6" s="1"/>
  <c r="AK72" i="6" s="1"/>
  <c r="AL72" i="6" s="1"/>
  <c r="Z72" i="6"/>
  <c r="AA72" i="6" s="1"/>
  <c r="AB72" i="6" s="1"/>
  <c r="AG119" i="6"/>
  <c r="AJ119" i="6" s="1"/>
  <c r="AK119" i="6" s="1"/>
  <c r="AL119" i="6" s="1"/>
  <c r="Z119" i="6"/>
  <c r="AA119" i="6" s="1"/>
  <c r="AB119" i="6" s="1"/>
  <c r="AH265" i="5"/>
  <c r="N13" i="12" s="1"/>
  <c r="AG125" i="5"/>
  <c r="AJ125" i="5" s="1"/>
  <c r="AK125" i="5" s="1"/>
  <c r="AL125" i="5" s="1"/>
  <c r="AJ13" i="5"/>
  <c r="AK13" i="5" s="1"/>
  <c r="AL13" i="5" s="1"/>
  <c r="Z33" i="6"/>
  <c r="AA33" i="6" s="1"/>
  <c r="AB33" i="6" s="1"/>
  <c r="AG33" i="6"/>
  <c r="AJ33" i="6" s="1"/>
  <c r="AK33" i="6" s="1"/>
  <c r="AL33" i="6" s="1"/>
  <c r="AG77" i="6"/>
  <c r="AJ77" i="6" s="1"/>
  <c r="AK77" i="6" s="1"/>
  <c r="AL77" i="6" s="1"/>
  <c r="Z77" i="6"/>
  <c r="AA77" i="6" s="1"/>
  <c r="AB77" i="6" s="1"/>
  <c r="Z19" i="6"/>
  <c r="AA19" i="6" s="1"/>
  <c r="AB19" i="6" s="1"/>
  <c r="AG19" i="6"/>
  <c r="AJ19" i="6" s="1"/>
  <c r="AK19" i="6" s="1"/>
  <c r="AL19" i="6" s="1"/>
  <c r="AG29" i="6"/>
  <c r="AJ29" i="6" s="1"/>
  <c r="AK29" i="6" s="1"/>
  <c r="AL29" i="6" s="1"/>
  <c r="Z29" i="6"/>
  <c r="AA29" i="6" s="1"/>
  <c r="AB29" i="6" s="1"/>
  <c r="Z133" i="6"/>
  <c r="AA133" i="6" s="1"/>
  <c r="AB133" i="6" s="1"/>
  <c r="AG133" i="6"/>
  <c r="AJ133" i="6" s="1"/>
  <c r="AK133" i="6" s="1"/>
  <c r="AL133" i="6" s="1"/>
  <c r="F265" i="4"/>
  <c r="AK172" i="5"/>
  <c r="AL172" i="5" s="1"/>
  <c r="Z108" i="6"/>
  <c r="AA108" i="6" s="1"/>
  <c r="AB108" i="6" s="1"/>
  <c r="AG108" i="6"/>
  <c r="AJ108" i="6" s="1"/>
  <c r="AK108" i="6" s="1"/>
  <c r="AL108" i="6" s="1"/>
  <c r="AG23" i="6"/>
  <c r="AJ23" i="6" s="1"/>
  <c r="AK23" i="6" s="1"/>
  <c r="AL23" i="6" s="1"/>
  <c r="Z23" i="6"/>
  <c r="AA23" i="6" s="1"/>
  <c r="AB23" i="6" s="1"/>
  <c r="AG66" i="6"/>
  <c r="AJ66" i="6" s="1"/>
  <c r="AK66" i="6" s="1"/>
  <c r="AL66" i="6" s="1"/>
  <c r="Z66" i="6"/>
  <c r="AA66" i="6" s="1"/>
  <c r="AB66" i="6" s="1"/>
  <c r="Z124" i="6"/>
  <c r="AA124" i="6" s="1"/>
  <c r="AB124" i="6" s="1"/>
  <c r="AG124" i="6"/>
  <c r="AJ124" i="6" s="1"/>
  <c r="AK124" i="6" s="1"/>
  <c r="AL124" i="6" s="1"/>
  <c r="Z105" i="6"/>
  <c r="AA105" i="6" s="1"/>
  <c r="AB105" i="6" s="1"/>
  <c r="AG105" i="6"/>
  <c r="AJ105" i="6" s="1"/>
  <c r="AK105" i="6" s="1"/>
  <c r="AL105" i="6" s="1"/>
  <c r="H265" i="5"/>
  <c r="AG31" i="6"/>
  <c r="AJ31" i="6" s="1"/>
  <c r="AK31" i="6" s="1"/>
  <c r="AL31" i="6" s="1"/>
  <c r="Z31" i="6"/>
  <c r="AA31" i="6" s="1"/>
  <c r="AB31" i="6" s="1"/>
  <c r="AB265" i="6" s="1"/>
  <c r="AG55" i="6"/>
  <c r="AJ55" i="6" s="1"/>
  <c r="AK55" i="6" s="1"/>
  <c r="AL55" i="6" s="1"/>
  <c r="Z55" i="6"/>
  <c r="AA55" i="6" s="1"/>
  <c r="AB55" i="6" s="1"/>
  <c r="AG137" i="6"/>
  <c r="AJ137" i="6" s="1"/>
  <c r="AK137" i="6" s="1"/>
  <c r="AL137" i="6" s="1"/>
  <c r="Z162" i="6"/>
  <c r="AA162" i="6" s="1"/>
  <c r="AB162" i="6" s="1"/>
  <c r="AG162" i="6"/>
  <c r="AJ162" i="6" s="1"/>
  <c r="AK162" i="6" s="1"/>
  <c r="AL162" i="6" s="1"/>
  <c r="AK256" i="5"/>
  <c r="AL256" i="5" s="1"/>
  <c r="AG22" i="6"/>
  <c r="AJ22" i="6" s="1"/>
  <c r="AK22" i="6" s="1"/>
  <c r="AL22" i="6" s="1"/>
  <c r="Z22" i="6"/>
  <c r="AA22" i="6" s="1"/>
  <c r="AB22" i="6" s="1"/>
  <c r="AG172" i="7"/>
  <c r="AJ172" i="7" s="1"/>
  <c r="AK172" i="7" s="1"/>
  <c r="AL172" i="7" s="1"/>
  <c r="Z172" i="7"/>
  <c r="AA172" i="7" s="1"/>
  <c r="AB172" i="7" s="1"/>
  <c r="Z18" i="6"/>
  <c r="AA18" i="6" s="1"/>
  <c r="AB18" i="6" s="1"/>
  <c r="AG18" i="6"/>
  <c r="AJ18" i="6" s="1"/>
  <c r="AK18" i="6" s="1"/>
  <c r="AL18" i="6" s="1"/>
  <c r="AG24" i="6"/>
  <c r="AJ24" i="6" s="1"/>
  <c r="AK24" i="6" s="1"/>
  <c r="AL24" i="6" s="1"/>
  <c r="Z24" i="6"/>
  <c r="AA24" i="6" s="1"/>
  <c r="AB24" i="6" s="1"/>
  <c r="Z132" i="6"/>
  <c r="AA132" i="6" s="1"/>
  <c r="AB132" i="6" s="1"/>
  <c r="AG132" i="6"/>
  <c r="AJ132" i="6" s="1"/>
  <c r="AK132" i="6" s="1"/>
  <c r="AL132" i="6" s="1"/>
  <c r="AK251" i="5"/>
  <c r="AL251" i="5" s="1"/>
  <c r="AG30" i="6"/>
  <c r="AJ30" i="6" s="1"/>
  <c r="AK30" i="6" s="1"/>
  <c r="AL30" i="6" s="1"/>
  <c r="Z30" i="6"/>
  <c r="AA30" i="6" s="1"/>
  <c r="AB30" i="6" s="1"/>
  <c r="Z65" i="6"/>
  <c r="AA65" i="6" s="1"/>
  <c r="AB65" i="6" s="1"/>
  <c r="AG65" i="6"/>
  <c r="AJ65" i="6" s="1"/>
  <c r="AK65" i="6" s="1"/>
  <c r="AL65" i="6" s="1"/>
  <c r="AG69" i="6"/>
  <c r="AJ69" i="6" s="1"/>
  <c r="AK69" i="6" s="1"/>
  <c r="AL69" i="6" s="1"/>
  <c r="Z69" i="6"/>
  <c r="AA69" i="6" s="1"/>
  <c r="AB69" i="6" s="1"/>
  <c r="AG97" i="6"/>
  <c r="AJ97" i="6" s="1"/>
  <c r="AK97" i="6" s="1"/>
  <c r="AL97" i="6" s="1"/>
  <c r="Z97" i="6"/>
  <c r="AA97" i="6" s="1"/>
  <c r="AB97" i="6" s="1"/>
  <c r="Z121" i="6"/>
  <c r="AA121" i="6" s="1"/>
  <c r="AB121" i="6" s="1"/>
  <c r="AG121" i="6"/>
  <c r="AJ121" i="6" s="1"/>
  <c r="AK121" i="6" s="1"/>
  <c r="AL121" i="6" s="1"/>
  <c r="Z136" i="6"/>
  <c r="AA136" i="6" s="1"/>
  <c r="AB136" i="6" s="1"/>
  <c r="AG136" i="6"/>
  <c r="AJ136" i="6" s="1"/>
  <c r="AK136" i="6" s="1"/>
  <c r="AL136" i="6" s="1"/>
  <c r="AG156" i="6"/>
  <c r="AJ156" i="6" s="1"/>
  <c r="AK156" i="6" s="1"/>
  <c r="AL156" i="6" s="1"/>
  <c r="Z156" i="6"/>
  <c r="AA156" i="6" s="1"/>
  <c r="AB156" i="6" s="1"/>
  <c r="AG158" i="6"/>
  <c r="AJ158" i="6" s="1"/>
  <c r="AK158" i="6" s="1"/>
  <c r="AL158" i="6" s="1"/>
  <c r="AG54" i="6"/>
  <c r="AJ54" i="6" s="1"/>
  <c r="AK54" i="6" s="1"/>
  <c r="AL54" i="6" s="1"/>
  <c r="Z54" i="6"/>
  <c r="AA54" i="6" s="1"/>
  <c r="AB54" i="6" s="1"/>
  <c r="AG56" i="6"/>
  <c r="AJ56" i="6" s="1"/>
  <c r="AK56" i="6" s="1"/>
  <c r="AL56" i="6" s="1"/>
  <c r="Z56" i="6"/>
  <c r="AA56" i="6" s="1"/>
  <c r="AB56" i="6" s="1"/>
  <c r="Z140" i="6"/>
  <c r="AA140" i="6" s="1"/>
  <c r="AB140" i="6" s="1"/>
  <c r="AG140" i="6"/>
  <c r="AJ140" i="6" s="1"/>
  <c r="AK140" i="6" s="1"/>
  <c r="AL140" i="6" s="1"/>
  <c r="Z194" i="6"/>
  <c r="AA194" i="6" s="1"/>
  <c r="AB194" i="6" s="1"/>
  <c r="AG194" i="6"/>
  <c r="AJ194" i="6" s="1"/>
  <c r="AK194" i="6" s="1"/>
  <c r="AL194" i="6" s="1"/>
  <c r="AG51" i="6"/>
  <c r="AJ51" i="6" s="1"/>
  <c r="AK51" i="6" s="1"/>
  <c r="AL51" i="6" s="1"/>
  <c r="Z146" i="6"/>
  <c r="AA146" i="6" s="1"/>
  <c r="AB146" i="6" s="1"/>
  <c r="AG146" i="6"/>
  <c r="AJ146" i="6" s="1"/>
  <c r="AK146" i="6" s="1"/>
  <c r="AL146" i="6" s="1"/>
  <c r="Z185" i="6"/>
  <c r="AA185" i="6" s="1"/>
  <c r="AB185" i="6" s="1"/>
  <c r="AG185" i="6"/>
  <c r="AJ185" i="6" s="1"/>
  <c r="AK185" i="6" s="1"/>
  <c r="AL185" i="6" s="1"/>
  <c r="W265" i="7"/>
  <c r="AG51" i="7"/>
  <c r="AJ51" i="7" s="1"/>
  <c r="AK51" i="7" s="1"/>
  <c r="AL51" i="7" s="1"/>
  <c r="Z51" i="7"/>
  <c r="AA51" i="7" s="1"/>
  <c r="AB51" i="7" s="1"/>
  <c r="Y265" i="6"/>
  <c r="J16" i="12" s="1"/>
  <c r="K16" i="12" s="1"/>
  <c r="Z148" i="6"/>
  <c r="AA148" i="6" s="1"/>
  <c r="AB148" i="6" s="1"/>
  <c r="AG148" i="6"/>
  <c r="AJ148" i="6" s="1"/>
  <c r="AK148" i="6" s="1"/>
  <c r="AL148" i="6" s="1"/>
  <c r="AG49" i="7"/>
  <c r="AJ49" i="7" s="1"/>
  <c r="AK49" i="7" s="1"/>
  <c r="AL49" i="7" s="1"/>
  <c r="Z49" i="7"/>
  <c r="AA49" i="7" s="1"/>
  <c r="AB49" i="7" s="1"/>
  <c r="Z96" i="6"/>
  <c r="AA96" i="6" s="1"/>
  <c r="AB96" i="6" s="1"/>
  <c r="Z118" i="6"/>
  <c r="AA118" i="6" s="1"/>
  <c r="AB118" i="6" s="1"/>
  <c r="Z123" i="6"/>
  <c r="AA123" i="6" s="1"/>
  <c r="AB123" i="6" s="1"/>
  <c r="AG123" i="6"/>
  <c r="AJ123" i="6" s="1"/>
  <c r="AK123" i="6" s="1"/>
  <c r="AL123" i="6" s="1"/>
  <c r="Z126" i="6"/>
  <c r="AA126" i="6" s="1"/>
  <c r="AB126" i="6" s="1"/>
  <c r="AG126" i="6"/>
  <c r="AJ126" i="6" s="1"/>
  <c r="AK126" i="6" s="1"/>
  <c r="AL126" i="6" s="1"/>
  <c r="Z157" i="6"/>
  <c r="AA157" i="6" s="1"/>
  <c r="AB157" i="6" s="1"/>
  <c r="AG157" i="6"/>
  <c r="AJ157" i="6" s="1"/>
  <c r="AK157" i="6" s="1"/>
  <c r="AL157" i="6" s="1"/>
  <c r="Z198" i="6"/>
  <c r="AA198" i="6" s="1"/>
  <c r="AB198" i="6" s="1"/>
  <c r="AG249" i="6"/>
  <c r="AJ249" i="6" s="1"/>
  <c r="AK249" i="6" s="1"/>
  <c r="AL249" i="6" s="1"/>
  <c r="Z249" i="6"/>
  <c r="AA249" i="6" s="1"/>
  <c r="AB249" i="6" s="1"/>
  <c r="AG253" i="6"/>
  <c r="AJ253" i="6" s="1"/>
  <c r="AK253" i="6" s="1"/>
  <c r="AL253" i="6" s="1"/>
  <c r="Z253" i="6"/>
  <c r="AA253" i="6" s="1"/>
  <c r="AB253" i="6" s="1"/>
  <c r="I16" i="12"/>
  <c r="F265" i="6"/>
  <c r="AG13" i="6"/>
  <c r="AG64" i="6"/>
  <c r="AJ64" i="6" s="1"/>
  <c r="AK64" i="6" s="1"/>
  <c r="AL64" i="6" s="1"/>
  <c r="Z74" i="6"/>
  <c r="AA74" i="6" s="1"/>
  <c r="AB74" i="6" s="1"/>
  <c r="Z94" i="6"/>
  <c r="AA94" i="6" s="1"/>
  <c r="AB94" i="6" s="1"/>
  <c r="Z107" i="6"/>
  <c r="AA107" i="6" s="1"/>
  <c r="AB107" i="6" s="1"/>
  <c r="AG107" i="6"/>
  <c r="AJ107" i="6" s="1"/>
  <c r="AK107" i="6" s="1"/>
  <c r="AL107" i="6" s="1"/>
  <c r="AG135" i="6"/>
  <c r="AJ135" i="6" s="1"/>
  <c r="AK135" i="6" s="1"/>
  <c r="AL135" i="6" s="1"/>
  <c r="AG139" i="6"/>
  <c r="AJ139" i="6" s="1"/>
  <c r="AK139" i="6" s="1"/>
  <c r="AL139" i="6" s="1"/>
  <c r="Z145" i="6"/>
  <c r="AA145" i="6" s="1"/>
  <c r="AB145" i="6" s="1"/>
  <c r="AG145" i="6"/>
  <c r="AJ145" i="6" s="1"/>
  <c r="AK145" i="6" s="1"/>
  <c r="AL145" i="6" s="1"/>
  <c r="Z177" i="6"/>
  <c r="AA177" i="6" s="1"/>
  <c r="AB177" i="6" s="1"/>
  <c r="AG177" i="6"/>
  <c r="AJ177" i="6" s="1"/>
  <c r="AK177" i="6" s="1"/>
  <c r="AL177" i="6" s="1"/>
  <c r="AG62" i="6"/>
  <c r="AJ62" i="6" s="1"/>
  <c r="AK62" i="6" s="1"/>
  <c r="AL62" i="6" s="1"/>
  <c r="Z122" i="6"/>
  <c r="AA122" i="6" s="1"/>
  <c r="AB122" i="6" s="1"/>
  <c r="AG122" i="6"/>
  <c r="AJ122" i="6" s="1"/>
  <c r="AK122" i="6" s="1"/>
  <c r="AL122" i="6" s="1"/>
  <c r="Z125" i="6"/>
  <c r="AA125" i="6" s="1"/>
  <c r="AB125" i="6" s="1"/>
  <c r="AG125" i="6"/>
  <c r="AJ125" i="6" s="1"/>
  <c r="AK125" i="6" s="1"/>
  <c r="AL125" i="6" s="1"/>
  <c r="Z147" i="6"/>
  <c r="AA147" i="6" s="1"/>
  <c r="AB147" i="6" s="1"/>
  <c r="AG147" i="6"/>
  <c r="AJ147" i="6" s="1"/>
  <c r="AK147" i="6" s="1"/>
  <c r="AL147" i="6" s="1"/>
  <c r="Z186" i="6"/>
  <c r="AA186" i="6" s="1"/>
  <c r="AB186" i="6" s="1"/>
  <c r="AG186" i="6"/>
  <c r="AJ186" i="6" s="1"/>
  <c r="AK186" i="6" s="1"/>
  <c r="AL186" i="6" s="1"/>
  <c r="Z106" i="6"/>
  <c r="AA106" i="6" s="1"/>
  <c r="AB106" i="6" s="1"/>
  <c r="AG106" i="6"/>
  <c r="AJ106" i="6" s="1"/>
  <c r="AK106" i="6" s="1"/>
  <c r="AL106" i="6" s="1"/>
  <c r="Z144" i="6"/>
  <c r="AA144" i="6" s="1"/>
  <c r="AB144" i="6" s="1"/>
  <c r="AG144" i="6"/>
  <c r="AJ144" i="6" s="1"/>
  <c r="AK144" i="6" s="1"/>
  <c r="AL144" i="6" s="1"/>
  <c r="Z99" i="7"/>
  <c r="AA99" i="7" s="1"/>
  <c r="AB99" i="7" s="1"/>
  <c r="AG99" i="7"/>
  <c r="AJ99" i="7" s="1"/>
  <c r="AK99" i="7" s="1"/>
  <c r="AL99" i="7" s="1"/>
  <c r="AG180" i="6"/>
  <c r="Z138" i="7"/>
  <c r="AA138" i="7" s="1"/>
  <c r="AB138" i="7" s="1"/>
  <c r="AG138" i="7"/>
  <c r="AJ138" i="7" s="1"/>
  <c r="AK138" i="7" s="1"/>
  <c r="AL138" i="7" s="1"/>
  <c r="AG265" i="7"/>
  <c r="AJ265" i="7" s="1"/>
  <c r="AJ13" i="7"/>
  <c r="AK13" i="7" s="1"/>
  <c r="AL13" i="7" s="1"/>
  <c r="AG58" i="7"/>
  <c r="AJ58" i="7" s="1"/>
  <c r="AK58" i="7" s="1"/>
  <c r="AL58" i="7" s="1"/>
  <c r="Z58" i="7"/>
  <c r="AA58" i="7" s="1"/>
  <c r="AB58" i="7" s="1"/>
  <c r="AG43" i="7"/>
  <c r="AJ43" i="7" s="1"/>
  <c r="AK43" i="7" s="1"/>
  <c r="AL43" i="7" s="1"/>
  <c r="Z43" i="7"/>
  <c r="AA43" i="7" s="1"/>
  <c r="AB43" i="7" s="1"/>
  <c r="AG179" i="6"/>
  <c r="Z179" i="6"/>
  <c r="AA179" i="6" s="1"/>
  <c r="AB179" i="6" s="1"/>
  <c r="AG34" i="7"/>
  <c r="AJ34" i="7" s="1"/>
  <c r="AK34" i="7" s="1"/>
  <c r="AL34" i="7" s="1"/>
  <c r="Z34" i="7"/>
  <c r="AA34" i="7" s="1"/>
  <c r="AB34" i="7" s="1"/>
  <c r="AG39" i="8"/>
  <c r="AJ39" i="8" s="1"/>
  <c r="AK39" i="8" s="1"/>
  <c r="AL39" i="8" s="1"/>
  <c r="Z39" i="8"/>
  <c r="AA39" i="8" s="1"/>
  <c r="AB39" i="8" s="1"/>
  <c r="AG50" i="7"/>
  <c r="AJ50" i="7" s="1"/>
  <c r="AK50" i="7" s="1"/>
  <c r="AL50" i="7" s="1"/>
  <c r="Z50" i="7"/>
  <c r="AA50" i="7" s="1"/>
  <c r="AB50" i="7" s="1"/>
  <c r="Y265" i="7"/>
  <c r="J17" i="12" s="1"/>
  <c r="K17" i="12" s="1"/>
  <c r="Z71" i="7"/>
  <c r="AA71" i="7" s="1"/>
  <c r="AB71" i="7" s="1"/>
  <c r="AG71" i="7"/>
  <c r="AJ71" i="7" s="1"/>
  <c r="AK71" i="7" s="1"/>
  <c r="AL71" i="7" s="1"/>
  <c r="AG255" i="9"/>
  <c r="Z255" i="9"/>
  <c r="AA255" i="9" s="1"/>
  <c r="AB255" i="9" s="1"/>
  <c r="AG182" i="6"/>
  <c r="AJ182" i="6" s="1"/>
  <c r="AK182" i="6" s="1"/>
  <c r="AL182" i="6" s="1"/>
  <c r="AG183" i="6"/>
  <c r="AJ183" i="6" s="1"/>
  <c r="AK183" i="6" s="1"/>
  <c r="AL183" i="6" s="1"/>
  <c r="AG179" i="7"/>
  <c r="Z179" i="7"/>
  <c r="AA179" i="7" s="1"/>
  <c r="AB179" i="7" s="1"/>
  <c r="Z247" i="7"/>
  <c r="AA247" i="7" s="1"/>
  <c r="AB247" i="7" s="1"/>
  <c r="AG247" i="7"/>
  <c r="AJ247" i="7" s="1"/>
  <c r="AK247" i="7" s="1"/>
  <c r="AL247" i="7" s="1"/>
  <c r="AG202" i="8"/>
  <c r="AJ202" i="8" s="1"/>
  <c r="AK202" i="8" s="1"/>
  <c r="AL202" i="8" s="1"/>
  <c r="Z202" i="8"/>
  <c r="AA202" i="8" s="1"/>
  <c r="AB202" i="8" s="1"/>
  <c r="AG104" i="7"/>
  <c r="AJ104" i="7" s="1"/>
  <c r="AK104" i="7" s="1"/>
  <c r="AL104" i="7" s="1"/>
  <c r="Z104" i="7"/>
  <c r="AA104" i="7" s="1"/>
  <c r="AB104" i="7" s="1"/>
  <c r="AG19" i="7"/>
  <c r="AJ19" i="7" s="1"/>
  <c r="AK19" i="7" s="1"/>
  <c r="AL19" i="7" s="1"/>
  <c r="Z19" i="7"/>
  <c r="AA19" i="7" s="1"/>
  <c r="AB19" i="7" s="1"/>
  <c r="AB265" i="7" s="1"/>
  <c r="Z45" i="7"/>
  <c r="AA45" i="7" s="1"/>
  <c r="AB45" i="7" s="1"/>
  <c r="Z61" i="7"/>
  <c r="AA61" i="7" s="1"/>
  <c r="AB61" i="7" s="1"/>
  <c r="AG119" i="8"/>
  <c r="AJ119" i="8" s="1"/>
  <c r="AK119" i="8" s="1"/>
  <c r="AL119" i="8" s="1"/>
  <c r="Z119" i="8"/>
  <c r="AA119" i="8" s="1"/>
  <c r="AB119" i="8" s="1"/>
  <c r="Z194" i="7"/>
  <c r="AA194" i="7" s="1"/>
  <c r="AB194" i="7" s="1"/>
  <c r="AG194" i="7"/>
  <c r="AJ194" i="7" s="1"/>
  <c r="AK194" i="7" s="1"/>
  <c r="AL194" i="7" s="1"/>
  <c r="AG140" i="7"/>
  <c r="AJ140" i="7" s="1"/>
  <c r="AK140" i="7" s="1"/>
  <c r="AL140" i="7" s="1"/>
  <c r="Z140" i="7"/>
  <c r="AA140" i="7" s="1"/>
  <c r="AB140" i="7" s="1"/>
  <c r="AG161" i="7"/>
  <c r="AJ161" i="7" s="1"/>
  <c r="AK161" i="7" s="1"/>
  <c r="AL161" i="7" s="1"/>
  <c r="Z161" i="7"/>
  <c r="AA161" i="7" s="1"/>
  <c r="AB161" i="7" s="1"/>
  <c r="AG23" i="7"/>
  <c r="AJ23" i="7" s="1"/>
  <c r="AK23" i="7" s="1"/>
  <c r="AL23" i="7" s="1"/>
  <c r="Z23" i="7"/>
  <c r="AA23" i="7" s="1"/>
  <c r="AB23" i="7" s="1"/>
  <c r="AG108" i="8"/>
  <c r="AJ108" i="8" s="1"/>
  <c r="AK108" i="8" s="1"/>
  <c r="AL108" i="8" s="1"/>
  <c r="Z108" i="8"/>
  <c r="AA108" i="8" s="1"/>
  <c r="AB108" i="8" s="1"/>
  <c r="AG176" i="7"/>
  <c r="AJ176" i="7" s="1"/>
  <c r="AK176" i="7" s="1"/>
  <c r="AL176" i="7" s="1"/>
  <c r="Z176" i="7"/>
  <c r="AA176" i="7" s="1"/>
  <c r="AB176" i="7" s="1"/>
  <c r="Z169" i="7"/>
  <c r="AA169" i="7" s="1"/>
  <c r="AB169" i="7" s="1"/>
  <c r="AG184" i="7"/>
  <c r="AJ184" i="7" s="1"/>
  <c r="AK184" i="7" s="1"/>
  <c r="AL184" i="7" s="1"/>
  <c r="Z184" i="7"/>
  <c r="AA184" i="7" s="1"/>
  <c r="AB184" i="7" s="1"/>
  <c r="AG33" i="8"/>
  <c r="AJ33" i="8" s="1"/>
  <c r="AK33" i="8" s="1"/>
  <c r="AL33" i="8" s="1"/>
  <c r="Z33" i="8"/>
  <c r="AA33" i="8" s="1"/>
  <c r="AB33" i="8" s="1"/>
  <c r="Z157" i="7"/>
  <c r="AA157" i="7" s="1"/>
  <c r="AB157" i="7" s="1"/>
  <c r="Z166" i="7"/>
  <c r="AA166" i="7" s="1"/>
  <c r="AB166" i="7" s="1"/>
  <c r="Z167" i="7"/>
  <c r="AA167" i="7" s="1"/>
  <c r="AB167" i="7" s="1"/>
  <c r="Z168" i="7"/>
  <c r="AA168" i="7" s="1"/>
  <c r="AB168" i="7" s="1"/>
  <c r="Z171" i="7"/>
  <c r="AA171" i="7" s="1"/>
  <c r="AB171" i="7" s="1"/>
  <c r="AG224" i="7"/>
  <c r="AJ224" i="7" s="1"/>
  <c r="AK224" i="7" s="1"/>
  <c r="AL224" i="7" s="1"/>
  <c r="Z224" i="7"/>
  <c r="AA224" i="7" s="1"/>
  <c r="AB224" i="7" s="1"/>
  <c r="AG235" i="7"/>
  <c r="AJ235" i="7" s="1"/>
  <c r="AK235" i="7" s="1"/>
  <c r="AL235" i="7" s="1"/>
  <c r="Z235" i="7"/>
  <c r="AA235" i="7" s="1"/>
  <c r="AB235" i="7" s="1"/>
  <c r="AG243" i="7"/>
  <c r="AJ243" i="7" s="1"/>
  <c r="AK243" i="7" s="1"/>
  <c r="AL243" i="7" s="1"/>
  <c r="AG257" i="7"/>
  <c r="AJ257" i="7" s="1"/>
  <c r="AK257" i="7" s="1"/>
  <c r="AL257" i="7" s="1"/>
  <c r="W265" i="8"/>
  <c r="AG23" i="8"/>
  <c r="AJ23" i="8" s="1"/>
  <c r="AK23" i="8" s="1"/>
  <c r="AL23" i="8" s="1"/>
  <c r="Z23" i="8"/>
  <c r="AA23" i="8" s="1"/>
  <c r="AB23" i="8" s="1"/>
  <c r="Z25" i="8"/>
  <c r="AA25" i="8" s="1"/>
  <c r="AB25" i="8" s="1"/>
  <c r="Z157" i="8"/>
  <c r="AA157" i="8" s="1"/>
  <c r="AB157" i="8" s="1"/>
  <c r="AG157" i="8"/>
  <c r="AJ157" i="8" s="1"/>
  <c r="AK157" i="8" s="1"/>
  <c r="AL157" i="8" s="1"/>
  <c r="AG192" i="7"/>
  <c r="AJ192" i="7" s="1"/>
  <c r="AK192" i="7" s="1"/>
  <c r="AL192" i="7" s="1"/>
  <c r="Z192" i="7"/>
  <c r="AA192" i="7" s="1"/>
  <c r="AB192" i="7" s="1"/>
  <c r="AG222" i="7"/>
  <c r="AJ222" i="7" s="1"/>
  <c r="AK222" i="7" s="1"/>
  <c r="AL222" i="7" s="1"/>
  <c r="Z222" i="7"/>
  <c r="AA222" i="7" s="1"/>
  <c r="AB222" i="7" s="1"/>
  <c r="H265" i="7"/>
  <c r="AG265" i="8"/>
  <c r="AJ265" i="8" s="1"/>
  <c r="AG29" i="8"/>
  <c r="AJ29" i="8" s="1"/>
  <c r="AK29" i="8" s="1"/>
  <c r="AL29" i="8" s="1"/>
  <c r="Z29" i="8"/>
  <c r="AA29" i="8" s="1"/>
  <c r="AB29" i="8" s="1"/>
  <c r="AG205" i="7"/>
  <c r="AJ205" i="7" s="1"/>
  <c r="AK205" i="7" s="1"/>
  <c r="AL205" i="7" s="1"/>
  <c r="Z205" i="7"/>
  <c r="AA205" i="7" s="1"/>
  <c r="AB205" i="7" s="1"/>
  <c r="AG24" i="8"/>
  <c r="AJ24" i="8" s="1"/>
  <c r="AK24" i="8" s="1"/>
  <c r="AL24" i="8" s="1"/>
  <c r="Z24" i="8"/>
  <c r="AA24" i="8" s="1"/>
  <c r="AB24" i="8" s="1"/>
  <c r="AB265" i="8" s="1"/>
  <c r="AG37" i="9"/>
  <c r="Z37" i="9"/>
  <c r="AA37" i="9" s="1"/>
  <c r="AB37" i="9" s="1"/>
  <c r="F265" i="7"/>
  <c r="AG242" i="8"/>
  <c r="AJ242" i="8" s="1"/>
  <c r="AK242" i="8" s="1"/>
  <c r="AL242" i="8" s="1"/>
  <c r="Z242" i="8"/>
  <c r="AA242" i="8" s="1"/>
  <c r="AB242" i="8" s="1"/>
  <c r="Z264" i="7"/>
  <c r="AA264" i="7" s="1"/>
  <c r="AB264" i="7" s="1"/>
  <c r="Z38" i="8"/>
  <c r="AA38" i="8" s="1"/>
  <c r="AB38" i="8" s="1"/>
  <c r="Z43" i="8"/>
  <c r="AA43" i="8" s="1"/>
  <c r="AB43" i="8" s="1"/>
  <c r="V265" i="9"/>
  <c r="W13" i="9"/>
  <c r="W265" i="9" s="1"/>
  <c r="Y265" i="9"/>
  <c r="J15" i="12" s="1"/>
  <c r="K15" i="12" s="1"/>
  <c r="AG13" i="9"/>
  <c r="AG210" i="9"/>
  <c r="Z210" i="9"/>
  <c r="AA210" i="9" s="1"/>
  <c r="AB210" i="9" s="1"/>
  <c r="Z172" i="8"/>
  <c r="AA172" i="8" s="1"/>
  <c r="AB172" i="8" s="1"/>
  <c r="AG172" i="8"/>
  <c r="AJ172" i="8" s="1"/>
  <c r="AK172" i="8" s="1"/>
  <c r="AL172" i="8" s="1"/>
  <c r="AG236" i="8"/>
  <c r="AJ236" i="8" s="1"/>
  <c r="AK236" i="8" s="1"/>
  <c r="AL236" i="8" s="1"/>
  <c r="Z236" i="8"/>
  <c r="AA236" i="8" s="1"/>
  <c r="AB236" i="8" s="1"/>
  <c r="Y265" i="8"/>
  <c r="J18" i="12" s="1"/>
  <c r="K18" i="12" s="1"/>
  <c r="I18" i="12"/>
  <c r="F265" i="8"/>
  <c r="AG241" i="8"/>
  <c r="AJ241" i="8" s="1"/>
  <c r="AK241" i="8" s="1"/>
  <c r="AL241" i="8" s="1"/>
  <c r="Z241" i="8"/>
  <c r="AA241" i="8" s="1"/>
  <c r="AB241" i="8" s="1"/>
  <c r="AG29" i="9"/>
  <c r="Z29" i="9"/>
  <c r="AA29" i="9" s="1"/>
  <c r="AB29" i="9" s="1"/>
  <c r="AG118" i="8"/>
  <c r="AJ118" i="8" s="1"/>
  <c r="AK118" i="8" s="1"/>
  <c r="AL118" i="8" s="1"/>
  <c r="Z118" i="8"/>
  <c r="AA118" i="8" s="1"/>
  <c r="AB118" i="8" s="1"/>
  <c r="Z23" i="9"/>
  <c r="AA23" i="9" s="1"/>
  <c r="AB23" i="9" s="1"/>
  <c r="AB265" i="9" s="1"/>
  <c r="AG23" i="9"/>
  <c r="Z162" i="8"/>
  <c r="AA162" i="8" s="1"/>
  <c r="AB162" i="8" s="1"/>
  <c r="AG244" i="8"/>
  <c r="AJ244" i="8" s="1"/>
  <c r="AK244" i="8" s="1"/>
  <c r="AL244" i="8" s="1"/>
  <c r="Z244" i="8"/>
  <c r="AA244" i="8" s="1"/>
  <c r="AB244" i="8" s="1"/>
  <c r="H265" i="8"/>
  <c r="AG239" i="8"/>
  <c r="AJ239" i="8" s="1"/>
  <c r="AK239" i="8" s="1"/>
  <c r="AL239" i="8" s="1"/>
  <c r="Z239" i="8"/>
  <c r="AA239" i="8" s="1"/>
  <c r="AB239" i="8" s="1"/>
  <c r="AG54" i="9"/>
  <c r="Z54" i="9"/>
  <c r="AA54" i="9" s="1"/>
  <c r="AB54" i="9" s="1"/>
  <c r="AG152" i="9"/>
  <c r="Z152" i="9"/>
  <c r="AA152" i="9" s="1"/>
  <c r="AB152" i="9" s="1"/>
  <c r="AG243" i="8"/>
  <c r="AJ243" i="8" s="1"/>
  <c r="AK243" i="8" s="1"/>
  <c r="AL243" i="8" s="1"/>
  <c r="Z243" i="8"/>
  <c r="AA243" i="8" s="1"/>
  <c r="AB243" i="8" s="1"/>
  <c r="AG262" i="8"/>
  <c r="AJ262" i="8" s="1"/>
  <c r="AK262" i="8" s="1"/>
  <c r="AL262" i="8" s="1"/>
  <c r="Z262" i="8"/>
  <c r="AA262" i="8" s="1"/>
  <c r="AB262" i="8" s="1"/>
  <c r="AG240" i="8"/>
  <c r="AJ240" i="8" s="1"/>
  <c r="AK240" i="8" s="1"/>
  <c r="AL240" i="8" s="1"/>
  <c r="Z240" i="8"/>
  <c r="AA240" i="8" s="1"/>
  <c r="AB240" i="8" s="1"/>
  <c r="AG59" i="9"/>
  <c r="AG167" i="9"/>
  <c r="AG194" i="9"/>
  <c r="Z194" i="9"/>
  <c r="AA194" i="9" s="1"/>
  <c r="AB194" i="9" s="1"/>
  <c r="AG45" i="9"/>
  <c r="AG50" i="9"/>
  <c r="AG63" i="9"/>
  <c r="AG69" i="9"/>
  <c r="AG96" i="9"/>
  <c r="Z100" i="9"/>
  <c r="AA100" i="9" s="1"/>
  <c r="AB100" i="9" s="1"/>
  <c r="AG111" i="9"/>
  <c r="AG147" i="9"/>
  <c r="Z147" i="9"/>
  <c r="AA147" i="9" s="1"/>
  <c r="AB147" i="9" s="1"/>
  <c r="Z156" i="9"/>
  <c r="AA156" i="9" s="1"/>
  <c r="AB156" i="9" s="1"/>
  <c r="AG158" i="9"/>
  <c r="Z158" i="9"/>
  <c r="AA158" i="9" s="1"/>
  <c r="AB158" i="9" s="1"/>
  <c r="Z200" i="9"/>
  <c r="AA200" i="9" s="1"/>
  <c r="AB200" i="9" s="1"/>
  <c r="AG208" i="9"/>
  <c r="Z208" i="9"/>
  <c r="AA208" i="9" s="1"/>
  <c r="AB208" i="9" s="1"/>
  <c r="AG137" i="9"/>
  <c r="Z137" i="9"/>
  <c r="AA137" i="9" s="1"/>
  <c r="AB137" i="9" s="1"/>
  <c r="Z149" i="9"/>
  <c r="AA149" i="9" s="1"/>
  <c r="AB149" i="9" s="1"/>
  <c r="AG149" i="9"/>
  <c r="AG174" i="9"/>
  <c r="Z174" i="9"/>
  <c r="AA174" i="9" s="1"/>
  <c r="AB174" i="9" s="1"/>
  <c r="AG186" i="9"/>
  <c r="Z186" i="9"/>
  <c r="AA186" i="9" s="1"/>
  <c r="AB186" i="9" s="1"/>
  <c r="Z52" i="9"/>
  <c r="AA52" i="9" s="1"/>
  <c r="AB52" i="9" s="1"/>
  <c r="Z62" i="9"/>
  <c r="AA62" i="9" s="1"/>
  <c r="AB62" i="9" s="1"/>
  <c r="Z68" i="9"/>
  <c r="AA68" i="9" s="1"/>
  <c r="AB68" i="9" s="1"/>
  <c r="Z95" i="9"/>
  <c r="AA95" i="9" s="1"/>
  <c r="AB95" i="9" s="1"/>
  <c r="Z110" i="9"/>
  <c r="AA110" i="9" s="1"/>
  <c r="AB110" i="9" s="1"/>
  <c r="Z121" i="9"/>
  <c r="AA121" i="9" s="1"/>
  <c r="AB121" i="9" s="1"/>
  <c r="AG124" i="9"/>
  <c r="AG134" i="9"/>
  <c r="Z134" i="9"/>
  <c r="AA134" i="9" s="1"/>
  <c r="AB134" i="9" s="1"/>
  <c r="AG144" i="9"/>
  <c r="Z144" i="9"/>
  <c r="AA144" i="9" s="1"/>
  <c r="AB144" i="9" s="1"/>
  <c r="AG198" i="9"/>
  <c r="AG116" i="9"/>
  <c r="AG164" i="9"/>
  <c r="Z164" i="9"/>
  <c r="AA164" i="9" s="1"/>
  <c r="AB164" i="9" s="1"/>
  <c r="AG168" i="9"/>
  <c r="Z168" i="9"/>
  <c r="AA168" i="9" s="1"/>
  <c r="AB168" i="9" s="1"/>
  <c r="AG234" i="9"/>
  <c r="Z234" i="9"/>
  <c r="AA234" i="9" s="1"/>
  <c r="AB234" i="9" s="1"/>
  <c r="AG238" i="9"/>
  <c r="Z238" i="9"/>
  <c r="AA238" i="9" s="1"/>
  <c r="AB238" i="9" s="1"/>
  <c r="AG242" i="9"/>
  <c r="Z242" i="9"/>
  <c r="AA242" i="9" s="1"/>
  <c r="AB242" i="9" s="1"/>
  <c r="Z43" i="9"/>
  <c r="AA43" i="9" s="1"/>
  <c r="AB43" i="9" s="1"/>
  <c r="AG151" i="9"/>
  <c r="Z151" i="9"/>
  <c r="AA151" i="9" s="1"/>
  <c r="AB151" i="9" s="1"/>
  <c r="AG171" i="9"/>
  <c r="Z171" i="9"/>
  <c r="AA171" i="9" s="1"/>
  <c r="AB171" i="9" s="1"/>
  <c r="Z211" i="9"/>
  <c r="AA211" i="9" s="1"/>
  <c r="AB211" i="9" s="1"/>
  <c r="AG231" i="9"/>
  <c r="Z70" i="9"/>
  <c r="AA70" i="9" s="1"/>
  <c r="AB70" i="9" s="1"/>
  <c r="Z102" i="9"/>
  <c r="AA102" i="9" s="1"/>
  <c r="AB102" i="9" s="1"/>
  <c r="AG203" i="9"/>
  <c r="Z203" i="9"/>
  <c r="AA203" i="9" s="1"/>
  <c r="AB203" i="9" s="1"/>
  <c r="AG213" i="9"/>
  <c r="AG148" i="9"/>
  <c r="Z148" i="9"/>
  <c r="AA148" i="9" s="1"/>
  <c r="AB148" i="9" s="1"/>
  <c r="AG193" i="9"/>
  <c r="Z193" i="9"/>
  <c r="AA193" i="9" s="1"/>
  <c r="AB193" i="9" s="1"/>
  <c r="AG199" i="9"/>
  <c r="Z199" i="9"/>
  <c r="AA199" i="9" s="1"/>
  <c r="AB199" i="9" s="1"/>
  <c r="AG209" i="9"/>
  <c r="AG119" i="9"/>
  <c r="AG138" i="9"/>
  <c r="Z138" i="9"/>
  <c r="AA138" i="9" s="1"/>
  <c r="AB138" i="9" s="1"/>
  <c r="AG155" i="9"/>
  <c r="Z155" i="9"/>
  <c r="AA155" i="9" s="1"/>
  <c r="AB155" i="9" s="1"/>
  <c r="AG175" i="9"/>
  <c r="Z175" i="9"/>
  <c r="AA175" i="9" s="1"/>
  <c r="AB175" i="9" s="1"/>
  <c r="AG207" i="9"/>
  <c r="Z207" i="9"/>
  <c r="AA207" i="9" s="1"/>
  <c r="AB207" i="9" s="1"/>
  <c r="AG133" i="9"/>
  <c r="Z133" i="9"/>
  <c r="AA133" i="9" s="1"/>
  <c r="AB133" i="9" s="1"/>
  <c r="AG232" i="9"/>
  <c r="Z232" i="9"/>
  <c r="AA232" i="9" s="1"/>
  <c r="AB232" i="9" s="1"/>
  <c r="AG235" i="9"/>
  <c r="Z235" i="9"/>
  <c r="AA235" i="9" s="1"/>
  <c r="AB235" i="9" s="1"/>
  <c r="AG239" i="9"/>
  <c r="Z239" i="9"/>
  <c r="AA239" i="9" s="1"/>
  <c r="AB239" i="9" s="1"/>
  <c r="AG243" i="9"/>
  <c r="Z243" i="9"/>
  <c r="AA243" i="9" s="1"/>
  <c r="AB243" i="9" s="1"/>
  <c r="Z145" i="9"/>
  <c r="AA145" i="9" s="1"/>
  <c r="AB145" i="9" s="1"/>
  <c r="AG145" i="9"/>
  <c r="Z165" i="9"/>
  <c r="AA165" i="9" s="1"/>
  <c r="AB165" i="9" s="1"/>
  <c r="Z169" i="9"/>
  <c r="AA169" i="9" s="1"/>
  <c r="AB169" i="9" s="1"/>
  <c r="AG214" i="9"/>
  <c r="Z214" i="9"/>
  <c r="AA214" i="9" s="1"/>
  <c r="AB214" i="9" s="1"/>
  <c r="AG153" i="9"/>
  <c r="AG172" i="9"/>
  <c r="AG176" i="9"/>
  <c r="AG184" i="9"/>
  <c r="AG205" i="9"/>
  <c r="AG218" i="9"/>
  <c r="AG236" i="9"/>
  <c r="AG240" i="9"/>
  <c r="AG244" i="9"/>
  <c r="AG257" i="9"/>
  <c r="Z263" i="9"/>
  <c r="AA263" i="9" s="1"/>
  <c r="AB263" i="9" s="1"/>
  <c r="F265" i="9"/>
  <c r="Z237" i="9"/>
  <c r="AA237" i="9" s="1"/>
  <c r="AB237" i="9" s="1"/>
  <c r="Z241" i="9"/>
  <c r="AA241" i="9" s="1"/>
  <c r="AB241" i="9" s="1"/>
  <c r="Z258" i="9"/>
  <c r="AA258" i="9" s="1"/>
  <c r="AB258" i="9" s="1"/>
  <c r="AG265" i="9" l="1"/>
  <c r="P14" i="12"/>
  <c r="AJ265" i="4"/>
  <c r="AG265" i="3"/>
  <c r="AJ265" i="3" s="1"/>
  <c r="AJ13" i="3"/>
  <c r="AK13" i="3" s="1"/>
  <c r="AL13" i="3" s="1"/>
  <c r="AG265" i="5"/>
  <c r="AJ77" i="5"/>
  <c r="AK77" i="5" s="1"/>
  <c r="AL77" i="5" s="1"/>
  <c r="AG265" i="1"/>
  <c r="AD268" i="1" s="1"/>
  <c r="M10" i="12" s="1"/>
  <c r="AG265" i="2"/>
  <c r="AJ265" i="2" s="1"/>
  <c r="AG265" i="6"/>
  <c r="AJ265" i="6" s="1"/>
  <c r="AJ13" i="6"/>
  <c r="AK13" i="6" s="1"/>
  <c r="AL13" i="6" s="1"/>
  <c r="K11" i="12"/>
  <c r="AD268" i="2" l="1"/>
  <c r="M11" i="12" s="1"/>
  <c r="AD268" i="5"/>
  <c r="M13" i="12" s="1"/>
  <c r="AJ265" i="5"/>
  <c r="AD268" i="3"/>
  <c r="M12" i="12" s="1"/>
  <c r="AJ265" i="1"/>
</calcChain>
</file>

<file path=xl/sharedStrings.xml><?xml version="1.0" encoding="utf-8"?>
<sst xmlns="http://schemas.openxmlformats.org/spreadsheetml/2006/main" count="6215" uniqueCount="626">
  <si>
    <t>Проект квот добычи охотничьих ресурсов</t>
  </si>
  <si>
    <t>на период с 1 августа 2024 года по 1 августа 2025 года</t>
  </si>
  <si>
    <r>
      <rPr>
        <sz val="12"/>
        <rFont val="Times New Roman"/>
      </rPr>
      <t xml:space="preserve">Субъект Российской Федерации </t>
    </r>
    <r>
      <rPr>
        <u/>
        <sz val="12"/>
        <rFont val="Times New Roman"/>
      </rPr>
      <t>Иркутская область</t>
    </r>
  </si>
  <si>
    <r>
      <rPr>
        <sz val="12"/>
        <rFont val="Times New Roman"/>
      </rPr>
      <t xml:space="preserve">Вид охотничьих ресурсов </t>
    </r>
    <r>
      <rPr>
        <u/>
        <sz val="12"/>
        <rFont val="Times New Roman"/>
      </rPr>
      <t>Лось</t>
    </r>
  </si>
  <si>
    <t>-</t>
  </si>
  <si>
    <t xml:space="preserve">№ п/п </t>
  </si>
  <si>
    <t xml:space="preserve">Наименование муниципальных образований (районы, округа), охотничьих угодий, иных территорий
</t>
  </si>
  <si>
    <t>Площадь категорий среды обитания охотничьих ресурсов охотничьего угодья, иной территории на которую определялась численность вида охотничьих ресурсов, тыс. га</t>
  </si>
  <si>
    <t>Численность охотничьих ресурсов, от которой устанавливалась квота (объем) добычи, особей</t>
  </si>
  <si>
    <t>Плотность населения охотничьих ресурсов, рассчитанная для установления квоты добычи на период с 1 августа текущего года до 1 августа следующего года (особей на 1000 га площади категории среды обитания, на которую определялась численность данного вида охотничьих ресурсов)</t>
  </si>
  <si>
    <t>Предыдущий год</t>
  </si>
  <si>
    <t>Предстоящий год</t>
  </si>
  <si>
    <t>Утвержденная квота добычи, особей</t>
  </si>
  <si>
    <t>Фактическая добыча, особей</t>
  </si>
  <si>
    <t>Максимально возможная квота (объем) добычи, особей</t>
  </si>
  <si>
    <t>Устанавливаемая квота добычи, особей</t>
  </si>
  <si>
    <t>Всего</t>
  </si>
  <si>
    <t>в % от численности</t>
  </si>
  <si>
    <t>объем добычи для КМНС</t>
  </si>
  <si>
    <t>в том числе</t>
  </si>
  <si>
    <t>освоение квоты, %</t>
  </si>
  <si>
    <t>MAXIMUM</t>
  </si>
  <si>
    <t>ДОЛЖНО БЫТЬ 0 или -</t>
  </si>
  <si>
    <t>в том числе для КМНС, особей</t>
  </si>
  <si>
    <t>2023-2024</t>
  </si>
  <si>
    <t>2024-2025</t>
  </si>
  <si>
    <t xml:space="preserve">взрослые животные
(старше 1 года)
</t>
  </si>
  <si>
    <t>до 1 года</t>
  </si>
  <si>
    <t>самцы во время гона</t>
  </si>
  <si>
    <t>самцы с неокостеневшими рогами (пантами)</t>
  </si>
  <si>
    <t>самцы кабарги</t>
  </si>
  <si>
    <t>без разделения по половому признаку</t>
  </si>
  <si>
    <t>Аларский район</t>
  </si>
  <si>
    <t>1.1</t>
  </si>
  <si>
    <t>Общедоступные охотничьи угодья Аларского района</t>
  </si>
  <si>
    <t>2</t>
  </si>
  <si>
    <t>Ангарский район</t>
  </si>
  <si>
    <t>2.1</t>
  </si>
  <si>
    <t>Ангарское городское отделение Иркутской областной общественной организации охотников и рыболовов</t>
  </si>
  <si>
    <t>2.2</t>
  </si>
  <si>
    <t>Общедоступные охотничьи угодья Ангарского района</t>
  </si>
  <si>
    <t>3</t>
  </si>
  <si>
    <t>Балаганский район</t>
  </si>
  <si>
    <t>3.1</t>
  </si>
  <si>
    <t xml:space="preserve">Балаганское районное отделение Иркутской областной общественной организации охотников и рыболовов </t>
  </si>
  <si>
    <t>3.2</t>
  </si>
  <si>
    <t>Общедоступные охотничьи угодья Балаганского района</t>
  </si>
  <si>
    <t>4</t>
  </si>
  <si>
    <t>Баяндаевский район</t>
  </si>
  <si>
    <t>4.1</t>
  </si>
  <si>
    <t>Общество с ограниченной ответственностью "Компания "Востсибуголь"</t>
  </si>
  <si>
    <t>4.2</t>
  </si>
  <si>
    <t>Общество с ограниченной ответственностью "Юнекс-Байкал"</t>
  </si>
  <si>
    <t>4.3</t>
  </si>
  <si>
    <t>Общество с ограниченной ответственностью "Сельскохозяйственная фирма Даниловка" участок Булгинский</t>
  </si>
  <si>
    <t>4.4</t>
  </si>
  <si>
    <t>Общество с ограниченной ответственностью "Сельскохозяйственная фирма Даниловка" участок Даниловский</t>
  </si>
  <si>
    <t>4.5</t>
  </si>
  <si>
    <t>Общедоступные охотничьи угодья Баяндаевского района</t>
  </si>
  <si>
    <t>5</t>
  </si>
  <si>
    <t>Бодайбинский район</t>
  </si>
  <si>
    <t>5.1</t>
  </si>
  <si>
    <t>Акционерное общество "Бодайбинский зверопромхоз"</t>
  </si>
  <si>
    <t>6</t>
  </si>
  <si>
    <t>Боханский район</t>
  </si>
  <si>
    <t>6.2</t>
  </si>
  <si>
    <t>Общество с ограниченной ответственностью "Вершина" участок № 1</t>
  </si>
  <si>
    <t>6.3</t>
  </si>
  <si>
    <t>Общество с ограниченной ответственностью "Вершина" участок № 2</t>
  </si>
  <si>
    <t>6.4</t>
  </si>
  <si>
    <t>Общество с ограниченной ответственностью "Вершина" участок № 3</t>
  </si>
  <si>
    <t>6.5</t>
  </si>
  <si>
    <t xml:space="preserve">Общество с ограниченной ответственностью "Базой" </t>
  </si>
  <si>
    <t>6.6</t>
  </si>
  <si>
    <t>Общедоступные охотничьи угодья Боханского района</t>
  </si>
  <si>
    <t>6.7</t>
  </si>
  <si>
    <t>Сельскохозяйственный кооператив "Нива"</t>
  </si>
  <si>
    <t>6.8</t>
  </si>
  <si>
    <t>Сельскохозяйственный производственный кооператив "Таежник"</t>
  </si>
  <si>
    <t>7</t>
  </si>
  <si>
    <t>Братский район</t>
  </si>
  <si>
    <t>7.1</t>
  </si>
  <si>
    <t>Общество с ограниченной ответственностью "Ангарский соболь -2" участок "Вихоревский"</t>
  </si>
  <si>
    <t>7.2</t>
  </si>
  <si>
    <t>Общество с ограниченной ответственностью "Ангарский Соболь"</t>
  </si>
  <si>
    <t>7.3</t>
  </si>
  <si>
    <t>Общество с ограниченной ответственностью "Ангарский Соболь" участок "Полуостров"</t>
  </si>
  <si>
    <t>7.4</t>
  </si>
  <si>
    <t>Общество с ограниченной ответственностью "Кидем"</t>
  </si>
  <si>
    <t>7.5</t>
  </si>
  <si>
    <t>Общество с ограниченной ответственностью "Охотничье хозяйство Тэмское"</t>
  </si>
  <si>
    <t>7.6</t>
  </si>
  <si>
    <t>Общество с ограниченной ответственностью "Сибирский ресурс" участок "Омский"</t>
  </si>
  <si>
    <t>7.7</t>
  </si>
  <si>
    <t>Общество с ограниченной ответственностью "Соболь" участок "Калтукский"</t>
  </si>
  <si>
    <t>7.8</t>
  </si>
  <si>
    <t>Общество с ограниченной ответственностью "Спортивный охотничий клуб" участок "Турманский"</t>
  </si>
  <si>
    <t>7.9</t>
  </si>
  <si>
    <t>Общество с ограниченной ответственностью "Спортивный охотничий клуб" участок "Дубынинский"</t>
  </si>
  <si>
    <t>7.10</t>
  </si>
  <si>
    <t>Общедоступные охотничьи угодья Братского района участок "Центральный"</t>
  </si>
  <si>
    <t>7.11</t>
  </si>
  <si>
    <t>Общедоступные охотничьи угодья Братского района участок "Северный"</t>
  </si>
  <si>
    <t>8</t>
  </si>
  <si>
    <t>Жигаловский район</t>
  </si>
  <si>
    <t>8.1</t>
  </si>
  <si>
    <t>Иркутская областная общественная организация охотников и рыболовов (участок "Жигаловский")</t>
  </si>
  <si>
    <t>8.2</t>
  </si>
  <si>
    <t>Открытое акционерное общество "Жигаловский зверопромхоз"</t>
  </si>
  <si>
    <t>8.3</t>
  </si>
  <si>
    <t>Общество с ограниченной ответственностью "Ленатур"</t>
  </si>
  <si>
    <t>8.4</t>
  </si>
  <si>
    <t>Общедоступные охотничьи угодья Жигаловского района</t>
  </si>
  <si>
    <t>9</t>
  </si>
  <si>
    <t>Заларинский район</t>
  </si>
  <si>
    <t>9.1</t>
  </si>
  <si>
    <t>Заларинское районное отделение Иркутской областной общественной организации охотников и рыболовов</t>
  </si>
  <si>
    <t>9.2</t>
  </si>
  <si>
    <t>Общество с ограниченной ответственностью "Таежное"</t>
  </si>
  <si>
    <t>9.3</t>
  </si>
  <si>
    <t>Общество с ограниченной ответственностью "Тайга"</t>
  </si>
  <si>
    <t>10</t>
  </si>
  <si>
    <t>Зиминский район</t>
  </si>
  <si>
    <t>10.1</t>
  </si>
  <si>
    <t>Зиминское районное отделение Иркутской областной общественной организации охотников и рыболовов</t>
  </si>
  <si>
    <t>10.2</t>
  </si>
  <si>
    <t>Общество с ограниченной ответственностью "Ока-Промохота"</t>
  </si>
  <si>
    <t>11</t>
  </si>
  <si>
    <t>Иркутский район</t>
  </si>
  <si>
    <t>11.1</t>
  </si>
  <si>
    <t>Иркутское региональное отделение Общественно-государственного объединения "Всероссийское физкультурно-спортивное общество "Динамо" (хозяйство "Ушаковское")</t>
  </si>
  <si>
    <t>11.2</t>
  </si>
  <si>
    <t>Иркутская областная общественная организация охотников и рыболовов (хозяйство "Иркутское Море")</t>
  </si>
  <si>
    <t>11.3</t>
  </si>
  <si>
    <t>Иркутское районное отделение Иркутской областной общественной организации охотников и рыболовов</t>
  </si>
  <si>
    <t>11.4</t>
  </si>
  <si>
    <t>Некомерческое партнерство Охотников и Рыболовов "Горностай"</t>
  </si>
  <si>
    <t>11.5</t>
  </si>
  <si>
    <t>Общество с ограниченной ответственностью "Зеленый дом"</t>
  </si>
  <si>
    <t>11.6</t>
  </si>
  <si>
    <t>Общество с ограниченной ответственностью "Статус"</t>
  </si>
  <si>
    <t>11.7</t>
  </si>
  <si>
    <t>Общество с ограниченной ответственностью "Терминал Иркутск"</t>
  </si>
  <si>
    <t>11.8</t>
  </si>
  <si>
    <t>Общедоступные охотничьи угодья Иркутского района участок "Зоги"</t>
  </si>
  <si>
    <t>11.9</t>
  </si>
  <si>
    <t>Общедоступные охотничьи угодья Иркутского района участок "Урунтин"</t>
  </si>
  <si>
    <t>11.10</t>
  </si>
  <si>
    <t>Общедоступные охотничьи угодья Иркутского района участок "Ширяево"</t>
  </si>
  <si>
    <t>11.11</t>
  </si>
  <si>
    <t xml:space="preserve">Федеральное государственное бюджетное образовательное учреждение высшего образования "Иркутский государственный аграрный университет имени А.А. Ежевского" охотхозяйство "Голоустное" </t>
  </si>
  <si>
    <t>11.12</t>
  </si>
  <si>
    <t>Фонд охраны дикой природы оз. "Байкал"</t>
  </si>
  <si>
    <t>12</t>
  </si>
  <si>
    <t>Казачинско-Ленский район</t>
  </si>
  <si>
    <t>12.1</t>
  </si>
  <si>
    <t>Казачинско-Ленское районное отделение Иркутской областной общественной организации охотников и рыболовов</t>
  </si>
  <si>
    <t>12.2</t>
  </si>
  <si>
    <t>Некоммерческая организация "Хандинская соседско-территориальная эвенкийская община"</t>
  </si>
  <si>
    <t>12.3</t>
  </si>
  <si>
    <t>Общество с ограниченной ответственностью "Байкалтур"</t>
  </si>
  <si>
    <t>12.4</t>
  </si>
  <si>
    <t>Общедоступные охотничьи угодья Казачинско-Ленского района</t>
  </si>
  <si>
    <t>13</t>
  </si>
  <si>
    <t>Катангский район</t>
  </si>
  <si>
    <t>13.1</t>
  </si>
  <si>
    <t>Автономная некоммерческая организация "Родовая община народов крайнего Севера "Авлакан"</t>
  </si>
  <si>
    <t>13.2</t>
  </si>
  <si>
    <t>Автономная некоммерческая организация "Община коренных малочисленных народов Катангского района "Новая жизнь"</t>
  </si>
  <si>
    <t>13.3</t>
  </si>
  <si>
    <t xml:space="preserve">Община коренных малочисленных народов Севера "ИЛЭЛ" № 1 участок "Хой" </t>
  </si>
  <si>
    <t>13.4</t>
  </si>
  <si>
    <t xml:space="preserve">Община коренных малочисленных народов Севера "ИЛЭЛ" № 2 участок "Инаригда" </t>
  </si>
  <si>
    <t>13.5</t>
  </si>
  <si>
    <t xml:space="preserve">Община коренных малочисленных народов Севера "ИЛЭЛ" Катангского района № 3 участок "Хикили" </t>
  </si>
  <si>
    <t>13.6</t>
  </si>
  <si>
    <t xml:space="preserve">Община коренных малочисленных народов Севера "ИЛЭЛ"№ 4 участок "Макеты" </t>
  </si>
  <si>
    <t>13.7</t>
  </si>
  <si>
    <t xml:space="preserve">Община коренных малочисленных народов Севера "ИЛЭЛ" № 5 участок "Кочема" </t>
  </si>
  <si>
    <t>13.8</t>
  </si>
  <si>
    <t xml:space="preserve">Община коренных малочисленных народов Севера "ИЛЭЛ" № 6 участок "Дуихта" </t>
  </si>
  <si>
    <t>13.9</t>
  </si>
  <si>
    <t xml:space="preserve">Община коренных малочисленных народов Севера "ИЛЭЛ" № 7 участок "Хой и Нижняя Кочема" </t>
  </si>
  <si>
    <t>13.10</t>
  </si>
  <si>
    <t xml:space="preserve">Община коренных малочисленных народов Севера "ИЛЭЛ" № 8 участок "Девдевдяк" </t>
  </si>
  <si>
    <t>13.11</t>
  </si>
  <si>
    <t xml:space="preserve">Община коренных малочисленных народов Севера "ИЛЭЛ" № 9 участок "Большой Дагалдын" </t>
  </si>
  <si>
    <t>13.12</t>
  </si>
  <si>
    <t xml:space="preserve">Община коренных малочисленных народов Севера "ИЛЭЛ" № 10 участок "Бугоркан и Верхняя Кочема" </t>
  </si>
  <si>
    <t>13.13</t>
  </si>
  <si>
    <t xml:space="preserve">Община коренных малочисленных народов Севера "ИЛЭЛ" № 11 участок "Нижние Сикили и Верхние Сикили" </t>
  </si>
  <si>
    <t>13.14</t>
  </si>
  <si>
    <t xml:space="preserve">Община коренных малочисленных народов Севера "ИЛЭЛ" № 12 участок "Дикосма" </t>
  </si>
  <si>
    <t>13.15</t>
  </si>
  <si>
    <t xml:space="preserve">Община коренных малочисленных народов Севера "ИЛЭЛ" № 13 участок "Лоринче" </t>
  </si>
  <si>
    <t>13.16</t>
  </si>
  <si>
    <t xml:space="preserve">Община коренных малочисленных народов Севера "ИЛЭЛ" № 14 участок "Тетея и Гирендал" </t>
  </si>
  <si>
    <t>13.17</t>
  </si>
  <si>
    <t>Общедоступные охотничьи угодья Катангского района участок № 1</t>
  </si>
  <si>
    <t>13.18</t>
  </si>
  <si>
    <t>Общедоступные охотничьи угодья Катангского района участок № 2</t>
  </si>
  <si>
    <t>13.19</t>
  </si>
  <si>
    <t>Общедоступные охотничьи угодья Катангского района участок № 3</t>
  </si>
  <si>
    <t>14</t>
  </si>
  <si>
    <t>Качугский район</t>
  </si>
  <si>
    <t>14.1</t>
  </si>
  <si>
    <t>Качугское районное отделение Иркутской областной общественной организации охотников и рыболовов</t>
  </si>
  <si>
    <t>14.2</t>
  </si>
  <si>
    <t>Некоммерческое партнерство по охране животного мира "Иней"</t>
  </si>
  <si>
    <t>14.3</t>
  </si>
  <si>
    <t>Общество с ограниченной ответственностью "Качугское промыслово-охотничье хозяйство" участок № 1</t>
  </si>
  <si>
    <t>14.4</t>
  </si>
  <si>
    <t>Общество с ограниченной ответственностью "Качугское промыслово-охотничье хозяйство" участок № 2</t>
  </si>
  <si>
    <t>14.5</t>
  </si>
  <si>
    <t>Общество с ограниченной ответственностью "Качугское промыслово-охотничье хозяйство" участок № 4</t>
  </si>
  <si>
    <t>14.6</t>
  </si>
  <si>
    <t>Общество с ограниченной ответственностью "Лавр"</t>
  </si>
  <si>
    <t>14.7</t>
  </si>
  <si>
    <t>Общество с ограниченной ответственностью "СибРесурс"</t>
  </si>
  <si>
    <t>14.8</t>
  </si>
  <si>
    <t>Общество с ограниченной ответственностью "Фирма "Импульс"</t>
  </si>
  <si>
    <t>14.9</t>
  </si>
  <si>
    <t>Общество с ограниченной ответственностью "Эвенкийское промыслово-охотничье хозяйство "Монастырев"</t>
  </si>
  <si>
    <t>14.10</t>
  </si>
  <si>
    <t>Общедоступные охотничьи угодья Качугского района</t>
  </si>
  <si>
    <t>15</t>
  </si>
  <si>
    <t>Киренский район</t>
  </si>
  <si>
    <t>15.1</t>
  </si>
  <si>
    <t>Общедоступные охотничьи угодья Киренского района участок № 1</t>
  </si>
  <si>
    <t>15.2</t>
  </si>
  <si>
    <t>Общедоступные охотничьи угодья Киренского района участок № 2</t>
  </si>
  <si>
    <t>15.3</t>
  </si>
  <si>
    <t>Общедоступные охотничьи угодья Киренского района участок № 3</t>
  </si>
  <si>
    <t>15.4</t>
  </si>
  <si>
    <t>Общедоступные охотничьи угодья Киренского района участок № 4</t>
  </si>
  <si>
    <t>15.5</t>
  </si>
  <si>
    <t>Общедоступные охотничьи угодья Киренского района участок № 5</t>
  </si>
  <si>
    <t>15.6</t>
  </si>
  <si>
    <t>Общедоступные охотничьи угодья Киренского района участок № 6</t>
  </si>
  <si>
    <t>15.7</t>
  </si>
  <si>
    <t>Потребительское общество "Киренский коопзверопромхоз"</t>
  </si>
  <si>
    <t>16</t>
  </si>
  <si>
    <t>Куйтунский район</t>
  </si>
  <si>
    <t>16.1</t>
  </si>
  <si>
    <t>Куйтунское районное отделение Иркутской областной общественной организации охотников и рыболовов</t>
  </si>
  <si>
    <t>16.2</t>
  </si>
  <si>
    <t>Общедоступные охотничьи угодья Куйтунского района</t>
  </si>
  <si>
    <t>17</t>
  </si>
  <si>
    <t>Мамско-Чуйский район</t>
  </si>
  <si>
    <t>17.1</t>
  </si>
  <si>
    <t>Мамско-Чуйское районное отделение Иркутской областной общественной организации охотников и рыболовов участок "Камнижское хозяйство"</t>
  </si>
  <si>
    <t>17.2</t>
  </si>
  <si>
    <t>Мамско-Чуйское районное отделение Иркутской областной общественной организации охотников и рыболовов участок "Северное хозяйство"</t>
  </si>
  <si>
    <t>17.3</t>
  </si>
  <si>
    <t>Мамско-Чуйское районное отделение Иркутской областной общественной организации охотников и рыболовов участок "Мамское хозяйство"</t>
  </si>
  <si>
    <t>17.4</t>
  </si>
  <si>
    <t>Общество с ограниченной ответственностью "Мамский коопзверпромхоз"</t>
  </si>
  <si>
    <t>17.5</t>
  </si>
  <si>
    <t>Общедоступные охотничьи угодья Мамско-Чуйского района участок № 1</t>
  </si>
  <si>
    <t>17.6</t>
  </si>
  <si>
    <t>Общедоступные охотничьи угодья Мамско-Чуйского района участок № 2</t>
  </si>
  <si>
    <t>18</t>
  </si>
  <si>
    <t>Нижнеилимский район</t>
  </si>
  <si>
    <t>18.1</t>
  </si>
  <si>
    <t xml:space="preserve">Нижнеилимское районное отделение Иркутской областной общественной организации охотников и рыболовов </t>
  </si>
  <si>
    <t>18.2</t>
  </si>
  <si>
    <t>Общедоступные охотничьи угодья Нижнеилимского района участок "Дальний"</t>
  </si>
  <si>
    <t>18.3</t>
  </si>
  <si>
    <t>Общедоступные охотничьи угодья Нижнеилимского района участок "Купа"</t>
  </si>
  <si>
    <t>19</t>
  </si>
  <si>
    <t>Нижнеудинский район</t>
  </si>
  <si>
    <t>19.1</t>
  </si>
  <si>
    <t>Нижнеудинское районное отделение Иркутской областной общественной организации охотников и рыболовов</t>
  </si>
  <si>
    <t>19.2</t>
  </si>
  <si>
    <t>Общество с ограниченной ответственностью "Большой луг"</t>
  </si>
  <si>
    <t>19.3</t>
  </si>
  <si>
    <t>Общество с ограниченной ответственностью "Ерма"</t>
  </si>
  <si>
    <t>19.4</t>
  </si>
  <si>
    <t>Общество с ограниченной ответственностью "Иона-Плюс"</t>
  </si>
  <si>
    <t>19.5</t>
  </si>
  <si>
    <t>Общедоступные охотничьи угодья Нижнеудинского района участок "Каткадуй"</t>
  </si>
  <si>
    <t>19.6</t>
  </si>
  <si>
    <t>Общедоступные охотничьи угодья Нижнеудинского района участок "Айса"</t>
  </si>
  <si>
    <t>19.7</t>
  </si>
  <si>
    <t>Общедоступные охотничьи угодья Нижнеудинского района участок "Каменский луг"</t>
  </si>
  <si>
    <t>19.8</t>
  </si>
  <si>
    <t>Общедоступные охотничьи угодья Нижнеудинского района участок "Нерой"</t>
  </si>
  <si>
    <t>19.9</t>
  </si>
  <si>
    <t>Общедоступные охотничьи угодья Нижнеудинского района участок "Тофаларский"</t>
  </si>
  <si>
    <t>20</t>
  </si>
  <si>
    <t>Нукутский район</t>
  </si>
  <si>
    <t>20.1</t>
  </si>
  <si>
    <t>Общедоступные охотничьи угодья Нукутского района</t>
  </si>
  <si>
    <t>21</t>
  </si>
  <si>
    <t>Ольхонский район</t>
  </si>
  <si>
    <t>21.1</t>
  </si>
  <si>
    <t>Ассоциация охотников "Иркутский лесной промысел"</t>
  </si>
  <si>
    <t>21.2</t>
  </si>
  <si>
    <t>Ассоциация охотников "Сарминское"</t>
  </si>
  <si>
    <t>21.3</t>
  </si>
  <si>
    <t>Иркутское региональное отделение Общественно-государственного объединения "Всероссийское физкультурно-спортивное общество "Динамо" (хозяйство "Алагуевское")</t>
  </si>
  <si>
    <t>21.4</t>
  </si>
  <si>
    <t>Иркутская областная общественная организация охотников и рыболовов (участок "Ангинский")</t>
  </si>
  <si>
    <t>21.5</t>
  </si>
  <si>
    <t>Некоммерческое партнерство "Экологическое содружество"</t>
  </si>
  <si>
    <t>21.6</t>
  </si>
  <si>
    <t>Открытое акционерное общество "Российские железные дороги"</t>
  </si>
  <si>
    <t>21.7</t>
  </si>
  <si>
    <t>Общество с ограниченной ответственностью "Охотничье хозяйство "Ангады"</t>
  </si>
  <si>
    <t>21.8</t>
  </si>
  <si>
    <t>Общество с ограниченной ответственностью "Байкал"</t>
  </si>
  <si>
    <t>21.9</t>
  </si>
  <si>
    <t>Общество с ограниченной ответственностью "Охотресурс"</t>
  </si>
  <si>
    <t>21.10</t>
  </si>
  <si>
    <t>Общество с ограниченной ответственностью "Сибсервис-Авто Унгура"</t>
  </si>
  <si>
    <t>21.11</t>
  </si>
  <si>
    <t>Общедоступные охотничьи угодья Ольхонского района участок "Белета"</t>
  </si>
  <si>
    <t>21.12</t>
  </si>
  <si>
    <t>Общедоступные охотничьи угодья Ольхонского района участок "Куретский"</t>
  </si>
  <si>
    <t>21.13</t>
  </si>
  <si>
    <t>Общедоступные охотничьи угодья Ольхонского района участок "Зама-Онгурен"</t>
  </si>
  <si>
    <t>21.14</t>
  </si>
  <si>
    <t>Публичное акционерное общество "Иркутскэнерго"</t>
  </si>
  <si>
    <t>21.15</t>
  </si>
  <si>
    <t>Публичное акционерное общество "Яковлев" участок "Адинский"</t>
  </si>
  <si>
    <t>21.16</t>
  </si>
  <si>
    <t>Публичное акционерное общество "Яковлев" участок "Ченкира"</t>
  </si>
  <si>
    <t>22</t>
  </si>
  <si>
    <t>Осинский район</t>
  </si>
  <si>
    <t>22.1</t>
  </si>
  <si>
    <t>Общество с ограниченной ответственностью "Строитель"</t>
  </si>
  <si>
    <t>22.2</t>
  </si>
  <si>
    <t>Общедоступные охотничьи угодья Осинского района</t>
  </si>
  <si>
    <t>23</t>
  </si>
  <si>
    <t>Слюдянский район</t>
  </si>
  <si>
    <t>23.1</t>
  </si>
  <si>
    <t>Индивидуальный предприниматель Баннова Неля Ефимовна</t>
  </si>
  <si>
    <t>23.2</t>
  </si>
  <si>
    <t>Иркутское региональное отделение организации Забайкальского военного округа военного общества охотников общероссийской спортивной общественной организации участок "Дада-Гол"</t>
  </si>
  <si>
    <t>23.3</t>
  </si>
  <si>
    <t>Общество с ограниченной ответственностью "Компания Альтера"</t>
  </si>
  <si>
    <t>23.4</t>
  </si>
  <si>
    <t>Общество с ограниченной ответственностью "Лесная ферма"</t>
  </si>
  <si>
    <t>23.5</t>
  </si>
  <si>
    <t>Общедоступные охотничьи угодья Слюдянского района</t>
  </si>
  <si>
    <t>23.6</t>
  </si>
  <si>
    <t>Региональная общественная организация "Иркутское общество охотников и рыболовов "Медвежьи углы" участок "Гольцовый"</t>
  </si>
  <si>
    <t>24</t>
  </si>
  <si>
    <t>Тайшетский район</t>
  </si>
  <si>
    <t>24.1</t>
  </si>
  <si>
    <t>Общество с ограниченной ответственностью "Заготовительное"</t>
  </si>
  <si>
    <t>24.2</t>
  </si>
  <si>
    <t>Общество с ограниченной ответственностью "Кедр"</t>
  </si>
  <si>
    <t>24.3</t>
  </si>
  <si>
    <t>Общество с ограниченной ответственностью "Тагул"</t>
  </si>
  <si>
    <t>24.4</t>
  </si>
  <si>
    <t>24.5</t>
  </si>
  <si>
    <t xml:space="preserve">Общество с ограниченной ответственностью "Усть-Яга" </t>
  </si>
  <si>
    <t>24.6</t>
  </si>
  <si>
    <t>Общедоступные охотничьи угодья Тайшетского района</t>
  </si>
  <si>
    <t>24.7</t>
  </si>
  <si>
    <t xml:space="preserve">Тайшетское районное отделение Иркутской областной общественной организации охотников и рыболовов </t>
  </si>
  <si>
    <t>24.8</t>
  </si>
  <si>
    <t>Общество с ограниченной ответственностью "Тайшет-Энергия"</t>
  </si>
  <si>
    <t>24.9</t>
  </si>
  <si>
    <t>Общество с ограниченной ответственностью "Охотничье хозяйство "Колтошинское"</t>
  </si>
  <si>
    <t>24.10</t>
  </si>
  <si>
    <t>Общество с ограниченной ответственностью "Охотничье хозяйство "Соляное"</t>
  </si>
  <si>
    <t>25</t>
  </si>
  <si>
    <t>Тулунский район</t>
  </si>
  <si>
    <t>25.1</t>
  </si>
  <si>
    <t>Общество с ограниченной ответственностью "Иркутскзверопром"</t>
  </si>
  <si>
    <t>25.2</t>
  </si>
  <si>
    <t>Тулунское районное отделение Иркутской областной общественной организации охотников и рыболовов "Охотничье хозяйство Ангуйское"</t>
  </si>
  <si>
    <t>25.3</t>
  </si>
  <si>
    <t>Тулунское районное отделение Иркутской областной общественной организации охотников и рыболовов "Охотничье хозяйство Бадарское"</t>
  </si>
  <si>
    <t>25.4</t>
  </si>
  <si>
    <t>Тулунское районное отделение Иркутской областной общественной организации охотников и рыболовов "Охотничье хозяйство Боробинское"</t>
  </si>
  <si>
    <t>25.5</t>
  </si>
  <si>
    <t>Тулунское районное отделение Иркутской областной общественной организации охотников и рыболовов "Охотничье хозяйство Гадалейское"</t>
  </si>
  <si>
    <t>25.6</t>
  </si>
  <si>
    <t xml:space="preserve">Тулунское районное отделение Иркутской областной общественной организации охотников и рыболовов "Охотничье хозяйство Евдокимовское" </t>
  </si>
  <si>
    <t>25.7</t>
  </si>
  <si>
    <t>Тулунское районное отделение Иркутской областной общественной организации охотников и рыболовов "Охотничье хозяйство Икейское"</t>
  </si>
  <si>
    <t>25.8</t>
  </si>
  <si>
    <t xml:space="preserve">Тулунское районное отделение Иркутской областной общественной организации охотников и рыболовов "Охотничье хозяйство Ишидейское" </t>
  </si>
  <si>
    <t>25.9</t>
  </si>
  <si>
    <t xml:space="preserve">Тулунское районное отделение Иркутской областной общественной организации охотников и рыболовов "Охотничье хозяйство Каржелгайское" </t>
  </si>
  <si>
    <t>25.10</t>
  </si>
  <si>
    <t>Тулунское районное отделение Иркутской областной общественной организации охотников и рыболовов "Охотничье хозяйство Кирейское"</t>
  </si>
  <si>
    <t>25.11</t>
  </si>
  <si>
    <t xml:space="preserve">Тулунское районное отделение Иркутской областной общественной организации охотников и рыболовов "Охотничье хозяйство Котикское" </t>
  </si>
  <si>
    <t>25.12</t>
  </si>
  <si>
    <t>Тулунское районное отделение Иркутской областной общественной организации охотников и рыболовов "Охотничье хозяйство Мугунское"</t>
  </si>
  <si>
    <t>25.13</t>
  </si>
  <si>
    <t>Тулунское районное отделение Иркутской областной общественной организации охотников и рыболовов "Охотничье хозяйство Шерагульское"</t>
  </si>
  <si>
    <t>26</t>
  </si>
  <si>
    <t>Усольский район</t>
  </si>
  <si>
    <t>26.1</t>
  </si>
  <si>
    <t>Усольское районное отделение Иркутской областной общественной организации охотников и рыболовов</t>
  </si>
  <si>
    <t>27</t>
  </si>
  <si>
    <t>Усть-Илимский район</t>
  </si>
  <si>
    <t>27.1</t>
  </si>
  <si>
    <t xml:space="preserve">Закрытое акционерное общество "Усть-Илимский зверопромхоз" участок № 1 </t>
  </si>
  <si>
    <t>27.2</t>
  </si>
  <si>
    <t xml:space="preserve">Закрытое акционерное общество "Усть-Илимский зверопромхоз" участок № 2 </t>
  </si>
  <si>
    <t>27.3</t>
  </si>
  <si>
    <t xml:space="preserve">Закрытое акционерное общество "Усть-Илимский зверопромхоз" участок № 3 </t>
  </si>
  <si>
    <t>27.4</t>
  </si>
  <si>
    <t>Иркутская областная общественная организация охотников и рыболовов участок "Кедровый"</t>
  </si>
  <si>
    <t>27.5</t>
  </si>
  <si>
    <t>Иркутская региональная общественная организация охотников и рыболовов "Соболь"</t>
  </si>
  <si>
    <t>27.6</t>
  </si>
  <si>
    <t>Общественная организация охотников и рыболовов Усть-Илимского района (хозяйство "Кеуль")</t>
  </si>
  <si>
    <t>27.7</t>
  </si>
  <si>
    <t>Общество с ограниченной ответственностью "Остров"</t>
  </si>
  <si>
    <t>27.8</t>
  </si>
  <si>
    <t>Общество с ограниченной ответственностью "Остров" участок "Подъеланский"</t>
  </si>
  <si>
    <t>27.9</t>
  </si>
  <si>
    <t>Общедоступные охотничьи угодья Усть-Илимского района участок "Ката"</t>
  </si>
  <si>
    <t>27.10</t>
  </si>
  <si>
    <t>Общедоступные охотничьи угодья Усть-Илимского района участок "Кашима"</t>
  </si>
  <si>
    <t>27.11</t>
  </si>
  <si>
    <t>Общедоступные охотничьи угодья Усть-Илимского района участок "Фитили"</t>
  </si>
  <si>
    <t>27.12</t>
  </si>
  <si>
    <t>Общедоступные охотничьи угодья Усть-Илимского района участок "Хребтовый"</t>
  </si>
  <si>
    <t>27.13</t>
  </si>
  <si>
    <t>Общедоступные охотничьи угодья Усть-Илимского района участок "Юхтала"</t>
  </si>
  <si>
    <t>27.14</t>
  </si>
  <si>
    <t>Потребительский кооператив охотников "Соболь" участок "Зелинда"</t>
  </si>
  <si>
    <t>27.15</t>
  </si>
  <si>
    <t>Потребительский кооператив охотников "Соболь" участок "Верея"</t>
  </si>
  <si>
    <t>27.16</t>
  </si>
  <si>
    <t>Потребительский кооператив охотников "Соболь" участок "Каменный"</t>
  </si>
  <si>
    <t>27.17</t>
  </si>
  <si>
    <t>Потребительский кооператив охотников "Соболь" участок "Комлевой"</t>
  </si>
  <si>
    <t>27.18</t>
  </si>
  <si>
    <t>Потребительский кооператив охотников "Соболь" участок "Магдон"</t>
  </si>
  <si>
    <t>27.19</t>
  </si>
  <si>
    <t>Потребительский кооператив охотников "Соболь" участок "Секихта"</t>
  </si>
  <si>
    <t>28</t>
  </si>
  <si>
    <t>Усть-Кутский район</t>
  </si>
  <si>
    <t>28.1</t>
  </si>
  <si>
    <t>Усть-Кутское городское отделение Иркутской областной общественной организации охотников и рыболовов</t>
  </si>
  <si>
    <t>29</t>
  </si>
  <si>
    <t>Усть-Удинский район</t>
  </si>
  <si>
    <t>29.1</t>
  </si>
  <si>
    <t>Общество с ограниченной ответственностью "Усть-Уда Промохота" участок "Илим"</t>
  </si>
  <si>
    <t>29.2</t>
  </si>
  <si>
    <t>Общество с ограниченной ответственностью "Усть-Уда Промохота" участок "Коченга"</t>
  </si>
  <si>
    <t>29.3</t>
  </si>
  <si>
    <t>Усть-Удинское районное отделение Иркутской областной общественной организации охотников и рыболовов</t>
  </si>
  <si>
    <t>30</t>
  </si>
  <si>
    <t>Черемховский район</t>
  </si>
  <si>
    <t>30.1</t>
  </si>
  <si>
    <t>Общество с ограниченной ответственностью "Иркутскзверопром" участок "Голуметский"</t>
  </si>
  <si>
    <t>30.2</t>
  </si>
  <si>
    <t>Общество с ограниченной ответственностью "Больше-Бельское"</t>
  </si>
  <si>
    <t>30.3</t>
  </si>
  <si>
    <t xml:space="preserve">Общество с ограниченной ответственностью "Диана" </t>
  </si>
  <si>
    <t>30.4</t>
  </si>
  <si>
    <t xml:space="preserve">Общество с ограниченной ответственностью "Промстройавтотранскомплект" </t>
  </si>
  <si>
    <t>30.5</t>
  </si>
  <si>
    <t>Общество с ограниченной ответственностью "Угорье"</t>
  </si>
  <si>
    <t>30.6</t>
  </si>
  <si>
    <t>Общедоступные охотничьи угодья Черемховского района участок № 1</t>
  </si>
  <si>
    <t>30.7</t>
  </si>
  <si>
    <t>Общедоступные охотничьи угодья Черемховского района участок № 4</t>
  </si>
  <si>
    <t>30.8</t>
  </si>
  <si>
    <t>Черемховское районное отделение Иркутской областной общественной организации охотников и рыболовов участок "Голуметский"</t>
  </si>
  <si>
    <t>30.9</t>
  </si>
  <si>
    <t>Черемховское районное отделение Иркутской областной общественной организации охотников и рыболовов участок "Онотский"</t>
  </si>
  <si>
    <t>31</t>
  </si>
  <si>
    <t>Чунский район</t>
  </si>
  <si>
    <t>31.1</t>
  </si>
  <si>
    <t>Общество с ограниченной ответственностью "Охотничье хозяйство "Сосновское"</t>
  </si>
  <si>
    <t>31.2</t>
  </si>
  <si>
    <t>Общество с ограниченной ответственостью "Чунапромхоз"</t>
  </si>
  <si>
    <t>31.3</t>
  </si>
  <si>
    <t>Общедоступные охотничьи угодья Чунского района участок № 1 "Военные леса"</t>
  </si>
  <si>
    <t>31.4</t>
  </si>
  <si>
    <t>Общедоступные охотничьи угодья Чунского района участок № 2 "Катарминский хребет"</t>
  </si>
  <si>
    <t>31.5</t>
  </si>
  <si>
    <t>Общедоступные охотничьи угодья Чунского района участок № 3 "Верховья Бунбуйки"</t>
  </si>
  <si>
    <t>31.6</t>
  </si>
  <si>
    <t xml:space="preserve">Чунское районное отделение Иркутской областной общественной организации охотников и рыболовов </t>
  </si>
  <si>
    <t>31.7</t>
  </si>
  <si>
    <t>Общество с ограниченной ответственностью "Охотничье хозяйство Джиживское"</t>
  </si>
  <si>
    <t>31.8</t>
  </si>
  <si>
    <t>Общество с ограниченной ответственностью "Авис"</t>
  </si>
  <si>
    <t>31.9</t>
  </si>
  <si>
    <t>Общество с ограниченной ответственностью "Охотничье хозяйство Выдринское"</t>
  </si>
  <si>
    <t>31.10</t>
  </si>
  <si>
    <t>Общество с ограниченной ответственностью "Охотничье хозяйство Парендинское"</t>
  </si>
  <si>
    <t>31.11</t>
  </si>
  <si>
    <t>Общество с ограниченной ответственностью "Охотничье хозяйство Червянское"</t>
  </si>
  <si>
    <t>32</t>
  </si>
  <si>
    <t>Шелеховский район</t>
  </si>
  <si>
    <t>32.1</t>
  </si>
  <si>
    <t>Региональная общественная организация "Иркутское общество охотников и рыболовов "Медвежьи углы" участок "Бурлик"</t>
  </si>
  <si>
    <t>32.2</t>
  </si>
  <si>
    <t xml:space="preserve">Шелеховское отделение Иркутской областной общественной организации охотников и рыболовов </t>
  </si>
  <si>
    <t>33</t>
  </si>
  <si>
    <t>Эхирит-Булагатский район</t>
  </si>
  <si>
    <t>33.1</t>
  </si>
  <si>
    <t>Глава крестьянского (фермерского) хозяйства Индивидуальный предприниматель Шинкаренко Андрей Васильевич</t>
  </si>
  <si>
    <t>33.2</t>
  </si>
  <si>
    <t>Индивидуальный предприниматель Сундурева Екатерина Александровна участок "Гужир"</t>
  </si>
  <si>
    <t>33.3</t>
  </si>
  <si>
    <t>Индивидуальный предприниматель Сундурева Екатерина Александровна участок "Большой Кот"</t>
  </si>
  <si>
    <t>33.4</t>
  </si>
  <si>
    <t>Индивидуальный предприниматель Багдуева Елена Константиновна</t>
  </si>
  <si>
    <t>33.5</t>
  </si>
  <si>
    <t>Индивидуальный предприниматель Кантакова Раиса Георгиевна</t>
  </si>
  <si>
    <t>33.6</t>
  </si>
  <si>
    <t>Глава крестьянского (фермерского) хозяйства Индивидуальный предприниматель Ушаков Александр Анатольевич</t>
  </si>
  <si>
    <t>33.7</t>
  </si>
  <si>
    <t>Союз охотников и рыболовов «Нива»</t>
  </si>
  <si>
    <t>33.8</t>
  </si>
  <si>
    <t>Общество с ограниченной ответственостью "Бизнес-Альянс"</t>
  </si>
  <si>
    <t>33.9</t>
  </si>
  <si>
    <t>Общество с ограниченной ответственностью "Велес"</t>
  </si>
  <si>
    <t>33.10</t>
  </si>
  <si>
    <t>Общество с ограниченной ответственностью "Западное"</t>
  </si>
  <si>
    <t>33.11</t>
  </si>
  <si>
    <t>Общество с ограниченной ответственностью "РусФинСтройХолдинг"</t>
  </si>
  <si>
    <t>33.12</t>
  </si>
  <si>
    <t>Общество с ограниченной ответственностью "Сельскохозяйственная фирма Даниловка" участок "Харатский"</t>
  </si>
  <si>
    <t>33.13</t>
  </si>
  <si>
    <t>Общество с ограниченной ответственностью "Сельскохозяйственная фирма Даниловка" участок "Шертойский"</t>
  </si>
  <si>
    <t>33.14</t>
  </si>
  <si>
    <t>Общедоступные охотничьи угодья Эхирит-Булагатского района</t>
  </si>
  <si>
    <t>33.15</t>
  </si>
  <si>
    <t>Усть-Ордынское районное отделение Иркутской областной общественной организации охотников и рыболовов</t>
  </si>
  <si>
    <t>33.16</t>
  </si>
  <si>
    <t>Местная общественная организация охотников и рыболовов "Аэлита" участок "Захальский"</t>
  </si>
  <si>
    <t>Общий лимит по Иркутской области</t>
  </si>
  <si>
    <t xml:space="preserve">Руководитель службы по охране и использованию объектов животного мира Иркутской области - главный государственный охотничий инспектор Иркутской области </t>
  </si>
  <si>
    <t>_______________</t>
  </si>
  <si>
    <t>Бороденко В.П.</t>
  </si>
  <si>
    <t>"___" _______ 2024 г.</t>
  </si>
  <si>
    <r>
      <rPr>
        <sz val="12"/>
        <rFont val="Times New Roman"/>
      </rPr>
      <t xml:space="preserve">Вид охотничьих ресурсов </t>
    </r>
    <r>
      <rPr>
        <u/>
        <sz val="12"/>
        <rFont val="Times New Roman"/>
      </rPr>
      <t>Олень благородный (изюбрь)</t>
    </r>
  </si>
  <si>
    <t>_________________</t>
  </si>
  <si>
    <r>
      <rPr>
        <sz val="12"/>
        <rFont val="Times New Roman"/>
      </rPr>
      <t xml:space="preserve">Вид охотничьих ресурсов </t>
    </r>
    <r>
      <rPr>
        <u/>
        <sz val="12"/>
        <rFont val="Times New Roman"/>
      </rPr>
      <t>Косуля сибирская</t>
    </r>
  </si>
  <si>
    <t>______________</t>
  </si>
  <si>
    <r>
      <rPr>
        <sz val="12"/>
        <rFont val="Times New Roman"/>
      </rPr>
      <t xml:space="preserve">Вид охотничьих ресурсов </t>
    </r>
    <r>
      <rPr>
        <u/>
        <sz val="12"/>
        <rFont val="Times New Roman"/>
      </rPr>
      <t>Кабарга</t>
    </r>
  </si>
  <si>
    <t xml:space="preserve">   </t>
  </si>
  <si>
    <r>
      <rPr>
        <sz val="12"/>
        <rFont val="Times New Roman"/>
      </rPr>
      <t xml:space="preserve">Вид охотничьих ресурсов </t>
    </r>
    <r>
      <rPr>
        <u/>
        <sz val="12"/>
        <rFont val="Times New Roman"/>
      </rPr>
      <t>Дикий северный олень</t>
    </r>
  </si>
  <si>
    <r>
      <rPr>
        <sz val="12"/>
        <rFont val="Times New Roman"/>
      </rPr>
      <t xml:space="preserve">Вид охотничьих ресурсов </t>
    </r>
    <r>
      <rPr>
        <u/>
        <sz val="12"/>
        <rFont val="Times New Roman"/>
      </rPr>
      <t>Соболь</t>
    </r>
  </si>
  <si>
    <r>
      <rPr>
        <sz val="12"/>
        <rFont val="Times New Roman"/>
      </rPr>
      <t xml:space="preserve">Вид охотничьих ресурсов </t>
    </r>
    <r>
      <rPr>
        <u/>
        <sz val="12"/>
        <rFont val="Times New Roman"/>
      </rPr>
      <t>Рысь</t>
    </r>
  </si>
  <si>
    <t>________________</t>
  </si>
  <si>
    <r>
      <rPr>
        <sz val="12"/>
        <rFont val="Times New Roman"/>
      </rPr>
      <t xml:space="preserve">Вид охотничьих ресурсов </t>
    </r>
    <r>
      <rPr>
        <u/>
        <sz val="12"/>
        <rFont val="Times New Roman"/>
      </rPr>
      <t>Барсук</t>
    </r>
  </si>
  <si>
    <r>
      <rPr>
        <sz val="12"/>
        <rFont val="Times New Roman"/>
      </rPr>
      <t xml:space="preserve">Вид охотничьих ресурсов </t>
    </r>
    <r>
      <rPr>
        <u/>
        <sz val="12"/>
        <rFont val="Times New Roman"/>
      </rPr>
      <t>Медведь бурый</t>
    </r>
  </si>
  <si>
    <t>УТВЕРЖДЕН                                                                                                                                                          указом Губернатора Иркутской  области                                                                                                                       от ______________________</t>
  </si>
  <si>
    <t>ЛИМИТ ДОБЫЧИ МЕДВЕДЯ БУРОГО И БАРСУКА В ОБЩЕДОСТУПНЫХ И ЗАКРЕПЛЕННЫХ ОХОТНИЧЬИХ УГОДЬЯХ НА ТЕРРИТОРИИ ИРКУТСКОЙ ОБЛАСТИ, ЗА ИСКЛЮЧЕНИЕМ ОСОБО ОХРАНЯЕМЫХ ПРИРОДНЫХ ТЕРРИТОРИЙ ФЕДЕРАЛЬНОГО ЗНАЧЕНИЯ, НА ПЕРИОД  ДО 1 АВГУСТА 2025 ГОДА</t>
  </si>
  <si>
    <t>№ п,п</t>
  </si>
  <si>
    <t>Общедоступные охотничьи угодья и охотничьи угодья, закрепленные за следующими юридическими лицами и индивидуальными предпринимателями</t>
  </si>
  <si>
    <t>Виды охотничьих ресурсов</t>
  </si>
  <si>
    <t>Медведь бурый (особей)</t>
  </si>
  <si>
    <t>Барсук (особей)</t>
  </si>
  <si>
    <t>ЛИМИТ ДОБЫЧИ МЕДВЕДЯ БУРОГО И БАРСУКА В ОХОТНИЧЬИХ УГОДЬЯХ НА ТЕРРИТОРИИ ИРКУТСКОЙ ОБЛАСТИ ДЛЯ УДОВЛЕТВОРЕНИЯ ЛИЧНЫХ НУЖД ПРЕДСТАВИТЕЛЯМИ КОРЕННЫХ МАЛОЧИСЛЕННЫХ НАРОДОВ СЕВЕРА, СИБИРИ И ДАЛЬНЕГО ВОСТОКА РОССИЙСКОЙ ФЕДЕРАЦИИ И ЛИЦАМИ,
НЕ ОТНОСЯЩИМИСЯ К КОРЕННЫМ МАЛОЧИСЛЕННЫМ НАРОДАМ, НО ПОСТОЯННО ПРОЖИВАЮЩИМИ В МЕСТАХ ИХ ТРАДИЦИОННОГО
ПРОЖИВАНИЯ И ТРАДИЦИОННОЙ ХОЗЯЙСТВЕННОЙ ДЕЯТЕЛЬНОСТИ, ДЛЯ КОТОРЫХ ОХОТА ЯВЛЯЕТСЯ ОСНОВОЙ СУЩЕСТВОВАНИЯ, ЗА ИСКЛЮЧЕНИЕМ ОСОБО ОХРАНЯЕМЫХ ПРИРОДНЫХ ТЕРРИТОРИЙ ФЕДЕРАЛЬНОГО ЗНАЧЕНИЯ, НА ПЕРИОД ДО 1 АВГУСТА 2025 ГОДА</t>
  </si>
  <si>
    <t>Охотничьи угодья</t>
  </si>
  <si>
    <t>УТВЕРЖДЕН                                                             указом Губернатора Иркутской области от_______________________________</t>
  </si>
  <si>
    <r>
      <rPr>
        <b/>
        <sz val="12"/>
        <color indexed="2"/>
        <rFont val="Times New Roman"/>
      </rPr>
      <t>ПРОЕКТ ЛИМИТА ДОБЫЧИ ОХОТНИЬИХ РЕСУРСОВ</t>
    </r>
    <r>
      <rPr>
        <b/>
        <sz val="12"/>
        <rFont val="Times New Roman"/>
      </rPr>
      <t xml:space="preserve"> ПО ОБЩЕДОСТУПНЫМ И ЗАКРЕПЛЕННЫМ ОХОТНИЧЬИМ УГОДЬЯМ НА ТЕРРИТОРИИ ИРКУТСКОЙ ОБЛАСТИ, ЗА ИСКЛЮЧЕНИЕМ ОСОБО ОХРАНЯЕМЫХ ПРИРОДНЫХ ТЕРРИТОРИЙ ФЕДЕРАЛЬНОГО ЗНАЧЕНИЯ, НА ПЕРИОД ДО 1 АВГУСТА 2025 ГОДА</t>
    </r>
  </si>
  <si>
    <t>Лось</t>
  </si>
  <si>
    <t>Олень благородный (изюбрь)</t>
  </si>
  <si>
    <t>Косуля сибирская</t>
  </si>
  <si>
    <t>Дикий северный олень</t>
  </si>
  <si>
    <t>Кабарга</t>
  </si>
  <si>
    <r>
      <rPr>
        <b/>
        <sz val="12"/>
        <rFont val="Times New Roman"/>
      </rPr>
      <t xml:space="preserve">Соболь </t>
    </r>
    <r>
      <rPr>
        <sz val="12"/>
        <rFont val="Times New Roman"/>
      </rPr>
      <t>(особей)</t>
    </r>
  </si>
  <si>
    <r>
      <rPr>
        <b/>
        <sz val="12"/>
        <rFont val="Times New Roman"/>
      </rPr>
      <t xml:space="preserve">Рысь </t>
    </r>
    <r>
      <rPr>
        <sz val="12"/>
        <rFont val="Times New Roman"/>
      </rPr>
      <t>(особей)</t>
    </r>
  </si>
  <si>
    <r>
      <rPr>
        <b/>
        <sz val="12"/>
        <rFont val="Times New Roman"/>
      </rPr>
      <t>Медведь бурый</t>
    </r>
    <r>
      <rPr>
        <sz val="12"/>
        <rFont val="Times New Roman"/>
      </rPr>
      <t xml:space="preserve"> (особей)</t>
    </r>
  </si>
  <si>
    <r>
      <rPr>
        <b/>
        <sz val="12"/>
        <rFont val="Times New Roman"/>
      </rPr>
      <t xml:space="preserve">Барсук </t>
    </r>
    <r>
      <rPr>
        <sz val="12"/>
        <rFont val="Times New Roman"/>
      </rPr>
      <t>(особей)</t>
    </r>
  </si>
  <si>
    <t>Всего (особей)</t>
  </si>
  <si>
    <t>в том числе самцов на "стону" (особей)</t>
  </si>
  <si>
    <t xml:space="preserve"> в том числе в возрасте до одного года (особей)</t>
  </si>
  <si>
    <t>в том числе самцов "на реву" (особей)</t>
  </si>
  <si>
    <t>в том числе самцов с неокостеневшими рогами "пантами" (особей)</t>
  </si>
  <si>
    <t>в том числе самцов "на гону" (особей)</t>
  </si>
  <si>
    <t>в том числе самцов (особей)</t>
  </si>
  <si>
    <t xml:space="preserve">         </t>
  </si>
  <si>
    <t>6.1</t>
  </si>
  <si>
    <r>
      <rPr>
        <b/>
        <sz val="12"/>
        <color indexed="2"/>
        <rFont val="Times New Roman"/>
      </rPr>
      <t>ПРОЕКТ ЛИМИТА ДОБЫЧИ ОХОТНИЬИХ РЕСУРСОВ</t>
    </r>
    <r>
      <rPr>
        <b/>
        <sz val="12"/>
        <color theme="1"/>
        <rFont val="Times New Roman"/>
      </rPr>
      <t xml:space="preserve"> ПО ОХОТНИЧЬИМ УГОДЬЯМ НА ТЕРРИТОРИИ ИРКУТСКОЙ ОБЛАСТИ ДЛЯ УДОВЛЕТВОРЕНИЯ ЛИЧНЫХ НУЖД ПРЕДСТАВИТЕЛЯМИ КОРЕННЫХ МАЛОЧИСЛЕННЫХ НАРОДОВ СЕВЕРА, СИБИРИ И ДАЛЬНЕГО ВОСТОКА РОССИЙСКОЙ ФЕДЕРАЦИИ И ЛИЦАМИ, НЕ ОТНОСЯЩИМИСЯ К КОРЕННЫМ МАЛОЧИСЛЕННЫМ НАРОДАМ, НО ПОСТОЯННО ПРОЖИВАЮЩИМИ В МЕСТАХ ИХ ТРАДИЦИОННОГО ПРОЖИВАНИЯ И ТРАДИЦИОННОЙ ХОЗЯЙСТВЕННОЙ ДЕЯТЕЛЬНОСТИ, ДЛЯ КОТОРЫХ ОХОТА ЯВЛЯЕТСЯ ОСНОВОЙ СУЩЕСТВОВАНИЯ, ЗА ИСКЛЮЧЕНИЕМ ОСОБО ОХРАНЯЕМЫХ ПРИРОДНЫХ ТЕРРИТОРИЙ ФЕДЕРАЛЬНОГО ЗНАЧЕНИЯ, НА ПЕРИОД ДО 1 АВГУСТА 2025 ГОДА</t>
    </r>
  </si>
  <si>
    <t>Лось (особей)</t>
  </si>
  <si>
    <t>Олень благородный (изюбрь) (особей)</t>
  </si>
  <si>
    <t>Косуля сибирская (особей)</t>
  </si>
  <si>
    <t>Дикий северный олень (особей)</t>
  </si>
  <si>
    <t>Соболь (особей)</t>
  </si>
  <si>
    <t>Рысь (особей)</t>
  </si>
  <si>
    <t>Кабарга (особей)</t>
  </si>
  <si>
    <t>_____________</t>
  </si>
  <si>
    <t>?</t>
  </si>
  <si>
    <t>не смогут реализовать</t>
  </si>
  <si>
    <r>
      <rPr>
        <sz val="12"/>
        <color theme="1"/>
        <rFont val="Times New Roman"/>
      </rPr>
      <t xml:space="preserve">Проект лимита добычи охотничьих ресурсов
на период с 1 августа 2024 года по 1 августа 2025 года
Субъект Российской Федерации </t>
    </r>
    <r>
      <rPr>
        <u/>
        <sz val="12"/>
        <color theme="1"/>
        <rFont val="Times New Roman"/>
      </rPr>
      <t>Иркутская область</t>
    </r>
  </si>
  <si>
    <t>№ п/п</t>
  </si>
  <si>
    <t>Вид охотничьих ресурсов</t>
  </si>
  <si>
    <t>Численность видов охотничьих ресурсов, особей</t>
  </si>
  <si>
    <t>Лимит добычи, особей</t>
  </si>
  <si>
    <t>Добыча, особей</t>
  </si>
  <si>
    <t>освоение лимита, %</t>
  </si>
  <si>
    <t>Устанавливаемый лимит добычи, особей</t>
  </si>
  <si>
    <t>в том числе для КМНС</t>
  </si>
  <si>
    <t>в том числе:</t>
  </si>
  <si>
    <t>взрослые животные (старше 1 года)</t>
  </si>
  <si>
    <t>1.</t>
  </si>
  <si>
    <t>сведения не поступали</t>
  </si>
  <si>
    <t>2.</t>
  </si>
  <si>
    <t>3.</t>
  </si>
  <si>
    <t>4.</t>
  </si>
  <si>
    <t>5.</t>
  </si>
  <si>
    <t>в т.ч. самцов</t>
  </si>
  <si>
    <t>6.</t>
  </si>
  <si>
    <t xml:space="preserve">Медведь бурый </t>
  </si>
  <si>
    <t>7.</t>
  </si>
  <si>
    <t>Соболь</t>
  </si>
  <si>
    <t>8.</t>
  </si>
  <si>
    <t>Рысь</t>
  </si>
  <si>
    <t>9.</t>
  </si>
  <si>
    <t>Барсук</t>
  </si>
  <si>
    <t>лось</t>
  </si>
  <si>
    <t>изюбрь</t>
  </si>
  <si>
    <t>косуля</t>
  </si>
  <si>
    <t>дсо</t>
  </si>
  <si>
    <t>соболь</t>
  </si>
  <si>
    <t>рысь</t>
  </si>
  <si>
    <t>медведь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</si>
</sst>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;[Red]0"/>
  </numFmts>
  <fonts count="35">
    <font>
      <sz val="11"/>
      <color theme="1"/>
      <name val="PT Sans"/>
      <scheme val="minor"/>
    </font>
    <font>
      <sz val="12"/>
      <color theme="1"/>
      <name val="Times New Roman"/>
    </font>
    <font>
      <sz val="12"/>
      <name val="Times New Roman"/>
    </font>
    <font>
      <sz val="18"/>
      <color rgb="FFC00000"/>
      <name val="Times New Roman"/>
    </font>
    <font>
      <b/>
      <u/>
      <sz val="16"/>
      <color rgb="FFC00000"/>
      <name val="Times New Roman"/>
    </font>
    <font>
      <b/>
      <sz val="16"/>
      <color rgb="FFC00000"/>
      <name val="Times New Roman"/>
    </font>
    <font>
      <sz val="23"/>
      <color rgb="FFC00000"/>
      <name val="Times New Roman"/>
    </font>
    <font>
      <b/>
      <sz val="18"/>
      <color rgb="FFC00000"/>
      <name val="Times New Roman"/>
    </font>
    <font>
      <sz val="8"/>
      <color theme="1"/>
      <name val="Times New Roman"/>
    </font>
    <font>
      <sz val="8"/>
      <name val="Times New Roman"/>
    </font>
    <font>
      <b/>
      <sz val="12"/>
      <name val="Times New Roman"/>
    </font>
    <font>
      <sz val="12"/>
      <color theme="1"/>
      <name val="Times New Roman"/>
    </font>
    <font>
      <sz val="10"/>
      <color theme="1"/>
      <name val="Times New Roman"/>
    </font>
    <font>
      <sz val="11"/>
      <name val="Times New Roman"/>
    </font>
    <font>
      <sz val="11"/>
      <color theme="1"/>
      <name val="Times New Roman"/>
    </font>
    <font>
      <sz val="12"/>
      <color theme="1"/>
      <name val="Times New Roman"/>
    </font>
    <font>
      <sz val="10"/>
      <name val="Times New Roman"/>
    </font>
    <font>
      <b/>
      <sz val="12"/>
      <color theme="1"/>
      <name val="Times New Roman"/>
    </font>
    <font>
      <b/>
      <sz val="11"/>
      <color theme="1"/>
      <name val="Times New Roman"/>
    </font>
    <font>
      <b/>
      <sz val="12"/>
      <color theme="0"/>
      <name val="Times New Roman"/>
    </font>
    <font>
      <b/>
      <sz val="23"/>
      <color rgb="FFC00000"/>
      <name val="Times New Roman"/>
    </font>
    <font>
      <sz val="12"/>
      <name val="Times New Roman"/>
    </font>
    <font>
      <b/>
      <sz val="12"/>
      <color rgb="FFC00000"/>
      <name val="Times New Roman"/>
    </font>
    <font>
      <b/>
      <sz val="11"/>
      <name val="Times New Roman"/>
    </font>
    <font>
      <sz val="12"/>
      <name val="Calibri"/>
    </font>
    <font>
      <b/>
      <sz val="24"/>
      <color indexed="2"/>
      <name val="Times New Roman"/>
    </font>
    <font>
      <sz val="12"/>
      <color theme="1"/>
      <name val="Arial Cyr"/>
    </font>
    <font>
      <b/>
      <sz val="11"/>
      <color theme="1"/>
      <name val="PT Sans"/>
      <scheme val="minor"/>
    </font>
    <font>
      <sz val="12"/>
      <color theme="1"/>
      <name val="Arial"/>
    </font>
    <font>
      <b/>
      <sz val="11"/>
      <color indexed="2"/>
      <name val="PT Sans"/>
      <scheme val="minor"/>
    </font>
    <font>
      <b/>
      <sz val="12"/>
      <color indexed="2"/>
      <name val="Times New Roman"/>
    </font>
    <font>
      <b/>
      <u/>
      <sz val="12"/>
      <color rgb="FFC00000"/>
      <name val="Times New Roman"/>
    </font>
    <font>
      <b/>
      <u/>
      <sz val="12"/>
      <color indexed="2"/>
      <name val="Times New Roman"/>
    </font>
    <font>
      <u/>
      <sz val="12"/>
      <name val="Times New Roman"/>
    </font>
    <font>
      <u/>
      <sz val="12"/>
      <color theme="1"/>
      <name val="Times New Roman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indexed="65"/>
      </patternFill>
    </fill>
    <fill>
      <patternFill patternType="solid">
        <fgColor theme="0"/>
        <bgColor theme="0"/>
      </patternFill>
    </fill>
    <fill>
      <patternFill patternType="solid">
        <fgColor indexed="5"/>
        <bgColor indexed="5"/>
      </patternFill>
    </fill>
    <fill>
      <patternFill patternType="solid">
        <fgColor theme="0" tint="-4.9989318521683403E-2"/>
        <bgColor theme="0" tint="-4.9989318521683403E-2"/>
      </patternFill>
    </fill>
    <fill>
      <patternFill patternType="solid">
        <fgColor theme="9"/>
        <bgColor theme="9"/>
      </patternFill>
    </fill>
    <fill>
      <patternFill patternType="solid">
        <fgColor rgb="FFFFC000"/>
        <bgColor rgb="FFFFC000"/>
      </patternFill>
    </fill>
    <fill>
      <patternFill patternType="solid">
        <fgColor theme="9" tint="0.59999389629810485"/>
        <bgColor theme="9" tint="0.59999389629810485"/>
      </patternFill>
    </fill>
  </fills>
  <borders count="4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/>
      <right/>
      <top style="thin">
        <color theme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auto="1"/>
      </bottom>
      <diagonal/>
    </border>
    <border>
      <left/>
      <right/>
      <top style="thin">
        <color theme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auto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 style="thin">
        <color auto="1"/>
      </left>
      <right/>
      <top style="thin">
        <color theme="1"/>
      </top>
      <bottom style="thin">
        <color auto="1"/>
      </bottom>
      <diagonal/>
    </border>
    <border>
      <left style="thin">
        <color theme="1"/>
      </left>
      <right style="thin">
        <color auto="1"/>
      </right>
      <top style="thin">
        <color theme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1"/>
      </right>
      <top style="thin">
        <color theme="1"/>
      </top>
      <bottom style="thin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2" borderId="0" xfId="0" applyFont="1" applyFill="1"/>
    <xf numFmtId="0" fontId="1" fillId="3" borderId="0" xfId="0" applyFont="1" applyFill="1"/>
    <xf numFmtId="0" fontId="2" fillId="0" borderId="0" xfId="0" applyFont="1"/>
    <xf numFmtId="0" fontId="2" fillId="4" borderId="0" xfId="0" applyFont="1" applyFill="1"/>
    <xf numFmtId="0" fontId="2" fillId="0" borderId="0" xfId="0" applyFont="1" applyAlignment="1">
      <alignment horizontal="center" vertical="center"/>
    </xf>
    <xf numFmtId="0" fontId="2" fillId="2" borderId="0" xfId="0" applyFont="1" applyFill="1"/>
    <xf numFmtId="0" fontId="2" fillId="3" borderId="0" xfId="0" applyFont="1" applyFill="1"/>
    <xf numFmtId="1" fontId="1" fillId="2" borderId="0" xfId="0" applyNumberFormat="1" applyFont="1" applyFill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0" fontId="2" fillId="0" borderId="1" xfId="0" applyFont="1" applyBorder="1"/>
    <xf numFmtId="0" fontId="2" fillId="4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4" borderId="1" xfId="0" applyFont="1" applyFill="1" applyBorder="1"/>
    <xf numFmtId="0" fontId="2" fillId="2" borderId="1" xfId="0" applyFont="1" applyFill="1" applyBorder="1"/>
    <xf numFmtId="0" fontId="2" fillId="3" borderId="1" xfId="0" applyFont="1" applyFill="1" applyBorder="1"/>
    <xf numFmtId="0" fontId="2" fillId="5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8" xfId="0" applyFont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wrapText="1"/>
    </xf>
    <xf numFmtId="0" fontId="8" fillId="0" borderId="0" xfId="0" applyFont="1"/>
    <xf numFmtId="0" fontId="9" fillId="2" borderId="8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wrapText="1"/>
    </xf>
    <xf numFmtId="0" fontId="8" fillId="0" borderId="9" xfId="0" applyFont="1" applyBorder="1" applyAlignment="1">
      <alignment wrapText="1"/>
    </xf>
    <xf numFmtId="0" fontId="8" fillId="0" borderId="0" xfId="0" applyFont="1" applyAlignment="1">
      <alignment wrapText="1"/>
    </xf>
    <xf numFmtId="0" fontId="10" fillId="2" borderId="8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" fillId="6" borderId="8" xfId="0" applyFont="1" applyFill="1" applyBorder="1"/>
    <xf numFmtId="0" fontId="2" fillId="6" borderId="8" xfId="0" applyFont="1" applyFill="1" applyBorder="1" applyAlignment="1">
      <alignment vertical="center"/>
    </xf>
    <xf numFmtId="0" fontId="1" fillId="6" borderId="8" xfId="0" applyFont="1" applyFill="1" applyBorder="1" applyAlignment="1">
      <alignment wrapText="1"/>
    </xf>
    <xf numFmtId="0" fontId="1" fillId="6" borderId="14" xfId="0" applyFont="1" applyFill="1" applyBorder="1"/>
    <xf numFmtId="0" fontId="7" fillId="3" borderId="14" xfId="0" applyFont="1" applyFill="1" applyBorder="1" applyAlignment="1">
      <alignment horizontal="center" wrapText="1"/>
    </xf>
    <xf numFmtId="0" fontId="0" fillId="0" borderId="12" xfId="0" applyBorder="1"/>
    <xf numFmtId="49" fontId="2" fillId="2" borderId="8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1" fontId="1" fillId="2" borderId="8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164" fontId="1" fillId="7" borderId="8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64" fontId="1" fillId="3" borderId="8" xfId="0" applyNumberFormat="1" applyFont="1" applyFill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0" fillId="0" borderId="9" xfId="0" applyBorder="1"/>
    <xf numFmtId="2" fontId="2" fillId="6" borderId="8" xfId="0" applyNumberFormat="1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1" fontId="1" fillId="6" borderId="8" xfId="0" applyNumberFormat="1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" fontId="1" fillId="2" borderId="10" xfId="0" applyNumberFormat="1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164" fontId="1" fillId="6" borderId="8" xfId="0" applyNumberFormat="1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0" borderId="9" xfId="0" applyFont="1" applyBorder="1"/>
    <xf numFmtId="0" fontId="11" fillId="8" borderId="8" xfId="0" applyFont="1" applyFill="1" applyBorder="1" applyAlignment="1">
      <alignment horizontal="center" vertical="center" wrapText="1"/>
    </xf>
    <xf numFmtId="0" fontId="12" fillId="8" borderId="8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2" fontId="2" fillId="5" borderId="8" xfId="0" applyNumberFormat="1" applyFont="1" applyFill="1" applyBorder="1" applyAlignment="1">
      <alignment horizontal="center" vertical="center" wrapText="1"/>
    </xf>
    <xf numFmtId="0" fontId="1" fillId="9" borderId="8" xfId="0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/>
    </xf>
    <xf numFmtId="1" fontId="1" fillId="6" borderId="8" xfId="0" applyNumberFormat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1" fillId="9" borderId="8" xfId="0" applyFont="1" applyFill="1" applyBorder="1" applyAlignment="1">
      <alignment horizontal="center" vertical="center"/>
    </xf>
    <xf numFmtId="0" fontId="11" fillId="9" borderId="8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/>
    </xf>
    <xf numFmtId="0" fontId="14" fillId="9" borderId="8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left" wrapText="1"/>
    </xf>
    <xf numFmtId="1" fontId="1" fillId="6" borderId="8" xfId="0" applyNumberFormat="1" applyFont="1" applyFill="1" applyBorder="1"/>
    <xf numFmtId="0" fontId="2" fillId="6" borderId="8" xfId="0" applyFont="1" applyFill="1" applyBorder="1" applyAlignment="1">
      <alignment vertical="center" wrapText="1"/>
    </xf>
    <xf numFmtId="0" fontId="1" fillId="6" borderId="8" xfId="0" applyFont="1" applyFill="1" applyBorder="1" applyAlignment="1">
      <alignment horizontal="center"/>
    </xf>
    <xf numFmtId="166" fontId="15" fillId="0" borderId="8" xfId="0" applyNumberFormat="1" applyFont="1" applyBorder="1" applyAlignment="1">
      <alignment horizontal="center" vertical="center" wrapText="1"/>
    </xf>
    <xf numFmtId="0" fontId="2" fillId="5" borderId="8" xfId="0" applyFont="1" applyFill="1" applyBorder="1" applyAlignment="1">
      <alignment horizontal="left" vertical="center" wrapText="1"/>
    </xf>
    <xf numFmtId="49" fontId="2" fillId="5" borderId="8" xfId="0" applyNumberFormat="1" applyFont="1" applyFill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 wrapText="1"/>
    </xf>
    <xf numFmtId="0" fontId="17" fillId="0" borderId="8" xfId="0" applyFont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 wrapText="1"/>
    </xf>
    <xf numFmtId="2" fontId="17" fillId="6" borderId="8" xfId="0" applyNumberFormat="1" applyFont="1" applyFill="1" applyBorder="1" applyAlignment="1">
      <alignment horizontal="center" vertical="center" wrapText="1"/>
    </xf>
    <xf numFmtId="1" fontId="17" fillId="6" borderId="8" xfId="0" applyNumberFormat="1" applyFont="1" applyFill="1" applyBorder="1" applyAlignment="1">
      <alignment horizontal="center" vertical="center"/>
    </xf>
    <xf numFmtId="164" fontId="17" fillId="6" borderId="8" xfId="0" applyNumberFormat="1" applyFont="1" applyFill="1" applyBorder="1" applyAlignment="1">
      <alignment horizontal="center" vertical="center"/>
    </xf>
    <xf numFmtId="164" fontId="17" fillId="6" borderId="8" xfId="0" applyNumberFormat="1" applyFont="1" applyFill="1" applyBorder="1" applyAlignment="1">
      <alignment horizontal="center" vertical="center" wrapText="1"/>
    </xf>
    <xf numFmtId="1" fontId="17" fillId="6" borderId="10" xfId="0" applyNumberFormat="1" applyFont="1" applyFill="1" applyBorder="1" applyAlignment="1">
      <alignment horizontal="center" vertical="center"/>
    </xf>
    <xf numFmtId="1" fontId="17" fillId="3" borderId="10" xfId="0" applyNumberFormat="1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0" borderId="15" xfId="0" applyFont="1" applyBorder="1"/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horizontal="center" vertical="center"/>
    </xf>
    <xf numFmtId="0" fontId="1" fillId="2" borderId="15" xfId="0" applyFont="1" applyFill="1" applyBorder="1"/>
    <xf numFmtId="0" fontId="1" fillId="3" borderId="15" xfId="0" applyFont="1" applyFill="1" applyBorder="1"/>
    <xf numFmtId="0" fontId="1" fillId="0" borderId="0" xfId="0" applyFont="1" applyAlignment="1">
      <alignment horizontal="center"/>
    </xf>
    <xf numFmtId="1" fontId="19" fillId="0" borderId="0" xfId="0" applyNumberFormat="1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8" fillId="0" borderId="9" xfId="0" applyFont="1" applyBorder="1"/>
    <xf numFmtId="0" fontId="1" fillId="6" borderId="2" xfId="0" applyFont="1" applyFill="1" applyBorder="1"/>
    <xf numFmtId="0" fontId="1" fillId="6" borderId="4" xfId="0" applyFont="1" applyFill="1" applyBorder="1"/>
    <xf numFmtId="164" fontId="1" fillId="0" borderId="2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/>
    </xf>
    <xf numFmtId="2" fontId="2" fillId="6" borderId="0" xfId="0" applyNumberFormat="1" applyFont="1" applyFill="1" applyAlignment="1">
      <alignment horizontal="center" vertical="center" wrapText="1"/>
    </xf>
    <xf numFmtId="0" fontId="11" fillId="6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1" fillId="6" borderId="17" xfId="0" applyFont="1" applyFill="1" applyBorder="1" applyAlignment="1">
      <alignment horizontal="center" vertical="center"/>
    </xf>
    <xf numFmtId="0" fontId="11" fillId="6" borderId="18" xfId="0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/>
    </xf>
    <xf numFmtId="2" fontId="2" fillId="6" borderId="6" xfId="0" applyNumberFormat="1" applyFont="1" applyFill="1" applyBorder="1" applyAlignment="1">
      <alignment horizontal="center" vertical="center" wrapText="1"/>
    </xf>
    <xf numFmtId="0" fontId="11" fillId="6" borderId="16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/>
    </xf>
    <xf numFmtId="0" fontId="11" fillId="6" borderId="17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1" fillId="8" borderId="0" xfId="0" applyFont="1" applyFill="1" applyAlignment="1">
      <alignment horizontal="center" vertical="center" wrapText="1"/>
    </xf>
    <xf numFmtId="0" fontId="11" fillId="8" borderId="21" xfId="0" applyFont="1" applyFill="1" applyBorder="1" applyAlignment="1">
      <alignment horizontal="center" vertical="center" wrapText="1"/>
    </xf>
    <xf numFmtId="0" fontId="11" fillId="6" borderId="0" xfId="0" applyFont="1" applyFill="1" applyAlignment="1">
      <alignment horizontal="center" vertical="center" wrapText="1"/>
    </xf>
    <xf numFmtId="0" fontId="11" fillId="6" borderId="19" xfId="0" applyFont="1" applyFill="1" applyBorder="1" applyAlignment="1">
      <alignment horizontal="center" vertical="center" wrapText="1"/>
    </xf>
    <xf numFmtId="0" fontId="11" fillId="6" borderId="22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2" fontId="2" fillId="5" borderId="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" fillId="6" borderId="5" xfId="0" applyFont="1" applyFill="1" applyBorder="1"/>
    <xf numFmtId="0" fontId="11" fillId="6" borderId="19" xfId="0" applyFont="1" applyFill="1" applyBorder="1" applyAlignment="1">
      <alignment horizontal="center" vertical="center"/>
    </xf>
    <xf numFmtId="0" fontId="11" fillId="6" borderId="22" xfId="0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 wrapText="1"/>
    </xf>
    <xf numFmtId="2" fontId="2" fillId="5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11" fillId="5" borderId="21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/>
    </xf>
    <xf numFmtId="0" fontId="11" fillId="6" borderId="25" xfId="0" applyFont="1" applyFill="1" applyBorder="1" applyAlignment="1">
      <alignment horizontal="center" vertical="center"/>
    </xf>
    <xf numFmtId="0" fontId="1" fillId="6" borderId="6" xfId="0" applyFont="1" applyFill="1" applyBorder="1"/>
    <xf numFmtId="0" fontId="11" fillId="6" borderId="26" xfId="0" applyFont="1" applyFill="1" applyBorder="1" applyAlignment="1">
      <alignment horizontal="center" vertical="center"/>
    </xf>
    <xf numFmtId="0" fontId="11" fillId="6" borderId="27" xfId="0" applyFont="1" applyFill="1" applyBorder="1" applyAlignment="1">
      <alignment horizontal="center" vertical="center"/>
    </xf>
    <xf numFmtId="0" fontId="11" fillId="5" borderId="28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6" borderId="21" xfId="0" applyFont="1" applyFill="1" applyBorder="1" applyAlignment="1">
      <alignment horizontal="center" vertical="center"/>
    </xf>
    <xf numFmtId="0" fontId="11" fillId="6" borderId="20" xfId="0" applyFont="1" applyFill="1" applyBorder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6" borderId="28" xfId="0" applyFont="1" applyFill="1" applyBorder="1" applyAlignment="1">
      <alignment horizontal="center" vertical="center"/>
    </xf>
    <xf numFmtId="0" fontId="11" fillId="9" borderId="29" xfId="0" applyFont="1" applyFill="1" applyBorder="1" applyAlignment="1">
      <alignment horizontal="center" vertical="center"/>
    </xf>
    <xf numFmtId="0" fontId="11" fillId="9" borderId="0" xfId="0" applyFont="1" applyFill="1" applyAlignment="1">
      <alignment horizontal="center" vertical="center"/>
    </xf>
    <xf numFmtId="0" fontId="11" fillId="9" borderId="30" xfId="0" applyFont="1" applyFill="1" applyBorder="1" applyAlignment="1">
      <alignment horizontal="center" vertical="center" wrapText="1"/>
    </xf>
    <xf numFmtId="0" fontId="11" fillId="9" borderId="22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2" fillId="4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/>
    </xf>
    <xf numFmtId="0" fontId="11" fillId="9" borderId="20" xfId="0" applyFont="1" applyFill="1" applyBorder="1" applyAlignment="1">
      <alignment horizontal="center" vertical="center"/>
    </xf>
    <xf numFmtId="0" fontId="11" fillId="6" borderId="31" xfId="0" applyFont="1" applyFill="1" applyBorder="1" applyAlignment="1">
      <alignment horizontal="center" vertical="center"/>
    </xf>
    <xf numFmtId="0" fontId="11" fillId="9" borderId="2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1" fillId="9" borderId="6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11" fillId="5" borderId="25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9" borderId="22" xfId="0" applyFont="1" applyFill="1" applyBorder="1" applyAlignment="1">
      <alignment horizontal="center" vertical="center"/>
    </xf>
    <xf numFmtId="0" fontId="11" fillId="9" borderId="19" xfId="0" applyFont="1" applyFill="1" applyBorder="1" applyAlignment="1">
      <alignment horizontal="center" vertical="center"/>
    </xf>
    <xf numFmtId="0" fontId="11" fillId="9" borderId="18" xfId="0" applyFont="1" applyFill="1" applyBorder="1" applyAlignment="1">
      <alignment horizontal="center" vertical="center" wrapText="1"/>
    </xf>
    <xf numFmtId="0" fontId="2" fillId="9" borderId="16" xfId="0" applyFont="1" applyFill="1" applyBorder="1"/>
    <xf numFmtId="164" fontId="1" fillId="2" borderId="0" xfId="0" applyNumberFormat="1" applyFont="1" applyFill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0" fontId="11" fillId="5" borderId="21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1" fillId="6" borderId="6" xfId="0" applyFont="1" applyFill="1" applyBorder="1" applyAlignment="1">
      <alignment wrapText="1"/>
    </xf>
    <xf numFmtId="0" fontId="2" fillId="2" borderId="3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wrapText="1"/>
    </xf>
    <xf numFmtId="0" fontId="2" fillId="4" borderId="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1" fontId="17" fillId="6" borderId="14" xfId="0" applyNumberFormat="1" applyFont="1" applyFill="1" applyBorder="1" applyAlignment="1">
      <alignment horizontal="center" vertical="center"/>
    </xf>
    <xf numFmtId="164" fontId="17" fillId="6" borderId="14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1" fontId="19" fillId="2" borderId="0" xfId="0" applyNumberFormat="1" applyFont="1" applyFill="1" applyAlignment="1">
      <alignment horizontal="center" vertical="center"/>
    </xf>
    <xf numFmtId="1" fontId="22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6" borderId="2" xfId="0" applyFont="1" applyFill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2" fillId="8" borderId="0" xfId="0" applyFont="1" applyFill="1" applyAlignment="1">
      <alignment horizontal="center" vertical="center" wrapText="1"/>
    </xf>
    <xf numFmtId="0" fontId="12" fillId="6" borderId="19" xfId="0" applyFont="1" applyFill="1" applyBorder="1" applyAlignment="1">
      <alignment horizontal="center" vertical="center" wrapText="1"/>
    </xf>
    <xf numFmtId="0" fontId="12" fillId="6" borderId="22" xfId="0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1" fillId="9" borderId="17" xfId="0" applyFont="1" applyFill="1" applyBorder="1" applyAlignment="1">
      <alignment horizontal="center" vertical="center"/>
    </xf>
    <xf numFmtId="0" fontId="11" fillId="9" borderId="18" xfId="0" applyFont="1" applyFill="1" applyBorder="1" applyAlignment="1">
      <alignment horizontal="center" vertical="center"/>
    </xf>
    <xf numFmtId="0" fontId="23" fillId="2" borderId="16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11" fillId="5" borderId="33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11" fillId="9" borderId="0" xfId="0" applyFont="1" applyFill="1" applyAlignment="1">
      <alignment horizontal="center" vertical="center" wrapText="1"/>
    </xf>
    <xf numFmtId="0" fontId="11" fillId="9" borderId="21" xfId="0" applyFont="1" applyFill="1" applyBorder="1" applyAlignment="1">
      <alignment horizontal="center" vertical="center" wrapText="1"/>
    </xf>
    <xf numFmtId="1" fontId="2" fillId="4" borderId="8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11" fillId="9" borderId="37" xfId="0" applyFont="1" applyFill="1" applyBorder="1" applyAlignment="1">
      <alignment horizontal="center" vertical="center" wrapText="1"/>
    </xf>
    <xf numFmtId="0" fontId="25" fillId="2" borderId="0" xfId="0" applyFont="1" applyFill="1"/>
    <xf numFmtId="0" fontId="2" fillId="2" borderId="9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6" borderId="13" xfId="0" applyFont="1" applyFill="1" applyBorder="1" applyAlignment="1">
      <alignment wrapText="1"/>
    </xf>
    <xf numFmtId="0" fontId="1" fillId="4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1" fillId="6" borderId="2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1" fillId="8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5" borderId="38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" fillId="9" borderId="8" xfId="0" applyFont="1" applyFill="1" applyBorder="1"/>
    <xf numFmtId="0" fontId="1" fillId="4" borderId="0" xfId="0" applyFont="1" applyFill="1" applyAlignment="1">
      <alignment horizontal="center" vertical="center" wrapText="1"/>
    </xf>
    <xf numFmtId="1" fontId="2" fillId="2" borderId="0" xfId="0" applyNumberFormat="1" applyFont="1" applyFill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164" fontId="10" fillId="6" borderId="8" xfId="0" applyNumberFormat="1" applyFont="1" applyFill="1" applyBorder="1" applyAlignment="1">
      <alignment horizontal="center" vertical="center"/>
    </xf>
    <xf numFmtId="1" fontId="17" fillId="2" borderId="1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1" fontId="1" fillId="2" borderId="11" xfId="0" applyNumberFormat="1" applyFont="1" applyFill="1" applyBorder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2" fillId="6" borderId="5" xfId="0" applyFont="1" applyFill="1" applyBorder="1" applyAlignment="1">
      <alignment vertical="center" wrapText="1"/>
    </xf>
    <xf numFmtId="0" fontId="1" fillId="6" borderId="7" xfId="0" applyFont="1" applyFill="1" applyBorder="1"/>
    <xf numFmtId="0" fontId="11" fillId="6" borderId="7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" fillId="9" borderId="9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164" fontId="17" fillId="6" borderId="14" xfId="0" applyNumberFormat="1" applyFont="1" applyFill="1" applyBorder="1" applyAlignment="1">
      <alignment horizontal="center" vertical="center"/>
    </xf>
    <xf numFmtId="0" fontId="17" fillId="6" borderId="14" xfId="0" applyFont="1" applyFill="1" applyBorder="1" applyAlignment="1">
      <alignment horizontal="center" vertical="center"/>
    </xf>
    <xf numFmtId="0" fontId="1" fillId="6" borderId="13" xfId="0" applyFont="1" applyFill="1" applyBorder="1"/>
    <xf numFmtId="0" fontId="2" fillId="0" borderId="5" xfId="0" applyFont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164" fontId="1" fillId="5" borderId="6" xfId="0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4" fillId="2" borderId="25" xfId="0" applyFont="1" applyFill="1" applyBorder="1" applyAlignment="1">
      <alignment horizontal="center" vertical="center"/>
    </xf>
    <xf numFmtId="0" fontId="24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2" fontId="10" fillId="6" borderId="8" xfId="0" applyNumberFormat="1" applyFont="1" applyFill="1" applyBorder="1" applyAlignment="1">
      <alignment horizontal="center" vertical="center"/>
    </xf>
    <xf numFmtId="2" fontId="1" fillId="6" borderId="8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 vertical="center" wrapText="1"/>
    </xf>
    <xf numFmtId="0" fontId="1" fillId="2" borderId="14" xfId="0" applyFont="1" applyFill="1" applyBorder="1"/>
    <xf numFmtId="0" fontId="11" fillId="5" borderId="5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" fontId="1" fillId="2" borderId="9" xfId="0" applyNumberFormat="1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 wrapText="1"/>
    </xf>
    <xf numFmtId="1" fontId="1" fillId="5" borderId="0" xfId="0" applyNumberFormat="1" applyFont="1" applyFill="1" applyAlignment="1">
      <alignment horizontal="center" vertical="center"/>
    </xf>
    <xf numFmtId="1" fontId="1" fillId="5" borderId="8" xfId="0" applyNumberFormat="1" applyFont="1" applyFill="1" applyBorder="1" applyAlignment="1">
      <alignment horizontal="center" vertical="center"/>
    </xf>
    <xf numFmtId="164" fontId="1" fillId="5" borderId="0" xfId="0" applyNumberFormat="1" applyFont="1" applyFill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1" fillId="10" borderId="8" xfId="0" applyFont="1" applyFill="1" applyBorder="1" applyAlignment="1">
      <alignment horizontal="center" vertical="center"/>
    </xf>
    <xf numFmtId="164" fontId="10" fillId="6" borderId="5" xfId="0" applyNumberFormat="1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1" fontId="17" fillId="6" borderId="7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wrapText="1"/>
    </xf>
    <xf numFmtId="0" fontId="1" fillId="2" borderId="1" xfId="0" applyFont="1" applyFill="1" applyBorder="1"/>
    <xf numFmtId="0" fontId="2" fillId="2" borderId="14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/>
    </xf>
    <xf numFmtId="0" fontId="1" fillId="2" borderId="13" xfId="0" applyFont="1" applyFill="1" applyBorder="1"/>
    <xf numFmtId="0" fontId="2" fillId="2" borderId="12" xfId="0" applyFont="1" applyFill="1" applyBorder="1" applyAlignment="1">
      <alignment horizontal="center" vertical="center"/>
    </xf>
    <xf numFmtId="0" fontId="1" fillId="2" borderId="7" xfId="0" applyFont="1" applyFill="1" applyBorder="1"/>
    <xf numFmtId="0" fontId="2" fillId="6" borderId="8" xfId="0" applyFont="1" applyFill="1" applyBorder="1" applyAlignment="1">
      <alignment vertical="center" textRotation="90" wrapText="1"/>
    </xf>
    <xf numFmtId="1" fontId="2" fillId="2" borderId="0" xfId="0" applyNumberFormat="1" applyFont="1" applyFill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5" borderId="8" xfId="0" applyNumberFormat="1" applyFont="1" applyFill="1" applyBorder="1" applyAlignment="1">
      <alignment horizontal="center" vertical="center"/>
    </xf>
    <xf numFmtId="1" fontId="2" fillId="5" borderId="0" xfId="0" applyNumberFormat="1" applyFont="1" applyFill="1" applyAlignment="1">
      <alignment horizontal="center" vertical="center"/>
    </xf>
    <xf numFmtId="0" fontId="1" fillId="2" borderId="8" xfId="0" applyFont="1" applyFill="1" applyBorder="1"/>
    <xf numFmtId="1" fontId="10" fillId="2" borderId="8" xfId="0" applyNumberFormat="1" applyFont="1" applyFill="1" applyBorder="1" applyAlignment="1">
      <alignment horizontal="center" vertical="center"/>
    </xf>
    <xf numFmtId="3" fontId="1" fillId="5" borderId="0" xfId="0" applyNumberFormat="1" applyFont="1" applyFill="1" applyAlignment="1">
      <alignment horizontal="center" vertical="center" wrapText="1"/>
    </xf>
    <xf numFmtId="3" fontId="1" fillId="5" borderId="8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/>
    </xf>
    <xf numFmtId="0" fontId="17" fillId="0" borderId="8" xfId="0" applyFont="1" applyBorder="1" applyAlignment="1">
      <alignment horizontal="center"/>
    </xf>
    <xf numFmtId="0" fontId="27" fillId="0" borderId="0" xfId="0" applyFont="1"/>
    <xf numFmtId="0" fontId="28" fillId="2" borderId="0" xfId="0" applyFont="1" applyFill="1"/>
    <xf numFmtId="0" fontId="10" fillId="2" borderId="0" xfId="0" applyFont="1" applyFill="1" applyAlignment="1">
      <alignment horizontal="left" wrapText="1"/>
    </xf>
    <xf numFmtId="2" fontId="2" fillId="2" borderId="0" xfId="0" applyNumberFormat="1" applyFont="1" applyFill="1" applyAlignment="1">
      <alignment horizontal="left" wrapText="1"/>
    </xf>
    <xf numFmtId="0" fontId="10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right" wrapText="1"/>
    </xf>
    <xf numFmtId="2" fontId="2" fillId="2" borderId="0" xfId="0" applyNumberFormat="1" applyFont="1" applyFill="1" applyAlignment="1">
      <alignment horizontal="right" wrapText="1"/>
    </xf>
    <xf numFmtId="0" fontId="17" fillId="2" borderId="0" xfId="0" applyFont="1" applyFill="1" applyAlignment="1">
      <alignment horizontal="right" wrapText="1"/>
    </xf>
    <xf numFmtId="0" fontId="28" fillId="2" borderId="1" xfId="0" applyFont="1" applyFill="1" applyBorder="1"/>
    <xf numFmtId="0" fontId="28" fillId="2" borderId="2" xfId="0" applyFont="1" applyFill="1" applyBorder="1"/>
    <xf numFmtId="0" fontId="28" fillId="2" borderId="10" xfId="0" applyFont="1" applyFill="1" applyBorder="1"/>
    <xf numFmtId="49" fontId="10" fillId="5" borderId="8" xfId="0" applyNumberFormat="1" applyFont="1" applyFill="1" applyBorder="1" applyAlignment="1">
      <alignment horizontal="center" vertical="center" wrapText="1"/>
    </xf>
    <xf numFmtId="49" fontId="2" fillId="5" borderId="8" xfId="0" applyNumberFormat="1" applyFont="1" applyFill="1" applyBorder="1" applyAlignment="1">
      <alignment horizontal="center" vertical="center" wrapText="1"/>
    </xf>
    <xf numFmtId="49" fontId="10" fillId="5" borderId="8" xfId="0" applyNumberFormat="1" applyFont="1" applyFill="1" applyBorder="1" applyAlignment="1">
      <alignment horizontal="center" vertical="center"/>
    </xf>
    <xf numFmtId="49" fontId="2" fillId="5" borderId="8" xfId="0" applyNumberFormat="1" applyFont="1" applyFill="1" applyBorder="1" applyAlignment="1">
      <alignment horizontal="center" vertical="center" textRotation="90" wrapText="1"/>
    </xf>
    <xf numFmtId="49" fontId="17" fillId="5" borderId="8" xfId="0" applyNumberFormat="1" applyFont="1" applyFill="1" applyBorder="1" applyAlignment="1">
      <alignment horizontal="center" vertical="center"/>
    </xf>
    <xf numFmtId="49" fontId="1" fillId="5" borderId="8" xfId="0" applyNumberFormat="1" applyFont="1" applyFill="1" applyBorder="1" applyAlignment="1">
      <alignment horizontal="center" vertical="center"/>
    </xf>
    <xf numFmtId="49" fontId="1" fillId="5" borderId="8" xfId="0" applyNumberFormat="1" applyFont="1" applyFill="1" applyBorder="1" applyAlignment="1">
      <alignment horizontal="center" vertical="center" wrapText="1"/>
    </xf>
    <xf numFmtId="49" fontId="17" fillId="5" borderId="8" xfId="0" applyNumberFormat="1" applyFont="1" applyFill="1" applyBorder="1" applyAlignment="1">
      <alignment vertical="center" textRotation="90" wrapText="1"/>
    </xf>
    <xf numFmtId="49" fontId="1" fillId="5" borderId="8" xfId="0" applyNumberFormat="1" applyFont="1" applyFill="1" applyBorder="1" applyAlignment="1">
      <alignment horizontal="center" vertical="center" textRotation="90" wrapText="1"/>
    </xf>
    <xf numFmtId="49" fontId="17" fillId="5" borderId="8" xfId="0" applyNumberFormat="1" applyFont="1" applyFill="1" applyBorder="1" applyAlignment="1">
      <alignment horizontal="center" vertical="center" textRotation="90" wrapText="1"/>
    </xf>
    <xf numFmtId="49" fontId="1" fillId="5" borderId="8" xfId="0" applyNumberFormat="1" applyFont="1" applyFill="1" applyBorder="1" applyAlignment="1">
      <alignment vertical="center" textRotation="90" wrapText="1"/>
    </xf>
    <xf numFmtId="0" fontId="28" fillId="2" borderId="14" xfId="0" applyFont="1" applyFill="1" applyBorder="1"/>
    <xf numFmtId="49" fontId="10" fillId="5" borderId="8" xfId="0" applyNumberFormat="1" applyFont="1" applyFill="1" applyBorder="1" applyAlignment="1">
      <alignment horizontal="center" vertical="center" textRotation="90" wrapText="1"/>
    </xf>
    <xf numFmtId="0" fontId="28" fillId="2" borderId="4" xfId="0" applyFont="1" applyFill="1" applyBorder="1"/>
    <xf numFmtId="0" fontId="10" fillId="5" borderId="8" xfId="0" applyFont="1" applyFill="1" applyBorder="1" applyAlignment="1">
      <alignment horizontal="center" vertical="center" textRotation="90" wrapText="1"/>
    </xf>
    <xf numFmtId="0" fontId="2" fillId="5" borderId="8" xfId="0" applyFont="1" applyFill="1" applyBorder="1" applyAlignment="1">
      <alignment horizontal="center" vertical="center" textRotation="90" wrapText="1"/>
    </xf>
    <xf numFmtId="0" fontId="17" fillId="5" borderId="8" xfId="0" applyFont="1" applyFill="1" applyBorder="1" applyAlignment="1">
      <alignment horizontal="center" vertical="center" textRotation="90" wrapText="1"/>
    </xf>
    <xf numFmtId="0" fontId="1" fillId="5" borderId="8" xfId="0" applyFont="1" applyFill="1" applyBorder="1" applyAlignment="1">
      <alignment horizontal="center" vertical="center" textRotation="90" wrapText="1"/>
    </xf>
    <xf numFmtId="0" fontId="28" fillId="2" borderId="11" xfId="0" applyFont="1" applyFill="1" applyBorder="1"/>
    <xf numFmtId="0" fontId="10" fillId="2" borderId="8" xfId="0" applyFont="1" applyFill="1" applyBorder="1" applyAlignment="1">
      <alignment horizontal="center" vertical="center" textRotation="90" wrapText="1"/>
    </xf>
    <xf numFmtId="0" fontId="2" fillId="2" borderId="8" xfId="0" applyFont="1" applyFill="1" applyBorder="1" applyAlignment="1">
      <alignment horizontal="center" vertical="center" textRotation="90" wrapText="1"/>
    </xf>
    <xf numFmtId="0" fontId="17" fillId="2" borderId="8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28" fillId="2" borderId="13" xfId="0" applyFont="1" applyFill="1" applyBorder="1"/>
    <xf numFmtId="0" fontId="2" fillId="6" borderId="14" xfId="0" applyFont="1" applyFill="1" applyBorder="1" applyAlignment="1">
      <alignment vertical="center" textRotation="90" wrapText="1"/>
    </xf>
    <xf numFmtId="1" fontId="17" fillId="2" borderId="8" xfId="0" applyNumberFormat="1" applyFont="1" applyFill="1" applyBorder="1" applyAlignment="1">
      <alignment horizontal="center" vertical="center"/>
    </xf>
    <xf numFmtId="1" fontId="10" fillId="4" borderId="8" xfId="0" applyNumberFormat="1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 wrapText="1"/>
    </xf>
    <xf numFmtId="1" fontId="10" fillId="2" borderId="8" xfId="0" applyNumberFormat="1" applyFont="1" applyFill="1" applyBorder="1" applyAlignment="1">
      <alignment horizontal="center" vertical="center" wrapText="1"/>
    </xf>
    <xf numFmtId="1" fontId="17" fillId="2" borderId="8" xfId="0" applyNumberFormat="1" applyFont="1" applyFill="1" applyBorder="1" applyAlignment="1">
      <alignment horizontal="center" vertical="center" wrapText="1"/>
    </xf>
    <xf numFmtId="1" fontId="10" fillId="5" borderId="8" xfId="0" applyNumberFormat="1" applyFont="1" applyFill="1" applyBorder="1" applyAlignment="1">
      <alignment horizontal="center" vertical="center"/>
    </xf>
    <xf numFmtId="1" fontId="17" fillId="5" borderId="8" xfId="0" applyNumberFormat="1" applyFont="1" applyFill="1" applyBorder="1" applyAlignment="1">
      <alignment horizontal="center" vertical="center"/>
    </xf>
    <xf numFmtId="1" fontId="10" fillId="5" borderId="11" xfId="0" applyNumberFormat="1" applyFont="1" applyFill="1" applyBorder="1" applyAlignment="1">
      <alignment horizontal="center" vertical="center"/>
    </xf>
    <xf numFmtId="1" fontId="2" fillId="5" borderId="10" xfId="0" applyNumberFormat="1" applyFont="1" applyFill="1" applyBorder="1" applyAlignment="1">
      <alignment horizontal="center" vertical="center"/>
    </xf>
    <xf numFmtId="1" fontId="10" fillId="5" borderId="0" xfId="0" applyNumberFormat="1" applyFont="1" applyFill="1" applyAlignment="1">
      <alignment horizontal="center" vertical="center"/>
    </xf>
    <xf numFmtId="1" fontId="17" fillId="5" borderId="0" xfId="0" applyNumberFormat="1" applyFont="1" applyFill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15" xfId="0" applyNumberFormat="1" applyFont="1" applyFill="1" applyBorder="1" applyAlignment="1">
      <alignment horizontal="center" vertical="center"/>
    </xf>
    <xf numFmtId="1" fontId="10" fillId="5" borderId="8" xfId="0" applyNumberFormat="1" applyFont="1" applyFill="1" applyBorder="1" applyAlignment="1">
      <alignment horizontal="center" vertical="center" wrapText="1"/>
    </xf>
    <xf numFmtId="1" fontId="2" fillId="5" borderId="8" xfId="0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 wrapText="1"/>
    </xf>
    <xf numFmtId="0" fontId="0" fillId="5" borderId="0" xfId="0" applyFill="1"/>
    <xf numFmtId="1" fontId="10" fillId="2" borderId="0" xfId="0" applyNumberFormat="1" applyFont="1" applyFill="1" applyAlignment="1">
      <alignment horizontal="center" vertical="center"/>
    </xf>
    <xf numFmtId="1" fontId="17" fillId="2" borderId="0" xfId="0" applyNumberFormat="1" applyFont="1" applyFill="1" applyAlignment="1">
      <alignment horizontal="center" vertical="center"/>
    </xf>
    <xf numFmtId="1" fontId="10" fillId="4" borderId="0" xfId="0" applyNumberFormat="1" applyFont="1" applyFill="1" applyAlignment="1">
      <alignment horizontal="center" vertical="center" wrapText="1"/>
    </xf>
    <xf numFmtId="1" fontId="2" fillId="4" borderId="0" xfId="0" applyNumberFormat="1" applyFont="1" applyFill="1" applyAlignment="1">
      <alignment horizontal="center" vertical="center" wrapText="1"/>
    </xf>
    <xf numFmtId="0" fontId="1" fillId="5" borderId="0" xfId="0" applyFont="1" applyFill="1"/>
    <xf numFmtId="0" fontId="28" fillId="2" borderId="8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1" fontId="1" fillId="5" borderId="0" xfId="0" applyNumberFormat="1" applyFont="1" applyFill="1" applyAlignment="1">
      <alignment horizontal="center" vertical="center" wrapText="1"/>
    </xf>
    <xf numFmtId="1" fontId="1" fillId="5" borderId="8" xfId="0" applyNumberFormat="1" applyFont="1" applyFill="1" applyBorder="1" applyAlignment="1">
      <alignment horizontal="center" vertical="center" wrapText="1"/>
    </xf>
    <xf numFmtId="3" fontId="1" fillId="5" borderId="1" xfId="0" applyNumberFormat="1" applyFont="1" applyFill="1" applyBorder="1" applyAlignment="1">
      <alignment horizontal="center" vertical="center" wrapText="1"/>
    </xf>
    <xf numFmtId="3" fontId="1" fillId="5" borderId="6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top" wrapText="1"/>
    </xf>
    <xf numFmtId="1" fontId="17" fillId="5" borderId="8" xfId="0" applyNumberFormat="1" applyFont="1" applyFill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/>
    </xf>
    <xf numFmtId="3" fontId="30" fillId="5" borderId="8" xfId="0" applyNumberFormat="1" applyFont="1" applyFill="1" applyBorder="1" applyAlignment="1">
      <alignment horizontal="center" vertical="center" wrapText="1"/>
    </xf>
    <xf numFmtId="0" fontId="30" fillId="5" borderId="8" xfId="0" applyFont="1" applyFill="1" applyBorder="1" applyAlignment="1">
      <alignment horizontal="center" vertical="center" wrapText="1"/>
    </xf>
    <xf numFmtId="0" fontId="30" fillId="5" borderId="8" xfId="0" applyFont="1" applyFill="1" applyBorder="1" applyAlignment="1">
      <alignment horizontal="center" vertical="center"/>
    </xf>
    <xf numFmtId="1" fontId="30" fillId="5" borderId="8" xfId="0" applyNumberFormat="1" applyFont="1" applyFill="1" applyBorder="1" applyAlignment="1">
      <alignment horizontal="center" vertical="center" wrapText="1"/>
    </xf>
    <xf numFmtId="0" fontId="29" fillId="0" borderId="0" xfId="0" applyFont="1"/>
    <xf numFmtId="0" fontId="29" fillId="0" borderId="0" xfId="0" applyFont="1"/>
    <xf numFmtId="3" fontId="14" fillId="5" borderId="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3" fontId="1" fillId="5" borderId="0" xfId="0" applyNumberFormat="1" applyFont="1" applyFill="1" applyAlignment="1">
      <alignment horizontal="left" vertical="center"/>
    </xf>
    <xf numFmtId="1" fontId="31" fillId="0" borderId="0" xfId="0" applyNumberFormat="1" applyFont="1" applyAlignment="1">
      <alignment horizontal="left"/>
    </xf>
    <xf numFmtId="0" fontId="22" fillId="2" borderId="0" xfId="0" applyFont="1" applyFill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2" fillId="2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textRotation="90" wrapText="1"/>
    </xf>
    <xf numFmtId="0" fontId="2" fillId="5" borderId="10" xfId="0" applyFont="1" applyFill="1" applyBorder="1" applyAlignment="1">
      <alignment horizontal="center" vertical="center" textRotation="90" wrapText="1"/>
    </xf>
    <xf numFmtId="0" fontId="2" fillId="5" borderId="14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10" xfId="0" applyFont="1" applyFill="1" applyBorder="1" applyAlignment="1">
      <alignment horizontal="center" vertical="center" textRotation="90" wrapText="1"/>
    </xf>
    <xf numFmtId="0" fontId="2" fillId="2" borderId="14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 wrapText="1"/>
    </xf>
    <xf numFmtId="0" fontId="2" fillId="5" borderId="5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 wrapText="1"/>
    </xf>
    <xf numFmtId="0" fontId="2" fillId="5" borderId="10" xfId="0" applyFont="1" applyFill="1" applyBorder="1" applyAlignment="1">
      <alignment horizontal="center" vertical="top" wrapText="1"/>
    </xf>
    <xf numFmtId="0" fontId="2" fillId="5" borderId="14" xfId="0" applyFont="1" applyFill="1" applyBorder="1" applyAlignment="1">
      <alignment horizontal="center" vertical="top" wrapText="1"/>
    </xf>
    <xf numFmtId="0" fontId="7" fillId="5" borderId="2" xfId="0" applyFont="1" applyFill="1" applyBorder="1" applyAlignment="1">
      <alignment horizontal="center" wrapText="1"/>
    </xf>
    <xf numFmtId="0" fontId="7" fillId="5" borderId="10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wrapText="1"/>
    </xf>
    <xf numFmtId="0" fontId="14" fillId="0" borderId="0" xfId="0" applyFont="1" applyAlignment="1">
      <alignment horizontal="right" wrapText="1"/>
    </xf>
    <xf numFmtId="0" fontId="14" fillId="2" borderId="0" xfId="0" applyFont="1" applyFill="1" applyAlignment="1">
      <alignment horizontal="right" wrapText="1"/>
    </xf>
    <xf numFmtId="0" fontId="1" fillId="0" borderId="0" xfId="0" applyFont="1" applyAlignment="1">
      <alignment horizontal="center"/>
    </xf>
    <xf numFmtId="0" fontId="2" fillId="5" borderId="2" xfId="0" applyFont="1" applyFill="1" applyBorder="1" applyAlignment="1">
      <alignment vertical="center" textRotation="90" wrapText="1"/>
    </xf>
    <xf numFmtId="0" fontId="2" fillId="5" borderId="10" xfId="0" applyFont="1" applyFill="1" applyBorder="1" applyAlignment="1">
      <alignment vertical="center" textRotation="90" wrapText="1"/>
    </xf>
    <xf numFmtId="0" fontId="2" fillId="5" borderId="14" xfId="0" applyFont="1" applyFill="1" applyBorder="1" applyAlignment="1">
      <alignment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wrapText="1"/>
    </xf>
    <xf numFmtId="0" fontId="20" fillId="2" borderId="10" xfId="0" applyFont="1" applyFill="1" applyBorder="1" applyAlignment="1">
      <alignment horizontal="center" wrapText="1"/>
    </xf>
    <xf numFmtId="0" fontId="20" fillId="2" borderId="14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1" fillId="2" borderId="0" xfId="0" applyFont="1" applyFill="1" applyAlignment="1">
      <alignment horizontal="left" vertical="center" wrapText="1"/>
    </xf>
    <xf numFmtId="0" fontId="18" fillId="2" borderId="0" xfId="0" applyFont="1" applyFill="1" applyAlignment="1">
      <alignment horizontal="center" wrapText="1"/>
    </xf>
    <xf numFmtId="0" fontId="2" fillId="0" borderId="2" xfId="0" applyFont="1" applyBorder="1" applyAlignment="1">
      <alignment vertical="center" textRotation="90" wrapText="1"/>
    </xf>
    <xf numFmtId="0" fontId="2" fillId="0" borderId="10" xfId="0" applyFont="1" applyBorder="1" applyAlignment="1">
      <alignment vertical="center" textRotation="90" wrapText="1"/>
    </xf>
    <xf numFmtId="0" fontId="2" fillId="0" borderId="14" xfId="0" applyFont="1" applyBorder="1" applyAlignment="1">
      <alignment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 horizontal="right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5" borderId="2" xfId="0" applyFont="1" applyFill="1" applyBorder="1" applyAlignment="1">
      <alignment horizontal="left" vertical="center" textRotation="90" wrapText="1"/>
    </xf>
    <xf numFmtId="0" fontId="2" fillId="5" borderId="10" xfId="0" applyFont="1" applyFill="1" applyBorder="1" applyAlignment="1">
      <alignment horizontal="left" vertical="center" textRotation="90" wrapText="1"/>
    </xf>
    <xf numFmtId="0" fontId="2" fillId="5" borderId="14" xfId="0" applyFont="1" applyFill="1" applyBorder="1" applyAlignment="1">
      <alignment horizontal="left" vertical="center" textRotation="90" wrapText="1"/>
    </xf>
    <xf numFmtId="0" fontId="7" fillId="2" borderId="2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2" fontId="2" fillId="2" borderId="0" xfId="0" applyNumberFormat="1" applyFont="1" applyFill="1" applyAlignment="1">
      <alignment horizontal="right" vertical="top" wrapText="1"/>
    </xf>
    <xf numFmtId="0" fontId="10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2" fontId="1" fillId="2" borderId="0" xfId="0" applyNumberFormat="1" applyFont="1" applyFill="1" applyAlignment="1">
      <alignment horizontal="right" vertical="top" wrapText="1"/>
    </xf>
    <xf numFmtId="0" fontId="2" fillId="5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49" fontId="10" fillId="5" borderId="5" xfId="0" applyNumberFormat="1" applyFont="1" applyFill="1" applyBorder="1" applyAlignment="1">
      <alignment horizontal="center" vertical="center" wrapText="1"/>
    </xf>
    <xf numFmtId="49" fontId="10" fillId="5" borderId="6" xfId="0" applyNumberFormat="1" applyFont="1" applyFill="1" applyBorder="1" applyAlignment="1">
      <alignment horizontal="center" vertical="center" wrapText="1"/>
    </xf>
    <xf numFmtId="49" fontId="10" fillId="5" borderId="7" xfId="0" applyNumberFormat="1" applyFont="1" applyFill="1" applyBorder="1" applyAlignment="1">
      <alignment horizontal="center" vertical="center" wrapText="1"/>
    </xf>
    <xf numFmtId="49" fontId="10" fillId="5" borderId="8" xfId="0" applyNumberFormat="1" applyFont="1" applyFill="1" applyBorder="1" applyAlignment="1">
      <alignment horizontal="center" vertical="center" wrapText="1"/>
    </xf>
    <xf numFmtId="49" fontId="17" fillId="5" borderId="8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30" fillId="0" borderId="2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1" fillId="5" borderId="2" xfId="0" applyNumberFormat="1" applyFont="1" applyFill="1" applyBorder="1" applyAlignment="1">
      <alignment horizontal="center" vertical="center" wrapText="1"/>
    </xf>
    <xf numFmtId="3" fontId="1" fillId="5" borderId="10" xfId="0" applyNumberFormat="1" applyFont="1" applyFill="1" applyBorder="1" applyAlignment="1">
      <alignment horizontal="center" vertical="center" wrapText="1"/>
    </xf>
    <xf numFmtId="3" fontId="1" fillId="5" borderId="14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PT Sans Caption"/>
        <a:ea typeface="Arial"/>
        <a:cs typeface="Arial"/>
      </a:majorFont>
      <a:minorFont>
        <a:latin typeface="PT Sans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Y268"/>
  <sheetViews>
    <sheetView topLeftCell="U1" zoomScale="70" workbookViewId="0">
      <pane ySplit="10" topLeftCell="A11" activePane="bottomLeft" state="frozen"/>
      <selection activeCell="F76" sqref="F76"/>
      <selection pane="bottomLeft" activeCell="U1" sqref="U1"/>
    </sheetView>
  </sheetViews>
  <sheetFormatPr defaultColWidth="0" defaultRowHeight="15.75"/>
  <cols>
    <col min="1" max="1" width="5.75" style="1" bestFit="1" customWidth="1"/>
    <col min="2" max="2" width="35" style="1" bestFit="1" customWidth="1"/>
    <col min="3" max="3" width="9.125" style="2" customWidth="1"/>
    <col min="4" max="4" width="8.25" style="2" customWidth="1"/>
    <col min="5" max="5" width="7.75" style="2" customWidth="1"/>
    <col min="6" max="6" width="6.75" style="1" bestFit="1" customWidth="1"/>
    <col min="7" max="7" width="6.75" style="3" customWidth="1"/>
    <col min="8" max="14" width="6.75" style="1" customWidth="1"/>
    <col min="15" max="15" width="6.75" style="3" customWidth="1"/>
    <col min="16" max="20" width="6.75" style="1" customWidth="1"/>
    <col min="21" max="21" width="8.625" style="1" customWidth="1"/>
    <col min="22" max="22" width="6.75" style="1" hidden="1" customWidth="1"/>
    <col min="23" max="23" width="6.375" style="3" customWidth="1"/>
    <col min="24" max="24" width="6.75" style="3" bestFit="1" customWidth="1"/>
    <col min="25" max="25" width="6.75" style="3" customWidth="1"/>
    <col min="26" max="26" width="8.625" style="3" customWidth="1"/>
    <col min="27" max="27" width="8.625" style="4" hidden="1" customWidth="1"/>
    <col min="28" max="28" width="8.625" style="1" hidden="1" customWidth="1"/>
    <col min="29" max="33" width="6.75" style="1" customWidth="1"/>
    <col min="34" max="35" width="8.75" style="1" customWidth="1"/>
    <col min="36" max="39" width="8.75" style="1" hidden="1" customWidth="1"/>
    <col min="40" max="502" width="0" style="1" hidden="1" customWidth="1"/>
    <col min="503" max="503" width="0" style="1" hidden="1" bestFit="1"/>
    <col min="504" max="16384" width="0" style="1" hidden="1"/>
  </cols>
  <sheetData>
    <row r="1" spans="1:49">
      <c r="A1" s="5"/>
      <c r="B1" s="6" t="s">
        <v>0</v>
      </c>
      <c r="C1" s="7"/>
      <c r="D1" s="7"/>
      <c r="E1" s="7"/>
      <c r="F1" s="5"/>
      <c r="G1" s="8"/>
      <c r="H1" s="5"/>
      <c r="I1" s="5"/>
      <c r="J1" s="5"/>
      <c r="K1" s="5"/>
      <c r="L1" s="5"/>
      <c r="M1" s="5"/>
      <c r="N1" s="5"/>
      <c r="O1" s="8"/>
      <c r="P1" s="5"/>
      <c r="Q1" s="5"/>
      <c r="R1" s="5"/>
      <c r="S1" s="5"/>
      <c r="T1" s="5"/>
      <c r="U1" s="5"/>
      <c r="V1" s="5"/>
      <c r="W1" s="8"/>
      <c r="X1" s="8"/>
      <c r="Y1" s="8"/>
      <c r="Z1" s="8"/>
      <c r="AA1" s="9"/>
      <c r="AB1" s="8"/>
      <c r="AC1" s="5"/>
      <c r="AD1" s="10"/>
      <c r="AE1" s="2"/>
      <c r="AF1" s="2"/>
      <c r="AG1" s="11"/>
      <c r="AH1" s="10"/>
      <c r="AI1" s="5"/>
      <c r="AJ1" s="5"/>
      <c r="AW1" s="5"/>
    </row>
    <row r="2" spans="1:49" ht="23.25">
      <c r="A2" s="5"/>
      <c r="B2" s="6" t="s">
        <v>1</v>
      </c>
      <c r="C2" s="7"/>
      <c r="D2" s="7"/>
      <c r="E2" s="7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  <c r="V2" s="493"/>
      <c r="W2" s="8"/>
      <c r="X2" s="8"/>
      <c r="Y2" s="8"/>
      <c r="Z2" s="8"/>
      <c r="AA2" s="12"/>
      <c r="AB2" s="13"/>
      <c r="AC2" s="5"/>
      <c r="AD2" s="5"/>
      <c r="AE2" s="5"/>
      <c r="AF2" s="5"/>
      <c r="AG2" s="5"/>
      <c r="AH2" s="5"/>
      <c r="AI2" s="5"/>
      <c r="AJ2" s="5"/>
      <c r="AW2" s="5"/>
    </row>
    <row r="3" spans="1:49" ht="20.25">
      <c r="A3" s="5"/>
      <c r="B3" s="6" t="s">
        <v>2</v>
      </c>
      <c r="C3" s="7"/>
      <c r="D3" s="7"/>
      <c r="E3" s="7"/>
      <c r="F3" s="5"/>
      <c r="G3" s="8"/>
      <c r="H3" s="5"/>
      <c r="I3" s="5"/>
      <c r="J3" s="5"/>
      <c r="K3" s="5"/>
      <c r="L3" s="5"/>
      <c r="M3" s="5"/>
      <c r="N3" s="5"/>
      <c r="O3" s="8"/>
      <c r="P3" s="5"/>
      <c r="Q3" s="5"/>
      <c r="R3" s="5"/>
      <c r="S3" s="5"/>
      <c r="T3" s="5"/>
      <c r="U3" s="5"/>
      <c r="V3" s="5"/>
      <c r="W3" s="8"/>
      <c r="X3" s="8"/>
      <c r="Y3" s="8"/>
      <c r="Z3" s="8"/>
      <c r="AA3" s="14"/>
      <c r="AB3" s="15"/>
      <c r="AC3" s="5"/>
      <c r="AD3" s="5"/>
      <c r="AE3" s="16"/>
      <c r="AF3" s="5"/>
      <c r="AG3" s="5"/>
      <c r="AH3" s="5"/>
      <c r="AI3" s="5"/>
      <c r="AJ3" s="5"/>
      <c r="AN3" s="17"/>
      <c r="AW3" s="5"/>
    </row>
    <row r="4" spans="1:49" ht="20.25">
      <c r="A4" s="5"/>
      <c r="B4" s="6" t="s">
        <v>3</v>
      </c>
      <c r="C4" s="7"/>
      <c r="D4" s="7"/>
      <c r="E4" s="7"/>
      <c r="F4" s="5"/>
      <c r="G4" s="8"/>
      <c r="H4" s="5"/>
      <c r="I4" s="5"/>
      <c r="J4" s="5"/>
      <c r="K4" s="5"/>
      <c r="L4" s="5"/>
      <c r="M4" s="5"/>
      <c r="N4" s="5"/>
      <c r="O4" s="8"/>
      <c r="P4" s="5"/>
      <c r="Q4" s="5"/>
      <c r="R4" s="5"/>
      <c r="S4" s="5"/>
      <c r="T4" s="5"/>
      <c r="U4" s="5"/>
      <c r="V4" s="5"/>
      <c r="W4" s="8"/>
      <c r="X4" s="8"/>
      <c r="Y4" s="8"/>
      <c r="Z4" s="8"/>
      <c r="AA4" s="14" t="s">
        <v>4</v>
      </c>
      <c r="AB4" s="15"/>
      <c r="AC4" s="5"/>
      <c r="AD4" s="5"/>
      <c r="AE4" s="5"/>
      <c r="AF4" s="5"/>
      <c r="AG4" s="5"/>
      <c r="AH4" s="5"/>
      <c r="AI4" s="5"/>
      <c r="AJ4" s="5"/>
    </row>
    <row r="5" spans="1:49" hidden="1">
      <c r="A5" s="18"/>
      <c r="B5" s="19"/>
      <c r="C5" s="20"/>
      <c r="D5" s="20"/>
      <c r="E5" s="20"/>
      <c r="F5" s="21"/>
      <c r="G5" s="22"/>
      <c r="H5" s="23"/>
      <c r="I5" s="23"/>
      <c r="J5" s="23"/>
      <c r="K5" s="23"/>
      <c r="L5" s="23"/>
      <c r="M5" s="18"/>
      <c r="N5" s="18"/>
      <c r="O5" s="24"/>
      <c r="P5" s="18"/>
      <c r="Q5" s="18"/>
      <c r="R5" s="18"/>
      <c r="S5" s="18"/>
      <c r="T5" s="18"/>
      <c r="U5" s="18"/>
      <c r="V5" s="18"/>
      <c r="W5" s="24"/>
      <c r="X5" s="24"/>
      <c r="Y5" s="24"/>
      <c r="Z5" s="24"/>
      <c r="AA5" s="25"/>
      <c r="AB5" s="24"/>
      <c r="AC5" s="18"/>
      <c r="AD5" s="18"/>
      <c r="AE5" s="18"/>
      <c r="AF5" s="18"/>
      <c r="AG5" s="18"/>
      <c r="AH5" s="18"/>
      <c r="AI5" s="5"/>
      <c r="AJ5" s="5"/>
    </row>
    <row r="6" spans="1:49">
      <c r="A6" s="494" t="s">
        <v>5</v>
      </c>
      <c r="B6" s="496" t="s">
        <v>6</v>
      </c>
      <c r="C6" s="498" t="s">
        <v>7</v>
      </c>
      <c r="D6" s="501" t="s">
        <v>8</v>
      </c>
      <c r="E6" s="502"/>
      <c r="F6" s="507" t="s">
        <v>9</v>
      </c>
      <c r="G6" s="510" t="s">
        <v>10</v>
      </c>
      <c r="H6" s="511"/>
      <c r="I6" s="511"/>
      <c r="J6" s="511"/>
      <c r="K6" s="511"/>
      <c r="L6" s="511"/>
      <c r="M6" s="511"/>
      <c r="N6" s="511"/>
      <c r="O6" s="511"/>
      <c r="P6" s="511"/>
      <c r="Q6" s="511"/>
      <c r="R6" s="511"/>
      <c r="S6" s="511"/>
      <c r="T6" s="511"/>
      <c r="U6" s="512"/>
      <c r="V6" s="30"/>
      <c r="W6" s="510" t="s">
        <v>11</v>
      </c>
      <c r="X6" s="511"/>
      <c r="Y6" s="511"/>
      <c r="Z6" s="511"/>
      <c r="AA6" s="511"/>
      <c r="AB6" s="511"/>
      <c r="AC6" s="511"/>
      <c r="AD6" s="511"/>
      <c r="AE6" s="511"/>
      <c r="AF6" s="511"/>
      <c r="AG6" s="511"/>
      <c r="AH6" s="512"/>
      <c r="AI6" s="31"/>
      <c r="AJ6" s="32"/>
      <c r="AK6" s="33"/>
      <c r="AL6" s="34"/>
      <c r="AM6" s="34"/>
      <c r="AN6" s="34"/>
      <c r="AO6" s="34"/>
      <c r="AP6" s="34"/>
      <c r="AQ6" s="34"/>
      <c r="AR6" s="34"/>
      <c r="AS6" s="34"/>
    </row>
    <row r="7" spans="1:49" ht="14.25" customHeight="1">
      <c r="A7" s="495"/>
      <c r="B7" s="497"/>
      <c r="C7" s="499"/>
      <c r="D7" s="503"/>
      <c r="E7" s="504"/>
      <c r="F7" s="508"/>
      <c r="G7" s="513" t="s">
        <v>12</v>
      </c>
      <c r="H7" s="514"/>
      <c r="I7" s="514"/>
      <c r="J7" s="514"/>
      <c r="K7" s="514"/>
      <c r="L7" s="514"/>
      <c r="M7" s="514"/>
      <c r="N7" s="515"/>
      <c r="O7" s="513" t="s">
        <v>13</v>
      </c>
      <c r="P7" s="514"/>
      <c r="Q7" s="514"/>
      <c r="R7" s="514"/>
      <c r="S7" s="514"/>
      <c r="T7" s="514"/>
      <c r="U7" s="515"/>
      <c r="V7" s="30"/>
      <c r="W7" s="510" t="s">
        <v>14</v>
      </c>
      <c r="X7" s="512"/>
      <c r="Y7" s="513" t="s">
        <v>15</v>
      </c>
      <c r="Z7" s="514"/>
      <c r="AA7" s="514"/>
      <c r="AB7" s="514"/>
      <c r="AC7" s="514"/>
      <c r="AD7" s="514"/>
      <c r="AE7" s="514"/>
      <c r="AF7" s="514"/>
      <c r="AG7" s="514"/>
      <c r="AH7" s="515"/>
      <c r="AI7" s="31"/>
      <c r="AJ7" s="32"/>
      <c r="AK7" s="33"/>
      <c r="AL7" s="34"/>
      <c r="AM7" s="34"/>
      <c r="AN7" s="34"/>
      <c r="AO7" s="34"/>
      <c r="AP7" s="34"/>
      <c r="AQ7" s="34"/>
      <c r="AR7" s="34"/>
      <c r="AS7" s="34"/>
    </row>
    <row r="8" spans="1:49" ht="18" customHeight="1">
      <c r="A8" s="495"/>
      <c r="B8" s="497"/>
      <c r="C8" s="499"/>
      <c r="D8" s="505"/>
      <c r="E8" s="506"/>
      <c r="F8" s="508"/>
      <c r="G8" s="516" t="s">
        <v>16</v>
      </c>
      <c r="H8" s="516" t="s">
        <v>17</v>
      </c>
      <c r="I8" s="516" t="s">
        <v>18</v>
      </c>
      <c r="J8" s="518" t="s">
        <v>19</v>
      </c>
      <c r="K8" s="519"/>
      <c r="L8" s="519"/>
      <c r="M8" s="519"/>
      <c r="N8" s="520"/>
      <c r="O8" s="521" t="s">
        <v>16</v>
      </c>
      <c r="P8" s="523" t="s">
        <v>19</v>
      </c>
      <c r="Q8" s="524"/>
      <c r="R8" s="524"/>
      <c r="S8" s="524"/>
      <c r="T8" s="525"/>
      <c r="U8" s="521" t="s">
        <v>20</v>
      </c>
      <c r="V8" s="526" t="s">
        <v>21</v>
      </c>
      <c r="W8" s="521" t="s">
        <v>16</v>
      </c>
      <c r="X8" s="521" t="s">
        <v>17</v>
      </c>
      <c r="Y8" s="521" t="s">
        <v>16</v>
      </c>
      <c r="Z8" s="521" t="s">
        <v>17</v>
      </c>
      <c r="AA8" s="531" t="s">
        <v>22</v>
      </c>
      <c r="AB8" s="39"/>
      <c r="AC8" s="521" t="s">
        <v>23</v>
      </c>
      <c r="AD8" s="523" t="s">
        <v>19</v>
      </c>
      <c r="AE8" s="524"/>
      <c r="AF8" s="524"/>
      <c r="AG8" s="524"/>
      <c r="AH8" s="525"/>
      <c r="AI8" s="31"/>
      <c r="AJ8" s="32"/>
      <c r="AK8" s="40"/>
      <c r="AL8" s="34"/>
      <c r="AM8" s="34"/>
      <c r="AN8" s="34"/>
      <c r="AO8" s="34"/>
      <c r="AP8" s="34"/>
      <c r="AQ8" s="34"/>
      <c r="AR8" s="34"/>
      <c r="AS8" s="34"/>
    </row>
    <row r="9" spans="1:49" ht="22.5" customHeight="1">
      <c r="A9" s="495"/>
      <c r="B9" s="497"/>
      <c r="C9" s="499"/>
      <c r="D9" s="534" t="s">
        <v>24</v>
      </c>
      <c r="E9" s="534" t="s">
        <v>25</v>
      </c>
      <c r="F9" s="508"/>
      <c r="G9" s="517"/>
      <c r="H9" s="517"/>
      <c r="I9" s="517"/>
      <c r="J9" s="518" t="s">
        <v>26</v>
      </c>
      <c r="K9" s="519"/>
      <c r="L9" s="519"/>
      <c r="M9" s="520"/>
      <c r="N9" s="494" t="s">
        <v>27</v>
      </c>
      <c r="O9" s="522"/>
      <c r="P9" s="523" t="s">
        <v>26</v>
      </c>
      <c r="Q9" s="524"/>
      <c r="R9" s="524"/>
      <c r="S9" s="525"/>
      <c r="T9" s="521" t="s">
        <v>27</v>
      </c>
      <c r="U9" s="522"/>
      <c r="V9" s="527"/>
      <c r="W9" s="522"/>
      <c r="X9" s="522"/>
      <c r="Y9" s="529"/>
      <c r="Z9" s="529"/>
      <c r="AA9" s="532"/>
      <c r="AB9" s="43"/>
      <c r="AC9" s="529"/>
      <c r="AD9" s="523" t="s">
        <v>26</v>
      </c>
      <c r="AE9" s="524"/>
      <c r="AF9" s="524"/>
      <c r="AG9" s="525"/>
      <c r="AH9" s="521" t="s">
        <v>27</v>
      </c>
      <c r="AI9" s="31"/>
      <c r="AJ9" s="32"/>
      <c r="AK9" s="536" t="s">
        <v>22</v>
      </c>
      <c r="AL9" s="34"/>
      <c r="AM9" s="34"/>
      <c r="AN9" s="34"/>
      <c r="AO9" s="34"/>
      <c r="AP9" s="34"/>
      <c r="AQ9" s="34"/>
      <c r="AR9" s="34"/>
      <c r="AS9" s="34"/>
    </row>
    <row r="10" spans="1:49" ht="45" customHeight="1">
      <c r="A10" s="495"/>
      <c r="B10" s="497"/>
      <c r="C10" s="500"/>
      <c r="D10" s="535"/>
      <c r="E10" s="535"/>
      <c r="F10" s="509"/>
      <c r="G10" s="517"/>
      <c r="H10" s="517"/>
      <c r="I10" s="517"/>
      <c r="J10" s="35" t="s">
        <v>28</v>
      </c>
      <c r="K10" s="35" t="s">
        <v>29</v>
      </c>
      <c r="L10" s="35" t="s">
        <v>30</v>
      </c>
      <c r="M10" s="35" t="s">
        <v>31</v>
      </c>
      <c r="N10" s="495"/>
      <c r="O10" s="522"/>
      <c r="P10" s="42" t="s">
        <v>28</v>
      </c>
      <c r="Q10" s="42" t="s">
        <v>29</v>
      </c>
      <c r="R10" s="42" t="s">
        <v>30</v>
      </c>
      <c r="S10" s="42" t="s">
        <v>31</v>
      </c>
      <c r="T10" s="522"/>
      <c r="U10" s="522"/>
      <c r="V10" s="528"/>
      <c r="W10" s="522"/>
      <c r="X10" s="522"/>
      <c r="Y10" s="530"/>
      <c r="Z10" s="530"/>
      <c r="AA10" s="533"/>
      <c r="AB10" s="45"/>
      <c r="AC10" s="530"/>
      <c r="AD10" s="42" t="s">
        <v>28</v>
      </c>
      <c r="AE10" s="42" t="s">
        <v>29</v>
      </c>
      <c r="AF10" s="42" t="s">
        <v>30</v>
      </c>
      <c r="AG10" s="42" t="s">
        <v>31</v>
      </c>
      <c r="AH10" s="530"/>
      <c r="AI10" s="31"/>
      <c r="AJ10" s="32"/>
      <c r="AK10" s="536"/>
      <c r="AL10" s="34"/>
      <c r="AM10" s="34"/>
      <c r="AN10" s="34"/>
      <c r="AO10" s="34"/>
      <c r="AP10" s="34"/>
      <c r="AQ10" s="34"/>
      <c r="AR10" s="34"/>
      <c r="AS10" s="34"/>
    </row>
    <row r="11" spans="1:49" s="46" customFormat="1" ht="9.75" customHeight="1">
      <c r="A11" s="47">
        <v>1</v>
      </c>
      <c r="B11" s="48">
        <v>2</v>
      </c>
      <c r="C11" s="49">
        <v>3</v>
      </c>
      <c r="D11" s="49">
        <v>4</v>
      </c>
      <c r="E11" s="49">
        <v>5</v>
      </c>
      <c r="F11" s="49">
        <v>6</v>
      </c>
      <c r="G11" s="50">
        <v>7</v>
      </c>
      <c r="H11" s="49">
        <v>8</v>
      </c>
      <c r="I11" s="49">
        <v>9</v>
      </c>
      <c r="J11" s="49">
        <v>10</v>
      </c>
      <c r="K11" s="49">
        <v>11</v>
      </c>
      <c r="L11" s="49">
        <v>12</v>
      </c>
      <c r="M11" s="49">
        <v>13</v>
      </c>
      <c r="N11" s="49">
        <v>14</v>
      </c>
      <c r="O11" s="47">
        <v>15</v>
      </c>
      <c r="P11" s="49">
        <v>16</v>
      </c>
      <c r="Q11" s="49">
        <v>17</v>
      </c>
      <c r="R11" s="49">
        <v>18</v>
      </c>
      <c r="S11" s="49">
        <v>19</v>
      </c>
      <c r="T11" s="49">
        <v>20</v>
      </c>
      <c r="U11" s="49">
        <v>21</v>
      </c>
      <c r="V11" s="49"/>
      <c r="W11" s="47">
        <v>22</v>
      </c>
      <c r="X11" s="47">
        <v>23</v>
      </c>
      <c r="Y11" s="47">
        <v>24</v>
      </c>
      <c r="Z11" s="47">
        <v>25</v>
      </c>
      <c r="AA11" s="51"/>
      <c r="AB11" s="47"/>
      <c r="AC11" s="49">
        <v>26</v>
      </c>
      <c r="AD11" s="49">
        <v>27</v>
      </c>
      <c r="AE11" s="49">
        <v>28</v>
      </c>
      <c r="AF11" s="49">
        <v>29</v>
      </c>
      <c r="AG11" s="49">
        <v>30</v>
      </c>
      <c r="AH11" s="49">
        <v>31</v>
      </c>
      <c r="AI11" s="52"/>
      <c r="AJ11" s="52"/>
      <c r="AK11" s="53"/>
      <c r="AL11" s="54"/>
      <c r="AM11" s="55"/>
      <c r="AN11" s="55"/>
      <c r="AO11" s="55"/>
      <c r="AP11" s="55"/>
      <c r="AQ11" s="55"/>
      <c r="AR11" s="55"/>
      <c r="AS11" s="55"/>
    </row>
    <row r="12" spans="1:49" ht="17.25" customHeight="1">
      <c r="A12" s="56">
        <v>1</v>
      </c>
      <c r="B12" s="57" t="s">
        <v>32</v>
      </c>
      <c r="C12" s="58"/>
      <c r="D12" s="58"/>
      <c r="E12" s="59"/>
      <c r="F12" s="60"/>
      <c r="G12" s="61"/>
      <c r="H12" s="60"/>
      <c r="I12" s="60"/>
      <c r="J12" s="60"/>
      <c r="K12" s="60"/>
      <c r="L12" s="60"/>
      <c r="M12" s="60"/>
      <c r="N12" s="60"/>
      <c r="O12" s="59"/>
      <c r="P12" s="60"/>
      <c r="Q12" s="60"/>
      <c r="R12" s="60"/>
      <c r="S12" s="59"/>
      <c r="T12" s="59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2"/>
      <c r="AI12" s="63"/>
      <c r="AJ12" s="63"/>
      <c r="AK12" s="64"/>
      <c r="AL12" s="65"/>
      <c r="AW12" s="5"/>
    </row>
    <row r="13" spans="1:49" ht="31.5">
      <c r="A13" s="66" t="s">
        <v>33</v>
      </c>
      <c r="B13" s="67" t="s">
        <v>34</v>
      </c>
      <c r="C13" s="68">
        <v>240</v>
      </c>
      <c r="D13" s="69">
        <v>0</v>
      </c>
      <c r="E13" s="70">
        <v>0</v>
      </c>
      <c r="F13" s="71">
        <f>E13/C13</f>
        <v>0</v>
      </c>
      <c r="G13" s="72">
        <v>0</v>
      </c>
      <c r="H13" s="73">
        <v>0</v>
      </c>
      <c r="I13" s="74"/>
      <c r="J13" s="75">
        <v>0</v>
      </c>
      <c r="K13" s="74"/>
      <c r="L13" s="74"/>
      <c r="M13" s="74">
        <v>0</v>
      </c>
      <c r="N13" s="75">
        <v>0</v>
      </c>
      <c r="O13" s="44">
        <v>0</v>
      </c>
      <c r="P13" s="69"/>
      <c r="Q13" s="69"/>
      <c r="R13" s="69"/>
      <c r="S13" s="44">
        <v>0</v>
      </c>
      <c r="T13" s="44">
        <v>0</v>
      </c>
      <c r="U13" s="71"/>
      <c r="V13" s="76">
        <f>E13*X13%</f>
        <v>0</v>
      </c>
      <c r="W13" s="73">
        <f>ROUNDDOWN(V13,0)</f>
        <v>0</v>
      </c>
      <c r="X13" s="77">
        <v>0</v>
      </c>
      <c r="Y13" s="73">
        <f>'ИТОГ и проверка'!C13</f>
        <v>0</v>
      </c>
      <c r="Z13" s="73">
        <v>0</v>
      </c>
      <c r="AA13" s="78">
        <f>Z13-X13</f>
        <v>0</v>
      </c>
      <c r="AB13" s="73">
        <f t="shared" ref="AB13:AB76" si="0">IF(AA13&gt;0.01,AA13*1000000,0)</f>
        <v>0</v>
      </c>
      <c r="AC13" s="69"/>
      <c r="AD13" s="73">
        <f>'ИТОГ и проверка'!D13</f>
        <v>0</v>
      </c>
      <c r="AE13" s="69"/>
      <c r="AF13" s="69"/>
      <c r="AG13" s="79">
        <f>Y13-AD13-AH13</f>
        <v>0</v>
      </c>
      <c r="AH13" s="73">
        <f>'ИТОГ и проверка'!E13</f>
        <v>0</v>
      </c>
      <c r="AI13" s="80"/>
      <c r="AJ13" s="80">
        <f>SUM(AD13:AI13)</f>
        <v>0</v>
      </c>
      <c r="AK13" s="81">
        <f t="shared" ref="AK13:AK76" si="1">AJ13-Y13</f>
        <v>0</v>
      </c>
      <c r="AL13" s="71">
        <f t="shared" ref="AL13:AL76" si="2">IF(AK13&gt;1,AK13*1000,0)</f>
        <v>0</v>
      </c>
      <c r="AM13" s="82"/>
      <c r="AW13" s="5"/>
    </row>
    <row r="14" spans="1:49">
      <c r="A14" s="56" t="s">
        <v>35</v>
      </c>
      <c r="B14" s="57" t="s">
        <v>36</v>
      </c>
      <c r="C14" s="83"/>
      <c r="D14" s="58"/>
      <c r="E14" s="59"/>
      <c r="F14" s="58"/>
      <c r="G14" s="84"/>
      <c r="H14" s="85"/>
      <c r="I14" s="86"/>
      <c r="J14" s="86"/>
      <c r="K14" s="86"/>
      <c r="L14" s="86"/>
      <c r="M14" s="86"/>
      <c r="N14" s="86"/>
      <c r="O14" s="59">
        <f>O15+O16</f>
        <v>0</v>
      </c>
      <c r="P14" s="58"/>
      <c r="Q14" s="58"/>
      <c r="R14" s="58"/>
      <c r="S14" s="59"/>
      <c r="T14" s="59"/>
      <c r="U14" s="58"/>
      <c r="V14" s="58"/>
      <c r="W14" s="58"/>
      <c r="X14" s="58"/>
      <c r="Y14" s="58"/>
      <c r="Z14" s="85"/>
      <c r="AA14" s="58"/>
      <c r="AB14" s="73">
        <f t="shared" si="0"/>
        <v>0</v>
      </c>
      <c r="AC14" s="58"/>
      <c r="AD14" s="58"/>
      <c r="AE14" s="58"/>
      <c r="AF14" s="58"/>
      <c r="AG14" s="58"/>
      <c r="AH14" s="58"/>
      <c r="AI14" s="87"/>
      <c r="AJ14" s="88"/>
      <c r="AK14" s="89">
        <f t="shared" si="1"/>
        <v>0</v>
      </c>
      <c r="AL14" s="71">
        <f t="shared" si="2"/>
        <v>0</v>
      </c>
      <c r="AM14" s="82"/>
      <c r="AW14" s="5"/>
    </row>
    <row r="15" spans="1:49" ht="47.25">
      <c r="A15" s="66" t="s">
        <v>37</v>
      </c>
      <c r="B15" s="67" t="s">
        <v>38</v>
      </c>
      <c r="C15" s="68">
        <v>67.034000000000006</v>
      </c>
      <c r="D15" s="69">
        <v>43</v>
      </c>
      <c r="E15" s="70">
        <v>31</v>
      </c>
      <c r="F15" s="71">
        <f t="shared" ref="F15:F77" si="3">E15/C15</f>
        <v>0.46245189008562815</v>
      </c>
      <c r="G15" s="72">
        <v>0</v>
      </c>
      <c r="H15" s="73">
        <f t="shared" ref="H15:H77" si="4">G15/D15%</f>
        <v>0</v>
      </c>
      <c r="I15" s="74"/>
      <c r="J15" s="75">
        <v>0</v>
      </c>
      <c r="K15" s="74"/>
      <c r="L15" s="74"/>
      <c r="M15" s="74"/>
      <c r="N15" s="75">
        <v>0</v>
      </c>
      <c r="O15" s="90">
        <v>0</v>
      </c>
      <c r="P15" s="69"/>
      <c r="Q15" s="69"/>
      <c r="R15" s="69"/>
      <c r="S15" s="90">
        <v>0</v>
      </c>
      <c r="T15" s="90">
        <v>0</v>
      </c>
      <c r="U15" s="71"/>
      <c r="V15" s="76">
        <f t="shared" ref="V15:V77" si="5">E15*X15%</f>
        <v>1.55</v>
      </c>
      <c r="W15" s="73">
        <f t="shared" ref="W15:W77" si="6">ROUNDDOWN(V15,0)</f>
        <v>1</v>
      </c>
      <c r="X15" s="77">
        <v>5</v>
      </c>
      <c r="Y15" s="73">
        <f>'ИТОГ и проверка'!C15</f>
        <v>1</v>
      </c>
      <c r="Z15" s="73">
        <f t="shared" ref="Z15:Z77" si="7">Y15/E15%</f>
        <v>3.2258064516129035</v>
      </c>
      <c r="AA15" s="78">
        <f t="shared" ref="AA15:AA77" si="8">Z15-X15</f>
        <v>-1.7741935483870965</v>
      </c>
      <c r="AB15" s="73">
        <f t="shared" si="0"/>
        <v>0</v>
      </c>
      <c r="AC15" s="69"/>
      <c r="AD15" s="73">
        <f>'ИТОГ и проверка'!D15</f>
        <v>0</v>
      </c>
      <c r="AE15" s="69"/>
      <c r="AF15" s="69"/>
      <c r="AG15" s="69"/>
      <c r="AH15" s="73">
        <f>'ИТОГ и проверка'!E15</f>
        <v>0</v>
      </c>
      <c r="AI15" s="91"/>
      <c r="AJ15" s="91">
        <f t="shared" ref="AJ15:AJ78" si="9">SUM(AD15:AI15)</f>
        <v>0</v>
      </c>
      <c r="AK15" s="89">
        <f t="shared" si="1"/>
        <v>-1</v>
      </c>
      <c r="AL15" s="71">
        <f t="shared" si="2"/>
        <v>0</v>
      </c>
      <c r="AM15" s="82"/>
    </row>
    <row r="16" spans="1:49" ht="31.5">
      <c r="A16" s="66" t="s">
        <v>39</v>
      </c>
      <c r="B16" s="67" t="s">
        <v>40</v>
      </c>
      <c r="C16" s="68">
        <v>10.308</v>
      </c>
      <c r="D16" s="69">
        <v>2</v>
      </c>
      <c r="E16" s="92">
        <v>13</v>
      </c>
      <c r="F16" s="71">
        <f t="shared" si="3"/>
        <v>1.2611563833915407</v>
      </c>
      <c r="G16" s="72">
        <v>0</v>
      </c>
      <c r="H16" s="73">
        <f t="shared" si="4"/>
        <v>0</v>
      </c>
      <c r="I16" s="74"/>
      <c r="J16" s="75">
        <v>0</v>
      </c>
      <c r="K16" s="74"/>
      <c r="L16" s="74"/>
      <c r="M16" s="74">
        <v>0</v>
      </c>
      <c r="N16" s="75">
        <v>0</v>
      </c>
      <c r="O16" s="44">
        <v>0</v>
      </c>
      <c r="P16" s="69"/>
      <c r="Q16" s="69"/>
      <c r="R16" s="69"/>
      <c r="S16" s="44">
        <v>0</v>
      </c>
      <c r="T16" s="44">
        <v>0</v>
      </c>
      <c r="U16" s="71"/>
      <c r="V16" s="76">
        <f t="shared" si="5"/>
        <v>1.04</v>
      </c>
      <c r="W16" s="73">
        <f t="shared" si="6"/>
        <v>1</v>
      </c>
      <c r="X16" s="77">
        <v>8</v>
      </c>
      <c r="Y16" s="73">
        <f>'ИТОГ и проверка'!C16</f>
        <v>1</v>
      </c>
      <c r="Z16" s="73">
        <f t="shared" si="7"/>
        <v>7.6923076923076916</v>
      </c>
      <c r="AA16" s="78">
        <f t="shared" si="8"/>
        <v>-0.30769230769230838</v>
      </c>
      <c r="AB16" s="73">
        <f t="shared" si="0"/>
        <v>0</v>
      </c>
      <c r="AC16" s="69"/>
      <c r="AD16" s="73">
        <f>'ИТОГ и проверка'!D16</f>
        <v>0</v>
      </c>
      <c r="AE16" s="69"/>
      <c r="AF16" s="69"/>
      <c r="AG16" s="79">
        <f>Y16-AD16-AH16</f>
        <v>0</v>
      </c>
      <c r="AH16" s="73">
        <f>'ИТОГ и проверка'!E16</f>
        <v>1</v>
      </c>
      <c r="AI16" s="91"/>
      <c r="AJ16" s="91">
        <f t="shared" si="9"/>
        <v>1</v>
      </c>
      <c r="AK16" s="89">
        <f t="shared" si="1"/>
        <v>0</v>
      </c>
      <c r="AL16" s="71">
        <f t="shared" si="2"/>
        <v>0</v>
      </c>
      <c r="AM16" s="82"/>
      <c r="AW16" s="5"/>
    </row>
    <row r="17" spans="1:49">
      <c r="A17" s="93" t="s">
        <v>41</v>
      </c>
      <c r="B17" s="57" t="s">
        <v>42</v>
      </c>
      <c r="C17" s="83"/>
      <c r="D17" s="58"/>
      <c r="E17" s="94"/>
      <c r="F17" s="58"/>
      <c r="G17" s="84"/>
      <c r="H17" s="85"/>
      <c r="I17" s="86"/>
      <c r="J17" s="86"/>
      <c r="K17" s="86"/>
      <c r="L17" s="86"/>
      <c r="M17" s="86"/>
      <c r="N17" s="86"/>
      <c r="O17" s="94"/>
      <c r="P17" s="58"/>
      <c r="Q17" s="58"/>
      <c r="R17" s="58"/>
      <c r="S17" s="95"/>
      <c r="T17" s="95">
        <f>T18+T19</f>
        <v>4</v>
      </c>
      <c r="U17" s="96"/>
      <c r="V17" s="58"/>
      <c r="W17" s="58"/>
      <c r="X17" s="58"/>
      <c r="Y17" s="58"/>
      <c r="Z17" s="85"/>
      <c r="AA17" s="58"/>
      <c r="AB17" s="73">
        <f t="shared" si="0"/>
        <v>0</v>
      </c>
      <c r="AC17" s="58"/>
      <c r="AD17" s="58"/>
      <c r="AE17" s="58"/>
      <c r="AF17" s="58"/>
      <c r="AG17" s="58"/>
      <c r="AH17" s="58"/>
      <c r="AI17" s="97"/>
      <c r="AJ17" s="91">
        <f t="shared" si="9"/>
        <v>0</v>
      </c>
      <c r="AK17" s="89">
        <f t="shared" si="1"/>
        <v>0</v>
      </c>
      <c r="AL17" s="71">
        <f t="shared" si="2"/>
        <v>0</v>
      </c>
      <c r="AM17" s="82"/>
      <c r="AW17" s="5"/>
    </row>
    <row r="18" spans="1:49" ht="47.25">
      <c r="A18" s="66" t="s">
        <v>43</v>
      </c>
      <c r="B18" s="67" t="s">
        <v>44</v>
      </c>
      <c r="C18" s="68">
        <v>397.6</v>
      </c>
      <c r="D18" s="74">
        <v>449</v>
      </c>
      <c r="E18" s="92">
        <v>431</v>
      </c>
      <c r="F18" s="71">
        <f t="shared" si="3"/>
        <v>1.0840040241448692</v>
      </c>
      <c r="G18" s="72">
        <v>35</v>
      </c>
      <c r="H18" s="73">
        <f t="shared" si="4"/>
        <v>7.7951002227171484</v>
      </c>
      <c r="I18" s="74"/>
      <c r="J18" s="75">
        <v>0</v>
      </c>
      <c r="K18" s="74"/>
      <c r="L18" s="74"/>
      <c r="M18" s="74"/>
      <c r="N18" s="75">
        <v>0</v>
      </c>
      <c r="O18" s="44">
        <v>15</v>
      </c>
      <c r="P18" s="69"/>
      <c r="Q18" s="69"/>
      <c r="R18" s="69"/>
      <c r="S18" s="44">
        <v>11</v>
      </c>
      <c r="T18" s="44">
        <v>4</v>
      </c>
      <c r="U18" s="71">
        <f t="shared" ref="U18:U81" si="10">O18/G18%</f>
        <v>42.857142857142861</v>
      </c>
      <c r="V18" s="76">
        <f t="shared" si="5"/>
        <v>34.480000000000004</v>
      </c>
      <c r="W18" s="73">
        <f t="shared" si="6"/>
        <v>34</v>
      </c>
      <c r="X18" s="77">
        <v>8</v>
      </c>
      <c r="Y18" s="73">
        <f>'ИТОГ и проверка'!C18</f>
        <v>34</v>
      </c>
      <c r="Z18" s="73">
        <f t="shared" si="7"/>
        <v>7.8886310904872401</v>
      </c>
      <c r="AA18" s="78">
        <f t="shared" si="8"/>
        <v>-0.11136890951275991</v>
      </c>
      <c r="AB18" s="73">
        <f t="shared" si="0"/>
        <v>0</v>
      </c>
      <c r="AC18" s="69"/>
      <c r="AD18" s="73">
        <f>'ИТОГ и проверка'!D18</f>
        <v>0</v>
      </c>
      <c r="AE18" s="69"/>
      <c r="AF18" s="69"/>
      <c r="AG18" s="69"/>
      <c r="AH18" s="73">
        <f>'ИТОГ и проверка'!E18</f>
        <v>0</v>
      </c>
      <c r="AI18" s="91"/>
      <c r="AJ18" s="91">
        <f t="shared" si="9"/>
        <v>0</v>
      </c>
      <c r="AK18" s="89">
        <f t="shared" si="1"/>
        <v>-34</v>
      </c>
      <c r="AL18" s="71">
        <f t="shared" si="2"/>
        <v>0</v>
      </c>
      <c r="AM18" s="98"/>
      <c r="AW18" s="5"/>
    </row>
    <row r="19" spans="1:49" ht="31.5">
      <c r="A19" s="66" t="s">
        <v>45</v>
      </c>
      <c r="B19" s="67" t="s">
        <v>46</v>
      </c>
      <c r="C19" s="68">
        <v>236.4</v>
      </c>
      <c r="D19" s="74">
        <v>171</v>
      </c>
      <c r="E19" s="92">
        <v>182</v>
      </c>
      <c r="F19" s="71">
        <f t="shared" si="3"/>
        <v>0.76988155668358715</v>
      </c>
      <c r="G19" s="72">
        <v>8</v>
      </c>
      <c r="H19" s="73">
        <f t="shared" si="4"/>
        <v>4.6783625730994149</v>
      </c>
      <c r="I19" s="74"/>
      <c r="J19" s="75">
        <v>1</v>
      </c>
      <c r="K19" s="74"/>
      <c r="L19" s="74"/>
      <c r="M19" s="74">
        <v>5</v>
      </c>
      <c r="N19" s="75">
        <v>2</v>
      </c>
      <c r="O19" s="99"/>
      <c r="P19" s="69"/>
      <c r="Q19" s="69"/>
      <c r="R19" s="69"/>
      <c r="S19" s="100"/>
      <c r="T19" s="100"/>
      <c r="U19" s="71">
        <f t="shared" si="10"/>
        <v>0</v>
      </c>
      <c r="V19" s="76">
        <f t="shared" si="5"/>
        <v>9.1</v>
      </c>
      <c r="W19" s="73">
        <f t="shared" si="6"/>
        <v>9</v>
      </c>
      <c r="X19" s="77">
        <v>5</v>
      </c>
      <c r="Y19" s="73">
        <f>'ИТОГ и проверка'!C19</f>
        <v>9</v>
      </c>
      <c r="Z19" s="73">
        <f t="shared" si="7"/>
        <v>4.9450549450549453</v>
      </c>
      <c r="AA19" s="78">
        <f t="shared" si="8"/>
        <v>-5.494505494505475E-2</v>
      </c>
      <c r="AB19" s="73">
        <f t="shared" si="0"/>
        <v>0</v>
      </c>
      <c r="AC19" s="69"/>
      <c r="AD19" s="73">
        <f>'ИТОГ и проверка'!D19</f>
        <v>0</v>
      </c>
      <c r="AE19" s="69"/>
      <c r="AF19" s="69"/>
      <c r="AG19" s="79">
        <f>Y19-AD19-AH19</f>
        <v>7</v>
      </c>
      <c r="AH19" s="73">
        <f>'ИТОГ и проверка'!E19</f>
        <v>2</v>
      </c>
      <c r="AI19" s="91"/>
      <c r="AJ19" s="91">
        <f t="shared" si="9"/>
        <v>9</v>
      </c>
      <c r="AK19" s="89">
        <f t="shared" si="1"/>
        <v>0</v>
      </c>
      <c r="AL19" s="71">
        <f t="shared" si="2"/>
        <v>0</v>
      </c>
      <c r="AM19" s="98"/>
    </row>
    <row r="20" spans="1:49">
      <c r="A20" s="93" t="s">
        <v>47</v>
      </c>
      <c r="B20" s="57" t="s">
        <v>48</v>
      </c>
      <c r="C20" s="83"/>
      <c r="D20" s="58"/>
      <c r="E20" s="94"/>
      <c r="F20" s="58"/>
      <c r="G20" s="84"/>
      <c r="H20" s="85"/>
      <c r="I20" s="86"/>
      <c r="J20" s="86"/>
      <c r="K20" s="86"/>
      <c r="L20" s="86"/>
      <c r="M20" s="86"/>
      <c r="N20" s="86"/>
      <c r="O20" s="94"/>
      <c r="P20" s="58"/>
      <c r="Q20" s="58"/>
      <c r="R20" s="58"/>
      <c r="S20" s="95"/>
      <c r="T20" s="95"/>
      <c r="U20" s="96"/>
      <c r="V20" s="58"/>
      <c r="W20" s="58"/>
      <c r="X20" s="58"/>
      <c r="Y20" s="58"/>
      <c r="Z20" s="85"/>
      <c r="AA20" s="58"/>
      <c r="AB20" s="73">
        <f t="shared" si="0"/>
        <v>0</v>
      </c>
      <c r="AC20" s="58"/>
      <c r="AD20" s="58"/>
      <c r="AE20" s="58"/>
      <c r="AF20" s="58"/>
      <c r="AG20" s="58"/>
      <c r="AH20" s="58"/>
      <c r="AI20" s="97"/>
      <c r="AJ20" s="91">
        <f t="shared" si="9"/>
        <v>0</v>
      </c>
      <c r="AK20" s="89">
        <f t="shared" si="1"/>
        <v>0</v>
      </c>
      <c r="AL20" s="71">
        <f t="shared" si="2"/>
        <v>0</v>
      </c>
      <c r="AM20" s="82"/>
    </row>
    <row r="21" spans="1:49" ht="47.25">
      <c r="A21" s="66" t="s">
        <v>49</v>
      </c>
      <c r="B21" s="67" t="s">
        <v>50</v>
      </c>
      <c r="C21" s="68">
        <v>29.48</v>
      </c>
      <c r="D21" s="69">
        <v>77</v>
      </c>
      <c r="E21" s="70">
        <v>51</v>
      </c>
      <c r="F21" s="71">
        <f t="shared" si="3"/>
        <v>1.7299864314789688</v>
      </c>
      <c r="G21" s="72">
        <v>6</v>
      </c>
      <c r="H21" s="73">
        <f t="shared" si="4"/>
        <v>7.7922077922077921</v>
      </c>
      <c r="I21" s="74"/>
      <c r="J21" s="75">
        <v>0</v>
      </c>
      <c r="K21" s="74"/>
      <c r="L21" s="74"/>
      <c r="M21" s="74"/>
      <c r="N21" s="75">
        <v>0</v>
      </c>
      <c r="O21" s="90">
        <v>5</v>
      </c>
      <c r="P21" s="69"/>
      <c r="Q21" s="69"/>
      <c r="R21" s="69"/>
      <c r="S21" s="90">
        <v>4</v>
      </c>
      <c r="T21" s="90">
        <v>1</v>
      </c>
      <c r="U21" s="71">
        <f t="shared" si="10"/>
        <v>83.333333333333343</v>
      </c>
      <c r="V21" s="76">
        <f t="shared" si="5"/>
        <v>4.08</v>
      </c>
      <c r="W21" s="73">
        <f t="shared" si="6"/>
        <v>4</v>
      </c>
      <c r="X21" s="77">
        <v>8</v>
      </c>
      <c r="Y21" s="73">
        <f>'ИТОГ и проверка'!C21</f>
        <v>4</v>
      </c>
      <c r="Z21" s="73">
        <f t="shared" si="7"/>
        <v>7.8431372549019605</v>
      </c>
      <c r="AA21" s="78">
        <f t="shared" si="8"/>
        <v>-0.15686274509803955</v>
      </c>
      <c r="AB21" s="73">
        <f t="shared" si="0"/>
        <v>0</v>
      </c>
      <c r="AC21" s="69"/>
      <c r="AD21" s="73">
        <f>'ИТОГ и проверка'!D21</f>
        <v>0</v>
      </c>
      <c r="AE21" s="69"/>
      <c r="AF21" s="69"/>
      <c r="AG21" s="69"/>
      <c r="AH21" s="73">
        <f>'ИТОГ и проверка'!E21</f>
        <v>0</v>
      </c>
      <c r="AI21" s="91"/>
      <c r="AJ21" s="91">
        <f t="shared" si="9"/>
        <v>0</v>
      </c>
      <c r="AK21" s="89">
        <f t="shared" si="1"/>
        <v>-4</v>
      </c>
      <c r="AL21" s="71">
        <f t="shared" si="2"/>
        <v>0</v>
      </c>
      <c r="AM21" s="82"/>
    </row>
    <row r="22" spans="1:49" ht="31.5">
      <c r="A22" s="66" t="s">
        <v>51</v>
      </c>
      <c r="B22" s="67" t="s">
        <v>52</v>
      </c>
      <c r="C22" s="68">
        <v>21.36</v>
      </c>
      <c r="D22" s="69">
        <v>36</v>
      </c>
      <c r="E22" s="70">
        <v>44</v>
      </c>
      <c r="F22" s="71">
        <f t="shared" si="3"/>
        <v>2.0599250936329589</v>
      </c>
      <c r="G22" s="72">
        <v>2</v>
      </c>
      <c r="H22" s="73">
        <f t="shared" si="4"/>
        <v>5.5555555555555554</v>
      </c>
      <c r="I22" s="74"/>
      <c r="J22" s="75">
        <v>0</v>
      </c>
      <c r="K22" s="74"/>
      <c r="L22" s="74"/>
      <c r="M22" s="74"/>
      <c r="N22" s="75">
        <v>0</v>
      </c>
      <c r="O22" s="70">
        <v>1</v>
      </c>
      <c r="P22" s="69"/>
      <c r="Q22" s="69"/>
      <c r="R22" s="69"/>
      <c r="S22" s="70"/>
      <c r="T22" s="70">
        <v>1</v>
      </c>
      <c r="U22" s="71">
        <f t="shared" si="10"/>
        <v>50</v>
      </c>
      <c r="V22" s="76">
        <f t="shared" si="5"/>
        <v>3.52</v>
      </c>
      <c r="W22" s="73">
        <f t="shared" si="6"/>
        <v>3</v>
      </c>
      <c r="X22" s="77">
        <v>8</v>
      </c>
      <c r="Y22" s="73">
        <f>'ИТОГ и проверка'!C22</f>
        <v>2</v>
      </c>
      <c r="Z22" s="73">
        <f t="shared" si="7"/>
        <v>4.5454545454545459</v>
      </c>
      <c r="AA22" s="78">
        <f t="shared" si="8"/>
        <v>-3.4545454545454541</v>
      </c>
      <c r="AB22" s="73">
        <f t="shared" si="0"/>
        <v>0</v>
      </c>
      <c r="AC22" s="69"/>
      <c r="AD22" s="73">
        <f>'ИТОГ и проверка'!D22</f>
        <v>0</v>
      </c>
      <c r="AE22" s="69"/>
      <c r="AF22" s="69"/>
      <c r="AG22" s="69"/>
      <c r="AH22" s="73">
        <f>'ИТОГ и проверка'!E22</f>
        <v>0</v>
      </c>
      <c r="AI22" s="91"/>
      <c r="AJ22" s="91">
        <f t="shared" si="9"/>
        <v>0</v>
      </c>
      <c r="AK22" s="89">
        <f t="shared" si="1"/>
        <v>-2</v>
      </c>
      <c r="AL22" s="71">
        <f t="shared" si="2"/>
        <v>0</v>
      </c>
      <c r="AM22" s="82"/>
    </row>
    <row r="23" spans="1:49" ht="63">
      <c r="A23" s="66" t="s">
        <v>53</v>
      </c>
      <c r="B23" s="67" t="s">
        <v>54</v>
      </c>
      <c r="C23" s="68">
        <v>33.6</v>
      </c>
      <c r="D23" s="74">
        <v>39</v>
      </c>
      <c r="E23" s="70">
        <v>39</v>
      </c>
      <c r="F23" s="71">
        <f t="shared" si="3"/>
        <v>1.1607142857142856</v>
      </c>
      <c r="G23" s="72">
        <v>3</v>
      </c>
      <c r="H23" s="73">
        <f t="shared" si="4"/>
        <v>7.6923076923076916</v>
      </c>
      <c r="I23" s="74"/>
      <c r="J23" s="75">
        <v>0</v>
      </c>
      <c r="K23" s="74"/>
      <c r="L23" s="74"/>
      <c r="M23" s="74"/>
      <c r="N23" s="75">
        <v>0</v>
      </c>
      <c r="O23" s="70">
        <v>0</v>
      </c>
      <c r="P23" s="69"/>
      <c r="Q23" s="69"/>
      <c r="R23" s="69"/>
      <c r="S23" s="70">
        <v>0</v>
      </c>
      <c r="T23" s="70">
        <v>0</v>
      </c>
      <c r="U23" s="71">
        <f t="shared" si="10"/>
        <v>0</v>
      </c>
      <c r="V23" s="76">
        <f t="shared" si="5"/>
        <v>3.12</v>
      </c>
      <c r="W23" s="73">
        <f t="shared" si="6"/>
        <v>3</v>
      </c>
      <c r="X23" s="77">
        <v>8</v>
      </c>
      <c r="Y23" s="73">
        <f>'ИТОГ и проверка'!C23</f>
        <v>3</v>
      </c>
      <c r="Z23" s="73">
        <f t="shared" si="7"/>
        <v>7.6923076923076916</v>
      </c>
      <c r="AA23" s="78">
        <f t="shared" si="8"/>
        <v>-0.30769230769230838</v>
      </c>
      <c r="AB23" s="73">
        <f t="shared" si="0"/>
        <v>0</v>
      </c>
      <c r="AC23" s="69"/>
      <c r="AD23" s="73">
        <f>'ИТОГ и проверка'!D23</f>
        <v>0</v>
      </c>
      <c r="AE23" s="69"/>
      <c r="AF23" s="69"/>
      <c r="AG23" s="69"/>
      <c r="AH23" s="73">
        <f>'ИТОГ и проверка'!E23</f>
        <v>0</v>
      </c>
      <c r="AI23" s="91"/>
      <c r="AJ23" s="91">
        <f t="shared" si="9"/>
        <v>0</v>
      </c>
      <c r="AK23" s="89">
        <f t="shared" si="1"/>
        <v>-3</v>
      </c>
      <c r="AL23" s="71">
        <f t="shared" si="2"/>
        <v>0</v>
      </c>
      <c r="AM23" s="82"/>
    </row>
    <row r="24" spans="1:49" ht="63">
      <c r="A24" s="101" t="s">
        <v>55</v>
      </c>
      <c r="B24" s="67" t="s">
        <v>56</v>
      </c>
      <c r="C24" s="68">
        <v>31.335999999999999</v>
      </c>
      <c r="D24" s="74">
        <v>64</v>
      </c>
      <c r="E24" s="70">
        <v>71</v>
      </c>
      <c r="F24" s="71">
        <f t="shared" si="3"/>
        <v>2.265764615777381</v>
      </c>
      <c r="G24" s="72">
        <v>5</v>
      </c>
      <c r="H24" s="73">
        <f t="shared" si="4"/>
        <v>7.8125</v>
      </c>
      <c r="I24" s="74"/>
      <c r="J24" s="75">
        <v>0</v>
      </c>
      <c r="K24" s="74"/>
      <c r="L24" s="74"/>
      <c r="M24" s="74"/>
      <c r="N24" s="75">
        <v>0</v>
      </c>
      <c r="O24" s="70">
        <v>1</v>
      </c>
      <c r="P24" s="69"/>
      <c r="Q24" s="69"/>
      <c r="R24" s="69"/>
      <c r="S24" s="70">
        <v>1</v>
      </c>
      <c r="T24" s="70">
        <v>0</v>
      </c>
      <c r="U24" s="71">
        <f t="shared" si="10"/>
        <v>20</v>
      </c>
      <c r="V24" s="76">
        <f t="shared" si="5"/>
        <v>5.68</v>
      </c>
      <c r="W24" s="73">
        <f t="shared" si="6"/>
        <v>5</v>
      </c>
      <c r="X24" s="77">
        <v>8</v>
      </c>
      <c r="Y24" s="73">
        <f>'ИТОГ и проверка'!C24</f>
        <v>5</v>
      </c>
      <c r="Z24" s="73">
        <f t="shared" si="7"/>
        <v>7.042253521126761</v>
      </c>
      <c r="AA24" s="78">
        <f t="shared" si="8"/>
        <v>-0.95774647887323905</v>
      </c>
      <c r="AB24" s="73">
        <f t="shared" si="0"/>
        <v>0</v>
      </c>
      <c r="AC24" s="69"/>
      <c r="AD24" s="73">
        <f>'ИТОГ и проверка'!D24</f>
        <v>0</v>
      </c>
      <c r="AE24" s="69"/>
      <c r="AF24" s="69"/>
      <c r="AG24" s="69"/>
      <c r="AH24" s="73">
        <f>'ИТОГ и проверка'!E24</f>
        <v>0</v>
      </c>
      <c r="AI24" s="91"/>
      <c r="AJ24" s="91">
        <f t="shared" si="9"/>
        <v>0</v>
      </c>
      <c r="AK24" s="89">
        <f t="shared" si="1"/>
        <v>-5</v>
      </c>
      <c r="AL24" s="71">
        <f t="shared" si="2"/>
        <v>0</v>
      </c>
      <c r="AM24" s="82"/>
    </row>
    <row r="25" spans="1:49" ht="31.5">
      <c r="A25" s="66" t="s">
        <v>57</v>
      </c>
      <c r="B25" s="67" t="s">
        <v>58</v>
      </c>
      <c r="C25" s="102">
        <v>255.48</v>
      </c>
      <c r="D25" s="69">
        <v>17</v>
      </c>
      <c r="E25" s="70">
        <v>12</v>
      </c>
      <c r="F25" s="71">
        <f t="shared" si="3"/>
        <v>4.6970408642555195E-2</v>
      </c>
      <c r="G25" s="72">
        <v>0</v>
      </c>
      <c r="H25" s="73">
        <f t="shared" si="4"/>
        <v>0</v>
      </c>
      <c r="I25" s="74"/>
      <c r="J25" s="75">
        <v>0</v>
      </c>
      <c r="K25" s="74"/>
      <c r="L25" s="74"/>
      <c r="M25" s="74">
        <v>0</v>
      </c>
      <c r="N25" s="75">
        <v>0</v>
      </c>
      <c r="O25" s="44">
        <v>0</v>
      </c>
      <c r="P25" s="69"/>
      <c r="Q25" s="69"/>
      <c r="R25" s="69"/>
      <c r="S25" s="44">
        <v>0</v>
      </c>
      <c r="T25" s="44">
        <v>0</v>
      </c>
      <c r="U25" s="71"/>
      <c r="V25" s="76">
        <f t="shared" si="5"/>
        <v>0</v>
      </c>
      <c r="W25" s="73">
        <f t="shared" si="6"/>
        <v>0</v>
      </c>
      <c r="X25" s="77">
        <v>0</v>
      </c>
      <c r="Y25" s="73">
        <f>'ИТОГ и проверка'!C25</f>
        <v>0</v>
      </c>
      <c r="Z25" s="73">
        <f t="shared" si="7"/>
        <v>0</v>
      </c>
      <c r="AA25" s="78">
        <f t="shared" si="8"/>
        <v>0</v>
      </c>
      <c r="AB25" s="73">
        <f t="shared" si="0"/>
        <v>0</v>
      </c>
      <c r="AC25" s="69"/>
      <c r="AD25" s="73">
        <f>'ИТОГ и проверка'!D25</f>
        <v>0</v>
      </c>
      <c r="AE25" s="69"/>
      <c r="AF25" s="69"/>
      <c r="AG25" s="79">
        <f>Y25-AD25-AH25</f>
        <v>0</v>
      </c>
      <c r="AH25" s="73">
        <f>'ИТОГ и проверка'!E25</f>
        <v>0</v>
      </c>
      <c r="AI25" s="91"/>
      <c r="AJ25" s="91">
        <f t="shared" si="9"/>
        <v>0</v>
      </c>
      <c r="AK25" s="89">
        <f t="shared" si="1"/>
        <v>0</v>
      </c>
      <c r="AL25" s="71">
        <f t="shared" si="2"/>
        <v>0</v>
      </c>
      <c r="AM25" s="82"/>
    </row>
    <row r="26" spans="1:49">
      <c r="A26" s="93" t="s">
        <v>59</v>
      </c>
      <c r="B26" s="57" t="s">
        <v>60</v>
      </c>
      <c r="C26" s="83"/>
      <c r="D26" s="58"/>
      <c r="E26" s="59"/>
      <c r="F26" s="60"/>
      <c r="G26" s="84"/>
      <c r="H26" s="85"/>
      <c r="I26" s="86"/>
      <c r="J26" s="86"/>
      <c r="K26" s="86"/>
      <c r="L26" s="86"/>
      <c r="M26" s="86"/>
      <c r="N26" s="86"/>
      <c r="O26" s="59"/>
      <c r="P26" s="58"/>
      <c r="Q26" s="58"/>
      <c r="R26" s="58"/>
      <c r="S26" s="59"/>
      <c r="T26" s="59"/>
      <c r="U26" s="96"/>
      <c r="V26" s="58"/>
      <c r="W26" s="58"/>
      <c r="X26" s="58"/>
      <c r="Y26" s="58"/>
      <c r="Z26" s="85"/>
      <c r="AA26" s="58"/>
      <c r="AB26" s="73">
        <f t="shared" si="0"/>
        <v>0</v>
      </c>
      <c r="AC26" s="58"/>
      <c r="AD26" s="58"/>
      <c r="AE26" s="58"/>
      <c r="AF26" s="58"/>
      <c r="AG26" s="58"/>
      <c r="AH26" s="58"/>
      <c r="AI26" s="97"/>
      <c r="AJ26" s="91">
        <f t="shared" si="9"/>
        <v>0</v>
      </c>
      <c r="AK26" s="89">
        <f t="shared" si="1"/>
        <v>0</v>
      </c>
      <c r="AL26" s="71">
        <f t="shared" si="2"/>
        <v>0</v>
      </c>
      <c r="AM26" s="82"/>
    </row>
    <row r="27" spans="1:49" ht="31.5">
      <c r="A27" s="66" t="s">
        <v>61</v>
      </c>
      <c r="B27" s="67" t="s">
        <v>62</v>
      </c>
      <c r="C27" s="68">
        <v>8592.02</v>
      </c>
      <c r="D27" s="69">
        <v>4651</v>
      </c>
      <c r="E27" s="70">
        <v>3015</v>
      </c>
      <c r="F27" s="71">
        <f t="shared" si="3"/>
        <v>0.35090700440641431</v>
      </c>
      <c r="G27" s="72">
        <v>93</v>
      </c>
      <c r="H27" s="73">
        <f t="shared" si="4"/>
        <v>1.9995699849494732</v>
      </c>
      <c r="I27" s="74"/>
      <c r="J27" s="75">
        <v>0</v>
      </c>
      <c r="K27" s="74"/>
      <c r="L27" s="74"/>
      <c r="M27" s="74"/>
      <c r="N27" s="75">
        <v>0</v>
      </c>
      <c r="O27" s="44">
        <v>2</v>
      </c>
      <c r="P27" s="69"/>
      <c r="Q27" s="69"/>
      <c r="R27" s="69"/>
      <c r="S27" s="44">
        <v>2</v>
      </c>
      <c r="T27" s="44">
        <v>0</v>
      </c>
      <c r="U27" s="71">
        <f t="shared" si="10"/>
        <v>2.150537634408602</v>
      </c>
      <c r="V27" s="76">
        <f t="shared" si="5"/>
        <v>150.75</v>
      </c>
      <c r="W27" s="73">
        <f t="shared" si="6"/>
        <v>150</v>
      </c>
      <c r="X27" s="77">
        <v>5</v>
      </c>
      <c r="Y27" s="73">
        <f>'ИТОГ и проверка'!C27+AC27</f>
        <v>77</v>
      </c>
      <c r="Z27" s="73">
        <f t="shared" si="7"/>
        <v>2.5538971807628523</v>
      </c>
      <c r="AA27" s="78">
        <f t="shared" si="8"/>
        <v>-2.4461028192371477</v>
      </c>
      <c r="AB27" s="73">
        <f t="shared" si="0"/>
        <v>0</v>
      </c>
      <c r="AC27" s="103">
        <v>2</v>
      </c>
      <c r="AD27" s="73">
        <f>'ИТОГ и проверка'!D27</f>
        <v>0</v>
      </c>
      <c r="AE27" s="69"/>
      <c r="AF27" s="69"/>
      <c r="AG27" s="69"/>
      <c r="AH27" s="73">
        <f>'ИТОГ и проверка'!E27</f>
        <v>0</v>
      </c>
      <c r="AI27" s="91"/>
      <c r="AJ27" s="91">
        <f t="shared" si="9"/>
        <v>0</v>
      </c>
      <c r="AK27" s="89">
        <f t="shared" si="1"/>
        <v>-77</v>
      </c>
      <c r="AL27" s="71">
        <f t="shared" si="2"/>
        <v>0</v>
      </c>
      <c r="AM27" s="82"/>
    </row>
    <row r="28" spans="1:49">
      <c r="A28" s="93" t="s">
        <v>63</v>
      </c>
      <c r="B28" s="57" t="s">
        <v>64</v>
      </c>
      <c r="C28" s="83"/>
      <c r="D28" s="58"/>
      <c r="E28" s="59"/>
      <c r="F28" s="60"/>
      <c r="G28" s="84"/>
      <c r="H28" s="85"/>
      <c r="I28" s="86"/>
      <c r="J28" s="86"/>
      <c r="K28" s="86"/>
      <c r="L28" s="86"/>
      <c r="M28" s="86"/>
      <c r="N28" s="86"/>
      <c r="O28" s="59"/>
      <c r="P28" s="58"/>
      <c r="Q28" s="58"/>
      <c r="R28" s="58"/>
      <c r="S28" s="59"/>
      <c r="T28" s="59"/>
      <c r="U28" s="96"/>
      <c r="V28" s="58"/>
      <c r="W28" s="58"/>
      <c r="X28" s="58"/>
      <c r="Y28" s="58"/>
      <c r="Z28" s="85"/>
      <c r="AA28" s="58"/>
      <c r="AB28" s="73">
        <f t="shared" si="0"/>
        <v>0</v>
      </c>
      <c r="AC28" s="58"/>
      <c r="AD28" s="58"/>
      <c r="AE28" s="58"/>
      <c r="AF28" s="58"/>
      <c r="AG28" s="58"/>
      <c r="AH28" s="58"/>
      <c r="AI28" s="97"/>
      <c r="AJ28" s="91">
        <f t="shared" si="9"/>
        <v>0</v>
      </c>
      <c r="AK28" s="89">
        <f t="shared" si="1"/>
        <v>0</v>
      </c>
      <c r="AL28" s="71">
        <f t="shared" si="2"/>
        <v>0</v>
      </c>
      <c r="AM28" s="82"/>
    </row>
    <row r="29" spans="1:49" ht="47.25">
      <c r="A29" s="66" t="s">
        <v>65</v>
      </c>
      <c r="B29" s="67" t="s">
        <v>66</v>
      </c>
      <c r="C29" s="104">
        <v>19.600000000000001</v>
      </c>
      <c r="D29" s="44">
        <v>25</v>
      </c>
      <c r="E29" s="44">
        <v>26</v>
      </c>
      <c r="F29" s="71">
        <f t="shared" si="3"/>
        <v>1.3265306122448979</v>
      </c>
      <c r="G29" s="72">
        <v>2</v>
      </c>
      <c r="H29" s="73">
        <f t="shared" si="4"/>
        <v>8</v>
      </c>
      <c r="I29" s="74"/>
      <c r="J29" s="75">
        <v>0</v>
      </c>
      <c r="K29" s="74"/>
      <c r="L29" s="74"/>
      <c r="M29" s="74"/>
      <c r="N29" s="75">
        <v>0</v>
      </c>
      <c r="O29" s="90">
        <v>2</v>
      </c>
      <c r="P29" s="69"/>
      <c r="Q29" s="69"/>
      <c r="R29" s="69"/>
      <c r="S29" s="90">
        <v>1</v>
      </c>
      <c r="T29" s="90">
        <v>1</v>
      </c>
      <c r="U29" s="71">
        <f t="shared" si="10"/>
        <v>100</v>
      </c>
      <c r="V29" s="76">
        <f t="shared" si="5"/>
        <v>2.08</v>
      </c>
      <c r="W29" s="73">
        <f t="shared" si="6"/>
        <v>2</v>
      </c>
      <c r="X29" s="77">
        <v>8</v>
      </c>
      <c r="Y29" s="73">
        <f>'ИТОГ и проверка'!C29</f>
        <v>2</v>
      </c>
      <c r="Z29" s="73">
        <f t="shared" si="7"/>
        <v>7.6923076923076916</v>
      </c>
      <c r="AA29" s="78">
        <f t="shared" si="8"/>
        <v>-0.30769230769230838</v>
      </c>
      <c r="AB29" s="73">
        <f t="shared" si="0"/>
        <v>0</v>
      </c>
      <c r="AC29" s="69"/>
      <c r="AD29" s="73">
        <f>'ИТОГ и проверка'!D29</f>
        <v>0</v>
      </c>
      <c r="AE29" s="69"/>
      <c r="AF29" s="69"/>
      <c r="AG29" s="69"/>
      <c r="AH29" s="73">
        <f>'ИТОГ и проверка'!E29</f>
        <v>0</v>
      </c>
      <c r="AI29" s="91"/>
      <c r="AJ29" s="91">
        <f t="shared" si="9"/>
        <v>0</v>
      </c>
      <c r="AK29" s="89">
        <f t="shared" si="1"/>
        <v>-2</v>
      </c>
      <c r="AL29" s="71">
        <f t="shared" si="2"/>
        <v>0</v>
      </c>
      <c r="AM29" s="82"/>
    </row>
    <row r="30" spans="1:49" ht="47.25">
      <c r="A30" s="66" t="s">
        <v>67</v>
      </c>
      <c r="B30" s="67" t="s">
        <v>68</v>
      </c>
      <c r="C30" s="102">
        <v>6.8</v>
      </c>
      <c r="D30" s="105">
        <v>7</v>
      </c>
      <c r="E30" s="44">
        <v>8</v>
      </c>
      <c r="F30" s="71">
        <f t="shared" si="3"/>
        <v>1.1764705882352942</v>
      </c>
      <c r="G30" s="72">
        <v>0</v>
      </c>
      <c r="H30" s="73">
        <f t="shared" si="4"/>
        <v>0</v>
      </c>
      <c r="I30" s="74"/>
      <c r="J30" s="75">
        <v>0</v>
      </c>
      <c r="K30" s="74"/>
      <c r="L30" s="74"/>
      <c r="M30" s="74"/>
      <c r="N30" s="75">
        <v>0</v>
      </c>
      <c r="O30" s="90">
        <v>0</v>
      </c>
      <c r="P30" s="69"/>
      <c r="Q30" s="69"/>
      <c r="R30" s="69"/>
      <c r="S30" s="90">
        <v>0</v>
      </c>
      <c r="T30" s="90">
        <v>0</v>
      </c>
      <c r="U30" s="71">
        <v>0</v>
      </c>
      <c r="V30" s="76">
        <f t="shared" si="5"/>
        <v>0.64</v>
      </c>
      <c r="W30" s="73">
        <f t="shared" si="6"/>
        <v>0</v>
      </c>
      <c r="X30" s="77">
        <v>8</v>
      </c>
      <c r="Y30" s="73">
        <f>'ИТОГ и проверка'!C30</f>
        <v>0</v>
      </c>
      <c r="Z30" s="73">
        <f t="shared" si="7"/>
        <v>0</v>
      </c>
      <c r="AA30" s="78">
        <f t="shared" si="8"/>
        <v>-8</v>
      </c>
      <c r="AB30" s="73">
        <f t="shared" si="0"/>
        <v>0</v>
      </c>
      <c r="AC30" s="69"/>
      <c r="AD30" s="73">
        <f>'ИТОГ и проверка'!D30</f>
        <v>0</v>
      </c>
      <c r="AE30" s="69"/>
      <c r="AF30" s="69"/>
      <c r="AG30" s="69"/>
      <c r="AH30" s="73">
        <f>'ИТОГ и проверка'!E30</f>
        <v>0</v>
      </c>
      <c r="AI30" s="91"/>
      <c r="AJ30" s="91">
        <f t="shared" si="9"/>
        <v>0</v>
      </c>
      <c r="AK30" s="89">
        <f t="shared" si="1"/>
        <v>0</v>
      </c>
      <c r="AL30" s="71">
        <f t="shared" si="2"/>
        <v>0</v>
      </c>
      <c r="AM30" s="82"/>
    </row>
    <row r="31" spans="1:49" ht="47.25">
      <c r="A31" s="66" t="s">
        <v>69</v>
      </c>
      <c r="B31" s="67" t="s">
        <v>70</v>
      </c>
      <c r="C31" s="102">
        <v>5.1580000000000004</v>
      </c>
      <c r="D31" s="105">
        <v>6</v>
      </c>
      <c r="E31" s="41">
        <v>6</v>
      </c>
      <c r="F31" s="71">
        <f t="shared" si="3"/>
        <v>1.1632415664986429</v>
      </c>
      <c r="G31" s="72">
        <v>0</v>
      </c>
      <c r="H31" s="73">
        <f t="shared" si="4"/>
        <v>0</v>
      </c>
      <c r="I31" s="74"/>
      <c r="J31" s="75">
        <v>0</v>
      </c>
      <c r="K31" s="74"/>
      <c r="L31" s="74"/>
      <c r="M31" s="74"/>
      <c r="N31" s="75">
        <v>0</v>
      </c>
      <c r="O31" s="90">
        <v>0</v>
      </c>
      <c r="P31" s="69"/>
      <c r="Q31" s="69"/>
      <c r="R31" s="69"/>
      <c r="S31" s="90">
        <v>0</v>
      </c>
      <c r="T31" s="90">
        <v>0</v>
      </c>
      <c r="U31" s="71">
        <v>0</v>
      </c>
      <c r="V31" s="76">
        <f t="shared" si="5"/>
        <v>0.48</v>
      </c>
      <c r="W31" s="73">
        <f t="shared" si="6"/>
        <v>0</v>
      </c>
      <c r="X31" s="77">
        <v>8</v>
      </c>
      <c r="Y31" s="73">
        <f>'ИТОГ и проверка'!C31</f>
        <v>0</v>
      </c>
      <c r="Z31" s="73">
        <f t="shared" si="7"/>
        <v>0</v>
      </c>
      <c r="AA31" s="78">
        <f t="shared" si="8"/>
        <v>-8</v>
      </c>
      <c r="AB31" s="73">
        <f t="shared" si="0"/>
        <v>0</v>
      </c>
      <c r="AC31" s="69"/>
      <c r="AD31" s="73">
        <f>'ИТОГ и проверка'!D31</f>
        <v>0</v>
      </c>
      <c r="AE31" s="69"/>
      <c r="AF31" s="69"/>
      <c r="AG31" s="69"/>
      <c r="AH31" s="73">
        <f>'ИТОГ и проверка'!E31</f>
        <v>0</v>
      </c>
      <c r="AI31" s="91"/>
      <c r="AJ31" s="91">
        <f t="shared" si="9"/>
        <v>0</v>
      </c>
      <c r="AK31" s="89">
        <f t="shared" si="1"/>
        <v>0</v>
      </c>
      <c r="AL31" s="71">
        <f t="shared" si="2"/>
        <v>0</v>
      </c>
      <c r="AM31" s="82"/>
    </row>
    <row r="32" spans="1:49" ht="31.5">
      <c r="A32" s="66" t="s">
        <v>71</v>
      </c>
      <c r="B32" s="67" t="s">
        <v>72</v>
      </c>
      <c r="C32" s="68">
        <v>9.0289999999999999</v>
      </c>
      <c r="D32" s="44">
        <v>0</v>
      </c>
      <c r="E32" s="92">
        <v>4</v>
      </c>
      <c r="F32" s="71">
        <f t="shared" si="3"/>
        <v>0.4430169453981615</v>
      </c>
      <c r="G32" s="72">
        <v>0</v>
      </c>
      <c r="H32" s="73">
        <v>0</v>
      </c>
      <c r="I32" s="74"/>
      <c r="J32" s="75">
        <v>0</v>
      </c>
      <c r="K32" s="74"/>
      <c r="L32" s="74"/>
      <c r="M32" s="74"/>
      <c r="N32" s="75">
        <v>0</v>
      </c>
      <c r="O32" s="90">
        <v>0</v>
      </c>
      <c r="P32" s="69"/>
      <c r="Q32" s="69"/>
      <c r="R32" s="69"/>
      <c r="S32" s="90">
        <v>0</v>
      </c>
      <c r="T32" s="90">
        <v>0</v>
      </c>
      <c r="U32" s="71">
        <v>0</v>
      </c>
      <c r="V32" s="76">
        <f t="shared" si="5"/>
        <v>0.2</v>
      </c>
      <c r="W32" s="73">
        <f t="shared" si="6"/>
        <v>0</v>
      </c>
      <c r="X32" s="77">
        <v>5</v>
      </c>
      <c r="Y32" s="73">
        <f>'ИТОГ и проверка'!C32</f>
        <v>0</v>
      </c>
      <c r="Z32" s="73">
        <v>0</v>
      </c>
      <c r="AA32" s="78">
        <f t="shared" si="8"/>
        <v>-5</v>
      </c>
      <c r="AB32" s="73">
        <f t="shared" si="0"/>
        <v>0</v>
      </c>
      <c r="AC32" s="69"/>
      <c r="AD32" s="73">
        <f>'ИТОГ и проверка'!D32</f>
        <v>0</v>
      </c>
      <c r="AE32" s="69"/>
      <c r="AF32" s="69"/>
      <c r="AG32" s="69"/>
      <c r="AH32" s="73">
        <f>'ИТОГ и проверка'!E32</f>
        <v>0</v>
      </c>
      <c r="AI32" s="91"/>
      <c r="AJ32" s="91">
        <f t="shared" si="9"/>
        <v>0</v>
      </c>
      <c r="AK32" s="89">
        <f t="shared" si="1"/>
        <v>0</v>
      </c>
      <c r="AL32" s="71">
        <f t="shared" si="2"/>
        <v>0</v>
      </c>
      <c r="AM32" s="82"/>
    </row>
    <row r="33" spans="1:39" ht="31.5">
      <c r="A33" s="66" t="s">
        <v>73</v>
      </c>
      <c r="B33" s="67" t="s">
        <v>74</v>
      </c>
      <c r="C33" s="102">
        <v>302.7</v>
      </c>
      <c r="D33" s="44">
        <v>0</v>
      </c>
      <c r="E33" s="92">
        <v>0</v>
      </c>
      <c r="F33" s="71">
        <f t="shared" si="3"/>
        <v>0</v>
      </c>
      <c r="G33" s="72">
        <v>0</v>
      </c>
      <c r="H33" s="73">
        <v>0</v>
      </c>
      <c r="I33" s="74"/>
      <c r="J33" s="75">
        <v>0</v>
      </c>
      <c r="K33" s="74"/>
      <c r="L33" s="74"/>
      <c r="M33" s="74">
        <v>0</v>
      </c>
      <c r="N33" s="75">
        <v>0</v>
      </c>
      <c r="O33" s="44">
        <v>0</v>
      </c>
      <c r="P33" s="69"/>
      <c r="Q33" s="69"/>
      <c r="R33" s="69"/>
      <c r="S33" s="44">
        <v>0</v>
      </c>
      <c r="T33" s="44">
        <v>0</v>
      </c>
      <c r="U33" s="71">
        <v>0</v>
      </c>
      <c r="V33" s="76">
        <f t="shared" si="5"/>
        <v>0</v>
      </c>
      <c r="W33" s="73">
        <f t="shared" si="6"/>
        <v>0</v>
      </c>
      <c r="X33" s="77">
        <v>0</v>
      </c>
      <c r="Y33" s="73">
        <f>'ИТОГ и проверка'!C33</f>
        <v>0</v>
      </c>
      <c r="Z33" s="73">
        <v>0</v>
      </c>
      <c r="AA33" s="78">
        <f t="shared" si="8"/>
        <v>0</v>
      </c>
      <c r="AB33" s="73">
        <f t="shared" si="0"/>
        <v>0</v>
      </c>
      <c r="AC33" s="69"/>
      <c r="AD33" s="73">
        <f>'ИТОГ и проверка'!D33</f>
        <v>0</v>
      </c>
      <c r="AE33" s="69"/>
      <c r="AF33" s="69"/>
      <c r="AG33" s="79">
        <f>Y33-AD33-AH33</f>
        <v>0</v>
      </c>
      <c r="AH33" s="73">
        <f>'ИТОГ и проверка'!E33</f>
        <v>0</v>
      </c>
      <c r="AI33" s="91"/>
      <c r="AJ33" s="91">
        <f t="shared" si="9"/>
        <v>0</v>
      </c>
      <c r="AK33" s="89">
        <f t="shared" si="1"/>
        <v>0</v>
      </c>
      <c r="AL33" s="71">
        <f t="shared" si="2"/>
        <v>0</v>
      </c>
      <c r="AM33" s="82"/>
    </row>
    <row r="34" spans="1:39" ht="31.5">
      <c r="A34" s="66" t="s">
        <v>75</v>
      </c>
      <c r="B34" s="67" t="s">
        <v>76</v>
      </c>
      <c r="C34" s="68">
        <v>10</v>
      </c>
      <c r="D34" s="44">
        <v>10</v>
      </c>
      <c r="E34" s="44">
        <v>10</v>
      </c>
      <c r="F34" s="71">
        <f t="shared" si="3"/>
        <v>1</v>
      </c>
      <c r="G34" s="72">
        <v>0</v>
      </c>
      <c r="H34" s="73">
        <f t="shared" si="4"/>
        <v>0</v>
      </c>
      <c r="I34" s="74"/>
      <c r="J34" s="75">
        <v>0</v>
      </c>
      <c r="K34" s="74"/>
      <c r="L34" s="74"/>
      <c r="M34" s="74"/>
      <c r="N34" s="75">
        <v>0</v>
      </c>
      <c r="O34" s="44">
        <v>0</v>
      </c>
      <c r="P34" s="69"/>
      <c r="Q34" s="69"/>
      <c r="R34" s="69"/>
      <c r="S34" s="44">
        <v>0</v>
      </c>
      <c r="T34" s="44">
        <v>0</v>
      </c>
      <c r="U34" s="71">
        <v>0</v>
      </c>
      <c r="V34" s="76">
        <f t="shared" si="5"/>
        <v>0.5</v>
      </c>
      <c r="W34" s="73">
        <f t="shared" si="6"/>
        <v>0</v>
      </c>
      <c r="X34" s="77">
        <v>5</v>
      </c>
      <c r="Y34" s="73">
        <f>'ИТОГ и проверка'!C34</f>
        <v>0</v>
      </c>
      <c r="Z34" s="73">
        <f t="shared" si="7"/>
        <v>0</v>
      </c>
      <c r="AA34" s="78">
        <f t="shared" si="8"/>
        <v>-5</v>
      </c>
      <c r="AB34" s="73">
        <f t="shared" si="0"/>
        <v>0</v>
      </c>
      <c r="AC34" s="69"/>
      <c r="AD34" s="73">
        <f>'ИТОГ и проверка'!D34</f>
        <v>0</v>
      </c>
      <c r="AE34" s="69"/>
      <c r="AF34" s="69"/>
      <c r="AG34" s="69"/>
      <c r="AH34" s="73">
        <f>'ИТОГ и проверка'!E34</f>
        <v>0</v>
      </c>
      <c r="AI34" s="91"/>
      <c r="AJ34" s="91">
        <f t="shared" si="9"/>
        <v>0</v>
      </c>
      <c r="AK34" s="89">
        <f t="shared" si="1"/>
        <v>0</v>
      </c>
      <c r="AL34" s="71">
        <f t="shared" si="2"/>
        <v>0</v>
      </c>
      <c r="AM34" s="82"/>
    </row>
    <row r="35" spans="1:39" ht="47.25">
      <c r="A35" s="66" t="s">
        <v>77</v>
      </c>
      <c r="B35" s="67" t="s">
        <v>78</v>
      </c>
      <c r="C35" s="68">
        <v>9.8000000000000007</v>
      </c>
      <c r="D35" s="44">
        <v>6</v>
      </c>
      <c r="E35" s="44">
        <v>4</v>
      </c>
      <c r="F35" s="71">
        <f t="shared" si="3"/>
        <v>0.4081632653061224</v>
      </c>
      <c r="G35" s="72">
        <v>0</v>
      </c>
      <c r="H35" s="73">
        <f t="shared" si="4"/>
        <v>0</v>
      </c>
      <c r="I35" s="74"/>
      <c r="J35" s="75">
        <v>0</v>
      </c>
      <c r="K35" s="74"/>
      <c r="L35" s="74"/>
      <c r="M35" s="74"/>
      <c r="N35" s="75">
        <v>0</v>
      </c>
      <c r="O35" s="90">
        <v>0</v>
      </c>
      <c r="P35" s="77"/>
      <c r="Q35" s="69"/>
      <c r="R35" s="69"/>
      <c r="S35" s="90">
        <v>0</v>
      </c>
      <c r="T35" s="90">
        <v>0</v>
      </c>
      <c r="U35" s="71">
        <v>0</v>
      </c>
      <c r="V35" s="76">
        <f t="shared" si="5"/>
        <v>0.2</v>
      </c>
      <c r="W35" s="73">
        <f t="shared" si="6"/>
        <v>0</v>
      </c>
      <c r="X35" s="77">
        <v>5</v>
      </c>
      <c r="Y35" s="73">
        <f>'ИТОГ и проверка'!C35</f>
        <v>0</v>
      </c>
      <c r="Z35" s="73">
        <f t="shared" si="7"/>
        <v>0</v>
      </c>
      <c r="AA35" s="78">
        <f t="shared" si="8"/>
        <v>-5</v>
      </c>
      <c r="AB35" s="73">
        <f t="shared" si="0"/>
        <v>0</v>
      </c>
      <c r="AC35" s="69"/>
      <c r="AD35" s="73">
        <f>'ИТОГ и проверка'!D35</f>
        <v>0</v>
      </c>
      <c r="AE35" s="69"/>
      <c r="AF35" s="69"/>
      <c r="AG35" s="69"/>
      <c r="AH35" s="73">
        <f>'ИТОГ и проверка'!E35</f>
        <v>0</v>
      </c>
      <c r="AI35" s="91"/>
      <c r="AJ35" s="91">
        <f t="shared" si="9"/>
        <v>0</v>
      </c>
      <c r="AK35" s="89">
        <f t="shared" si="1"/>
        <v>0</v>
      </c>
      <c r="AL35" s="71">
        <f t="shared" si="2"/>
        <v>0</v>
      </c>
      <c r="AM35" s="82"/>
    </row>
    <row r="36" spans="1:39">
      <c r="A36" s="93" t="s">
        <v>79</v>
      </c>
      <c r="B36" s="57" t="s">
        <v>80</v>
      </c>
      <c r="C36" s="83"/>
      <c r="D36" s="106"/>
      <c r="E36" s="94"/>
      <c r="F36" s="60"/>
      <c r="G36" s="84"/>
      <c r="H36" s="85"/>
      <c r="I36" s="86"/>
      <c r="J36" s="86"/>
      <c r="K36" s="86"/>
      <c r="L36" s="86"/>
      <c r="M36" s="86"/>
      <c r="N36" s="86"/>
      <c r="O36" s="94"/>
      <c r="P36" s="58"/>
      <c r="Q36" s="58"/>
      <c r="R36" s="58"/>
      <c r="S36" s="94"/>
      <c r="T36" s="94"/>
      <c r="U36" s="96"/>
      <c r="V36" s="58"/>
      <c r="W36" s="58"/>
      <c r="X36" s="58"/>
      <c r="Y36" s="58"/>
      <c r="Z36" s="85"/>
      <c r="AA36" s="58"/>
      <c r="AB36" s="73">
        <f t="shared" si="0"/>
        <v>0</v>
      </c>
      <c r="AC36" s="58"/>
      <c r="AD36" s="58"/>
      <c r="AE36" s="58"/>
      <c r="AF36" s="58"/>
      <c r="AG36" s="58"/>
      <c r="AH36" s="58"/>
      <c r="AI36" s="97"/>
      <c r="AJ36" s="91">
        <f t="shared" si="9"/>
        <v>0</v>
      </c>
      <c r="AK36" s="89">
        <f t="shared" si="1"/>
        <v>0</v>
      </c>
      <c r="AL36" s="71">
        <f t="shared" si="2"/>
        <v>0</v>
      </c>
      <c r="AM36" s="82"/>
    </row>
    <row r="37" spans="1:39" ht="47.25">
      <c r="A37" s="66" t="s">
        <v>81</v>
      </c>
      <c r="B37" s="67" t="s">
        <v>82</v>
      </c>
      <c r="C37" s="68">
        <v>164.08600000000001</v>
      </c>
      <c r="D37" s="69">
        <v>334</v>
      </c>
      <c r="E37" s="90">
        <v>338</v>
      </c>
      <c r="F37" s="71">
        <f t="shared" si="3"/>
        <v>2.0598954206940263</v>
      </c>
      <c r="G37" s="72">
        <v>26</v>
      </c>
      <c r="H37" s="73">
        <f t="shared" si="4"/>
        <v>7.7844311377245514</v>
      </c>
      <c r="I37" s="74"/>
      <c r="J37" s="75">
        <v>0</v>
      </c>
      <c r="K37" s="74"/>
      <c r="L37" s="74"/>
      <c r="M37" s="74"/>
      <c r="N37" s="75">
        <v>0</v>
      </c>
      <c r="O37" s="90">
        <v>11</v>
      </c>
      <c r="P37" s="69"/>
      <c r="Q37" s="69"/>
      <c r="R37" s="69"/>
      <c r="S37" s="90">
        <v>11</v>
      </c>
      <c r="T37" s="90">
        <v>0</v>
      </c>
      <c r="U37" s="71">
        <f t="shared" si="10"/>
        <v>42.307692307692307</v>
      </c>
      <c r="V37" s="76">
        <f t="shared" si="5"/>
        <v>27.04</v>
      </c>
      <c r="W37" s="73">
        <f t="shared" si="6"/>
        <v>27</v>
      </c>
      <c r="X37" s="77">
        <v>8</v>
      </c>
      <c r="Y37" s="73">
        <f>'ИТОГ и проверка'!C37</f>
        <v>27</v>
      </c>
      <c r="Z37" s="73">
        <f t="shared" si="7"/>
        <v>7.9881656804733732</v>
      </c>
      <c r="AA37" s="78">
        <f t="shared" si="8"/>
        <v>-1.1834319526626835E-2</v>
      </c>
      <c r="AB37" s="73">
        <f t="shared" si="0"/>
        <v>0</v>
      </c>
      <c r="AC37" s="69"/>
      <c r="AD37" s="73">
        <f>'ИТОГ и проверка'!D37</f>
        <v>0</v>
      </c>
      <c r="AE37" s="69"/>
      <c r="AF37" s="69"/>
      <c r="AG37" s="69"/>
      <c r="AH37" s="73">
        <f>'ИТОГ и проверка'!E37</f>
        <v>0</v>
      </c>
      <c r="AI37" s="91"/>
      <c r="AJ37" s="91">
        <f t="shared" si="9"/>
        <v>0</v>
      </c>
      <c r="AK37" s="89">
        <f t="shared" si="1"/>
        <v>-27</v>
      </c>
      <c r="AL37" s="71">
        <f t="shared" si="2"/>
        <v>0</v>
      </c>
      <c r="AM37" s="82"/>
    </row>
    <row r="38" spans="1:39" ht="47.25" customHeight="1">
      <c r="A38" s="66" t="s">
        <v>83</v>
      </c>
      <c r="B38" s="67" t="s">
        <v>84</v>
      </c>
      <c r="C38" s="68">
        <v>358.7</v>
      </c>
      <c r="D38" s="69">
        <v>682</v>
      </c>
      <c r="E38" s="70">
        <v>658</v>
      </c>
      <c r="F38" s="71">
        <f t="shared" si="3"/>
        <v>1.8344020072483971</v>
      </c>
      <c r="G38" s="72">
        <v>54</v>
      </c>
      <c r="H38" s="73">
        <f t="shared" si="4"/>
        <v>7.9178885630498534</v>
      </c>
      <c r="I38" s="74"/>
      <c r="J38" s="75">
        <v>0</v>
      </c>
      <c r="K38" s="74"/>
      <c r="L38" s="74"/>
      <c r="M38" s="74"/>
      <c r="N38" s="75">
        <v>0</v>
      </c>
      <c r="O38" s="70">
        <v>19</v>
      </c>
      <c r="P38" s="69"/>
      <c r="Q38" s="69"/>
      <c r="R38" s="69"/>
      <c r="S38" s="70">
        <v>18</v>
      </c>
      <c r="T38" s="70">
        <v>1</v>
      </c>
      <c r="U38" s="71">
        <f t="shared" si="10"/>
        <v>35.185185185185183</v>
      </c>
      <c r="V38" s="76">
        <f t="shared" si="5"/>
        <v>52.64</v>
      </c>
      <c r="W38" s="73">
        <f t="shared" si="6"/>
        <v>52</v>
      </c>
      <c r="X38" s="77">
        <v>8</v>
      </c>
      <c r="Y38" s="73">
        <f>'ИТОГ и проверка'!C38</f>
        <v>52</v>
      </c>
      <c r="Z38" s="73">
        <f t="shared" si="7"/>
        <v>7.9027355623100304</v>
      </c>
      <c r="AA38" s="78">
        <f t="shared" si="8"/>
        <v>-9.7264437689969618E-2</v>
      </c>
      <c r="AB38" s="73">
        <f t="shared" si="0"/>
        <v>0</v>
      </c>
      <c r="AC38" s="69"/>
      <c r="AD38" s="73">
        <f>'ИТОГ и проверка'!D38</f>
        <v>0</v>
      </c>
      <c r="AE38" s="69"/>
      <c r="AF38" s="69"/>
      <c r="AG38" s="69"/>
      <c r="AH38" s="73">
        <f>'ИТОГ и проверка'!E38</f>
        <v>0</v>
      </c>
      <c r="AI38" s="91"/>
      <c r="AJ38" s="91">
        <f t="shared" si="9"/>
        <v>0</v>
      </c>
      <c r="AK38" s="89">
        <f t="shared" si="1"/>
        <v>-52</v>
      </c>
      <c r="AL38" s="71">
        <f t="shared" si="2"/>
        <v>0</v>
      </c>
      <c r="AM38" s="82"/>
    </row>
    <row r="39" spans="1:39" ht="47.25">
      <c r="A39" s="66" t="s">
        <v>85</v>
      </c>
      <c r="B39" s="67" t="s">
        <v>86</v>
      </c>
      <c r="C39" s="68">
        <v>59.463999999999999</v>
      </c>
      <c r="D39" s="107">
        <v>88</v>
      </c>
      <c r="E39" s="70">
        <v>91</v>
      </c>
      <c r="F39" s="71">
        <f t="shared" si="3"/>
        <v>1.5303376833041842</v>
      </c>
      <c r="G39" s="72">
        <v>7</v>
      </c>
      <c r="H39" s="73">
        <f t="shared" si="4"/>
        <v>7.9545454545454541</v>
      </c>
      <c r="I39" s="74"/>
      <c r="J39" s="75">
        <v>0</v>
      </c>
      <c r="K39" s="74"/>
      <c r="L39" s="74"/>
      <c r="M39" s="74"/>
      <c r="N39" s="75">
        <v>0</v>
      </c>
      <c r="O39" s="70">
        <v>0</v>
      </c>
      <c r="P39" s="69"/>
      <c r="Q39" s="69"/>
      <c r="R39" s="69"/>
      <c r="S39" s="70">
        <v>0</v>
      </c>
      <c r="T39" s="70">
        <v>0</v>
      </c>
      <c r="U39" s="71">
        <f t="shared" si="10"/>
        <v>0</v>
      </c>
      <c r="V39" s="76">
        <f t="shared" si="5"/>
        <v>7.28</v>
      </c>
      <c r="W39" s="73">
        <f t="shared" si="6"/>
        <v>7</v>
      </c>
      <c r="X39" s="77">
        <v>8</v>
      </c>
      <c r="Y39" s="73">
        <f>'ИТОГ и проверка'!C39</f>
        <v>7</v>
      </c>
      <c r="Z39" s="73">
        <f t="shared" si="7"/>
        <v>7.6923076923076916</v>
      </c>
      <c r="AA39" s="78">
        <f t="shared" si="8"/>
        <v>-0.30769230769230838</v>
      </c>
      <c r="AB39" s="73">
        <f t="shared" si="0"/>
        <v>0</v>
      </c>
      <c r="AC39" s="69"/>
      <c r="AD39" s="73">
        <f>'ИТОГ и проверка'!D39</f>
        <v>0</v>
      </c>
      <c r="AE39" s="69"/>
      <c r="AF39" s="69"/>
      <c r="AG39" s="69"/>
      <c r="AH39" s="73">
        <f>'ИТОГ и проверка'!E39</f>
        <v>0</v>
      </c>
      <c r="AI39" s="91"/>
      <c r="AJ39" s="91">
        <f t="shared" si="9"/>
        <v>0</v>
      </c>
      <c r="AK39" s="89">
        <f t="shared" si="1"/>
        <v>-7</v>
      </c>
      <c r="AL39" s="71">
        <f t="shared" si="2"/>
        <v>0</v>
      </c>
      <c r="AM39" s="82"/>
    </row>
    <row r="40" spans="1:39" ht="31.5">
      <c r="A40" s="66" t="s">
        <v>87</v>
      </c>
      <c r="B40" s="67" t="s">
        <v>88</v>
      </c>
      <c r="C40" s="68">
        <v>57.622</v>
      </c>
      <c r="D40" s="107">
        <v>194</v>
      </c>
      <c r="E40" s="90">
        <v>180</v>
      </c>
      <c r="F40" s="71">
        <f t="shared" si="3"/>
        <v>3.1238068793169274</v>
      </c>
      <c r="G40" s="72">
        <v>15</v>
      </c>
      <c r="H40" s="73">
        <f t="shared" si="4"/>
        <v>7.731958762886598</v>
      </c>
      <c r="I40" s="74"/>
      <c r="J40" s="75">
        <v>0</v>
      </c>
      <c r="K40" s="74"/>
      <c r="L40" s="74"/>
      <c r="M40" s="74"/>
      <c r="N40" s="75">
        <v>0</v>
      </c>
      <c r="O40" s="90">
        <v>15</v>
      </c>
      <c r="P40" s="69"/>
      <c r="Q40" s="69"/>
      <c r="R40" s="69"/>
      <c r="S40" s="90">
        <v>12</v>
      </c>
      <c r="T40" s="90">
        <v>3</v>
      </c>
      <c r="U40" s="71">
        <f t="shared" si="10"/>
        <v>100</v>
      </c>
      <c r="V40" s="76">
        <f t="shared" si="5"/>
        <v>21.599999999999998</v>
      </c>
      <c r="W40" s="73">
        <f t="shared" si="6"/>
        <v>21</v>
      </c>
      <c r="X40" s="77">
        <v>12</v>
      </c>
      <c r="Y40" s="73">
        <f>'ИТОГ и проверка'!C40</f>
        <v>18</v>
      </c>
      <c r="Z40" s="73">
        <f t="shared" si="7"/>
        <v>10</v>
      </c>
      <c r="AA40" s="78">
        <f t="shared" si="8"/>
        <v>-2</v>
      </c>
      <c r="AB40" s="73">
        <f t="shared" si="0"/>
        <v>0</v>
      </c>
      <c r="AC40" s="69"/>
      <c r="AD40" s="73">
        <f>'ИТОГ и проверка'!D40</f>
        <v>0</v>
      </c>
      <c r="AE40" s="69"/>
      <c r="AF40" s="69"/>
      <c r="AG40" s="69"/>
      <c r="AH40" s="73">
        <f>'ИТОГ и проверка'!E40</f>
        <v>0</v>
      </c>
      <c r="AI40" s="91"/>
      <c r="AJ40" s="91">
        <f t="shared" si="9"/>
        <v>0</v>
      </c>
      <c r="AK40" s="89">
        <f t="shared" si="1"/>
        <v>-18</v>
      </c>
      <c r="AL40" s="71">
        <f t="shared" si="2"/>
        <v>0</v>
      </c>
      <c r="AM40" s="82"/>
    </row>
    <row r="41" spans="1:39" ht="47.25">
      <c r="A41" s="66" t="s">
        <v>89</v>
      </c>
      <c r="B41" s="67" t="s">
        <v>90</v>
      </c>
      <c r="C41" s="68">
        <v>335.71</v>
      </c>
      <c r="D41" s="107">
        <v>978</v>
      </c>
      <c r="E41" s="90">
        <v>966</v>
      </c>
      <c r="F41" s="71">
        <f t="shared" si="3"/>
        <v>2.8774835423430938</v>
      </c>
      <c r="G41" s="72">
        <v>68</v>
      </c>
      <c r="H41" s="73">
        <f t="shared" si="4"/>
        <v>6.9529652351738243</v>
      </c>
      <c r="I41" s="74"/>
      <c r="J41" s="75">
        <v>0</v>
      </c>
      <c r="K41" s="74"/>
      <c r="L41" s="74"/>
      <c r="M41" s="74"/>
      <c r="N41" s="75">
        <v>0</v>
      </c>
      <c r="O41" s="90">
        <v>26</v>
      </c>
      <c r="P41" s="69"/>
      <c r="Q41" s="69"/>
      <c r="R41" s="69"/>
      <c r="S41" s="90">
        <v>8</v>
      </c>
      <c r="T41" s="90">
        <v>18</v>
      </c>
      <c r="U41" s="71">
        <f t="shared" si="10"/>
        <v>38.235294117647058</v>
      </c>
      <c r="V41" s="76">
        <f t="shared" si="5"/>
        <v>77.28</v>
      </c>
      <c r="W41" s="73">
        <f t="shared" si="6"/>
        <v>77</v>
      </c>
      <c r="X41" s="77">
        <v>8</v>
      </c>
      <c r="Y41" s="73">
        <f>'ИТОГ и проверка'!C41</f>
        <v>60</v>
      </c>
      <c r="Z41" s="73">
        <f t="shared" si="7"/>
        <v>6.2111801242236027</v>
      </c>
      <c r="AA41" s="78">
        <f t="shared" si="8"/>
        <v>-1.7888198757763973</v>
      </c>
      <c r="AB41" s="73">
        <f t="shared" si="0"/>
        <v>0</v>
      </c>
      <c r="AC41" s="69"/>
      <c r="AD41" s="73">
        <f>'ИТОГ и проверка'!D41</f>
        <v>0</v>
      </c>
      <c r="AE41" s="69"/>
      <c r="AF41" s="69"/>
      <c r="AG41" s="69"/>
      <c r="AH41" s="73">
        <f>'ИТОГ и проверка'!E41</f>
        <v>0</v>
      </c>
      <c r="AI41" s="91"/>
      <c r="AJ41" s="91">
        <f t="shared" si="9"/>
        <v>0</v>
      </c>
      <c r="AK41" s="89">
        <f t="shared" si="1"/>
        <v>-60</v>
      </c>
      <c r="AL41" s="71">
        <f t="shared" si="2"/>
        <v>0</v>
      </c>
      <c r="AM41" s="82"/>
    </row>
    <row r="42" spans="1:39" ht="47.25">
      <c r="A42" s="66" t="s">
        <v>91</v>
      </c>
      <c r="B42" s="67" t="s">
        <v>92</v>
      </c>
      <c r="C42" s="68">
        <v>371.93</v>
      </c>
      <c r="D42" s="107">
        <v>577</v>
      </c>
      <c r="E42" s="90">
        <v>586</v>
      </c>
      <c r="F42" s="71">
        <f t="shared" si="3"/>
        <v>1.5755652945446723</v>
      </c>
      <c r="G42" s="72">
        <v>46</v>
      </c>
      <c r="H42" s="73">
        <f t="shared" si="4"/>
        <v>7.9722703639514734</v>
      </c>
      <c r="I42" s="74"/>
      <c r="J42" s="75">
        <v>0</v>
      </c>
      <c r="K42" s="74"/>
      <c r="L42" s="74"/>
      <c r="M42" s="74"/>
      <c r="N42" s="75">
        <v>0</v>
      </c>
      <c r="O42" s="90">
        <v>26</v>
      </c>
      <c r="P42" s="69"/>
      <c r="Q42" s="69"/>
      <c r="R42" s="69"/>
      <c r="S42" s="90">
        <v>25</v>
      </c>
      <c r="T42" s="90">
        <v>1</v>
      </c>
      <c r="U42" s="71">
        <f t="shared" si="10"/>
        <v>56.521739130434781</v>
      </c>
      <c r="V42" s="76">
        <f t="shared" si="5"/>
        <v>46.88</v>
      </c>
      <c r="W42" s="73">
        <f t="shared" si="6"/>
        <v>46</v>
      </c>
      <c r="X42" s="77">
        <v>8</v>
      </c>
      <c r="Y42" s="73">
        <f>'ИТОГ и проверка'!C42</f>
        <v>46</v>
      </c>
      <c r="Z42" s="73">
        <f t="shared" si="7"/>
        <v>7.8498293515358357</v>
      </c>
      <c r="AA42" s="78">
        <f t="shared" si="8"/>
        <v>-0.15017064846416428</v>
      </c>
      <c r="AB42" s="73">
        <f t="shared" si="0"/>
        <v>0</v>
      </c>
      <c r="AC42" s="69"/>
      <c r="AD42" s="73">
        <f>'ИТОГ и проверка'!D42</f>
        <v>0</v>
      </c>
      <c r="AE42" s="69"/>
      <c r="AF42" s="69"/>
      <c r="AG42" s="69"/>
      <c r="AH42" s="73">
        <f>'ИТОГ и проверка'!E42</f>
        <v>0</v>
      </c>
      <c r="AI42" s="91"/>
      <c r="AJ42" s="91">
        <f t="shared" si="9"/>
        <v>0</v>
      </c>
      <c r="AK42" s="89">
        <f t="shared" si="1"/>
        <v>-46</v>
      </c>
      <c r="AL42" s="71">
        <f t="shared" si="2"/>
        <v>0</v>
      </c>
      <c r="AM42" s="82"/>
    </row>
    <row r="43" spans="1:39" ht="47.25">
      <c r="A43" s="66" t="s">
        <v>93</v>
      </c>
      <c r="B43" s="67" t="s">
        <v>94</v>
      </c>
      <c r="C43" s="68">
        <v>291.029</v>
      </c>
      <c r="D43" s="107">
        <v>313</v>
      </c>
      <c r="E43" s="90">
        <v>320</v>
      </c>
      <c r="F43" s="71">
        <f t="shared" si="3"/>
        <v>1.0995467805613874</v>
      </c>
      <c r="G43" s="72">
        <v>25</v>
      </c>
      <c r="H43" s="73">
        <f t="shared" si="4"/>
        <v>7.9872204472843453</v>
      </c>
      <c r="I43" s="74"/>
      <c r="J43" s="75">
        <v>0</v>
      </c>
      <c r="K43" s="74"/>
      <c r="L43" s="74"/>
      <c r="M43" s="74"/>
      <c r="N43" s="75">
        <v>0</v>
      </c>
      <c r="O43" s="90">
        <v>7</v>
      </c>
      <c r="P43" s="69"/>
      <c r="Q43" s="69"/>
      <c r="R43" s="69"/>
      <c r="S43" s="90">
        <v>7</v>
      </c>
      <c r="T43" s="90">
        <v>0</v>
      </c>
      <c r="U43" s="71">
        <f t="shared" si="10"/>
        <v>28</v>
      </c>
      <c r="V43" s="76">
        <f t="shared" si="5"/>
        <v>25.6</v>
      </c>
      <c r="W43" s="73">
        <f t="shared" si="6"/>
        <v>25</v>
      </c>
      <c r="X43" s="77">
        <v>8</v>
      </c>
      <c r="Y43" s="73">
        <f>'ИТОГ и проверка'!C43</f>
        <v>25</v>
      </c>
      <c r="Z43" s="73">
        <f t="shared" si="7"/>
        <v>7.8125</v>
      </c>
      <c r="AA43" s="78">
        <f t="shared" si="8"/>
        <v>-0.1875</v>
      </c>
      <c r="AB43" s="73">
        <f t="shared" si="0"/>
        <v>0</v>
      </c>
      <c r="AC43" s="69"/>
      <c r="AD43" s="73">
        <f>'ИТОГ и проверка'!D43</f>
        <v>0</v>
      </c>
      <c r="AE43" s="69"/>
      <c r="AF43" s="69"/>
      <c r="AG43" s="69"/>
      <c r="AH43" s="73">
        <f>'ИТОГ и проверка'!E43</f>
        <v>0</v>
      </c>
      <c r="AI43" s="91"/>
      <c r="AJ43" s="91">
        <f t="shared" si="9"/>
        <v>0</v>
      </c>
      <c r="AK43" s="89">
        <f t="shared" si="1"/>
        <v>-25</v>
      </c>
      <c r="AL43" s="71">
        <f t="shared" si="2"/>
        <v>0</v>
      </c>
      <c r="AM43" s="82"/>
    </row>
    <row r="44" spans="1:39" ht="47.25">
      <c r="A44" s="66" t="s">
        <v>95</v>
      </c>
      <c r="B44" s="67" t="s">
        <v>96</v>
      </c>
      <c r="C44" s="68">
        <v>170.64400000000001</v>
      </c>
      <c r="D44" s="107">
        <v>331</v>
      </c>
      <c r="E44" s="90">
        <v>326</v>
      </c>
      <c r="F44" s="71">
        <f t="shared" si="3"/>
        <v>1.9104099763249807</v>
      </c>
      <c r="G44" s="72">
        <v>26</v>
      </c>
      <c r="H44" s="73">
        <f t="shared" si="4"/>
        <v>7.8549848942598182</v>
      </c>
      <c r="I44" s="74"/>
      <c r="J44" s="75">
        <v>0</v>
      </c>
      <c r="K44" s="74"/>
      <c r="L44" s="74"/>
      <c r="M44" s="74"/>
      <c r="N44" s="75">
        <v>0</v>
      </c>
      <c r="O44" s="70">
        <v>15</v>
      </c>
      <c r="P44" s="69"/>
      <c r="Q44" s="69"/>
      <c r="R44" s="69"/>
      <c r="S44" s="70">
        <v>15</v>
      </c>
      <c r="T44" s="70">
        <v>0</v>
      </c>
      <c r="U44" s="71">
        <f t="shared" si="10"/>
        <v>57.692307692307693</v>
      </c>
      <c r="V44" s="76">
        <f t="shared" si="5"/>
        <v>26.080000000000002</v>
      </c>
      <c r="W44" s="73">
        <f t="shared" si="6"/>
        <v>26</v>
      </c>
      <c r="X44" s="77">
        <v>8</v>
      </c>
      <c r="Y44" s="73">
        <f>'ИТОГ и проверка'!C44</f>
        <v>26</v>
      </c>
      <c r="Z44" s="73">
        <f t="shared" si="7"/>
        <v>7.9754601226993866</v>
      </c>
      <c r="AA44" s="78">
        <f t="shared" si="8"/>
        <v>-2.4539877300613355E-2</v>
      </c>
      <c r="AB44" s="73">
        <f t="shared" si="0"/>
        <v>0</v>
      </c>
      <c r="AC44" s="69"/>
      <c r="AD44" s="73">
        <f>'ИТОГ и проверка'!D44</f>
        <v>0</v>
      </c>
      <c r="AE44" s="69"/>
      <c r="AF44" s="69"/>
      <c r="AG44" s="69"/>
      <c r="AH44" s="73">
        <f>'ИТОГ и проверка'!E44</f>
        <v>0</v>
      </c>
      <c r="AI44" s="91"/>
      <c r="AJ44" s="91">
        <f t="shared" si="9"/>
        <v>0</v>
      </c>
      <c r="AK44" s="89">
        <f t="shared" si="1"/>
        <v>-26</v>
      </c>
      <c r="AL44" s="71">
        <f t="shared" si="2"/>
        <v>0</v>
      </c>
      <c r="AM44" s="82"/>
    </row>
    <row r="45" spans="1:39" ht="63">
      <c r="A45" s="66" t="s">
        <v>97</v>
      </c>
      <c r="B45" s="67" t="s">
        <v>98</v>
      </c>
      <c r="C45" s="68">
        <v>225.4</v>
      </c>
      <c r="D45" s="107">
        <v>408</v>
      </c>
      <c r="E45" s="90">
        <v>413</v>
      </c>
      <c r="F45" s="71">
        <f t="shared" si="3"/>
        <v>1.8322981366459627</v>
      </c>
      <c r="G45" s="72">
        <v>32</v>
      </c>
      <c r="H45" s="73">
        <f t="shared" si="4"/>
        <v>7.8431372549019605</v>
      </c>
      <c r="I45" s="74"/>
      <c r="J45" s="75">
        <v>0</v>
      </c>
      <c r="K45" s="74"/>
      <c r="L45" s="74"/>
      <c r="M45" s="74"/>
      <c r="N45" s="75">
        <v>0</v>
      </c>
      <c r="O45" s="70">
        <v>19</v>
      </c>
      <c r="P45" s="69"/>
      <c r="Q45" s="69"/>
      <c r="R45" s="69"/>
      <c r="S45" s="70">
        <v>18</v>
      </c>
      <c r="T45" s="70">
        <v>1</v>
      </c>
      <c r="U45" s="71">
        <f t="shared" si="10"/>
        <v>59.375</v>
      </c>
      <c r="V45" s="76">
        <f t="shared" si="5"/>
        <v>33.04</v>
      </c>
      <c r="W45" s="73">
        <f t="shared" si="6"/>
        <v>33</v>
      </c>
      <c r="X45" s="77">
        <v>8</v>
      </c>
      <c r="Y45" s="73">
        <f>'ИТОГ и проверка'!C45</f>
        <v>33</v>
      </c>
      <c r="Z45" s="73">
        <f t="shared" si="7"/>
        <v>7.9903147699757868</v>
      </c>
      <c r="AA45" s="78">
        <f t="shared" si="8"/>
        <v>-9.6852300242131761E-3</v>
      </c>
      <c r="AB45" s="73">
        <f t="shared" si="0"/>
        <v>0</v>
      </c>
      <c r="AC45" s="69"/>
      <c r="AD45" s="73">
        <f>'ИТОГ и проверка'!D45</f>
        <v>0</v>
      </c>
      <c r="AE45" s="69"/>
      <c r="AF45" s="69"/>
      <c r="AG45" s="69"/>
      <c r="AH45" s="73">
        <f>'ИТОГ и проверка'!E45</f>
        <v>0</v>
      </c>
      <c r="AI45" s="91"/>
      <c r="AJ45" s="91">
        <f t="shared" si="9"/>
        <v>0</v>
      </c>
      <c r="AK45" s="89">
        <f t="shared" si="1"/>
        <v>-33</v>
      </c>
      <c r="AL45" s="71">
        <f t="shared" si="2"/>
        <v>0</v>
      </c>
      <c r="AM45" s="82"/>
    </row>
    <row r="46" spans="1:39" ht="47.25">
      <c r="A46" s="66" t="s">
        <v>99</v>
      </c>
      <c r="B46" s="67" t="s">
        <v>100</v>
      </c>
      <c r="C46" s="68">
        <v>434.36</v>
      </c>
      <c r="D46" s="107">
        <v>443</v>
      </c>
      <c r="E46" s="70">
        <v>426</v>
      </c>
      <c r="F46" s="71">
        <f t="shared" si="3"/>
        <v>0.98075329220001839</v>
      </c>
      <c r="G46" s="72">
        <v>35</v>
      </c>
      <c r="H46" s="73">
        <f t="shared" si="4"/>
        <v>7.9006772009029351</v>
      </c>
      <c r="I46" s="74"/>
      <c r="J46" s="75">
        <v>5</v>
      </c>
      <c r="K46" s="74"/>
      <c r="L46" s="74"/>
      <c r="M46" s="74">
        <v>20</v>
      </c>
      <c r="N46" s="75">
        <v>10</v>
      </c>
      <c r="O46" s="70">
        <v>18</v>
      </c>
      <c r="P46" s="69"/>
      <c r="Q46" s="69"/>
      <c r="R46" s="69"/>
      <c r="S46" s="70">
        <v>16</v>
      </c>
      <c r="T46" s="70">
        <v>2</v>
      </c>
      <c r="U46" s="71">
        <f t="shared" si="10"/>
        <v>51.428571428571431</v>
      </c>
      <c r="V46" s="76">
        <f t="shared" si="5"/>
        <v>21.3</v>
      </c>
      <c r="W46" s="73">
        <f t="shared" si="6"/>
        <v>21</v>
      </c>
      <c r="X46" s="77">
        <v>5</v>
      </c>
      <c r="Y46" s="73">
        <f>'ИТОГ и проверка'!C46</f>
        <v>21</v>
      </c>
      <c r="Z46" s="73">
        <f t="shared" si="7"/>
        <v>4.9295774647887329</v>
      </c>
      <c r="AA46" s="78">
        <f t="shared" si="8"/>
        <v>-7.0422535211267068E-2</v>
      </c>
      <c r="AB46" s="73">
        <f t="shared" si="0"/>
        <v>0</v>
      </c>
      <c r="AC46" s="69"/>
      <c r="AD46" s="73">
        <f>'ИТОГ и проверка'!D46</f>
        <v>2</v>
      </c>
      <c r="AE46" s="69"/>
      <c r="AF46" s="69"/>
      <c r="AG46" s="79">
        <f t="shared" ref="AG46:AG70" si="11">Y46-AD46-AH46</f>
        <v>14</v>
      </c>
      <c r="AH46" s="73">
        <f>'ИТОГ и проверка'!E46</f>
        <v>5</v>
      </c>
      <c r="AI46" s="91"/>
      <c r="AJ46" s="91">
        <f t="shared" si="9"/>
        <v>21</v>
      </c>
      <c r="AK46" s="89">
        <f t="shared" si="1"/>
        <v>0</v>
      </c>
      <c r="AL46" s="71">
        <f t="shared" si="2"/>
        <v>0</v>
      </c>
      <c r="AM46" s="82"/>
    </row>
    <row r="47" spans="1:39" ht="31.5">
      <c r="A47" s="66" t="s">
        <v>101</v>
      </c>
      <c r="B47" s="67" t="s">
        <v>102</v>
      </c>
      <c r="C47" s="68">
        <v>182.9</v>
      </c>
      <c r="D47" s="107">
        <v>313</v>
      </c>
      <c r="E47" s="70">
        <v>203</v>
      </c>
      <c r="F47" s="71">
        <f t="shared" si="3"/>
        <v>1.1098961180973208</v>
      </c>
      <c r="G47" s="72">
        <v>25</v>
      </c>
      <c r="H47" s="73">
        <f t="shared" si="4"/>
        <v>7.9872204472843453</v>
      </c>
      <c r="I47" s="74"/>
      <c r="J47" s="75">
        <v>3</v>
      </c>
      <c r="K47" s="74"/>
      <c r="L47" s="74"/>
      <c r="M47" s="74">
        <v>15</v>
      </c>
      <c r="N47" s="75">
        <v>7</v>
      </c>
      <c r="O47" s="70">
        <v>13</v>
      </c>
      <c r="P47" s="69"/>
      <c r="Q47" s="69"/>
      <c r="R47" s="69"/>
      <c r="S47" s="70">
        <v>10</v>
      </c>
      <c r="T47" s="70">
        <v>3</v>
      </c>
      <c r="U47" s="71">
        <f t="shared" si="10"/>
        <v>52</v>
      </c>
      <c r="V47" s="76">
        <f t="shared" si="5"/>
        <v>16.240000000000002</v>
      </c>
      <c r="W47" s="73">
        <f t="shared" si="6"/>
        <v>16</v>
      </c>
      <c r="X47" s="77">
        <v>8</v>
      </c>
      <c r="Y47" s="73">
        <f>'ИТОГ и проверка'!C47</f>
        <v>16</v>
      </c>
      <c r="Z47" s="73">
        <f t="shared" si="7"/>
        <v>7.8817733990147794</v>
      </c>
      <c r="AA47" s="78">
        <f t="shared" si="8"/>
        <v>-0.11822660098522064</v>
      </c>
      <c r="AB47" s="73">
        <f t="shared" si="0"/>
        <v>0</v>
      </c>
      <c r="AC47" s="69"/>
      <c r="AD47" s="73">
        <f>'ИТОГ и проверка'!D47</f>
        <v>1</v>
      </c>
      <c r="AE47" s="69"/>
      <c r="AF47" s="69"/>
      <c r="AG47" s="79">
        <f t="shared" si="11"/>
        <v>11</v>
      </c>
      <c r="AH47" s="73">
        <f>'ИТОГ и проверка'!E47</f>
        <v>4</v>
      </c>
      <c r="AI47" s="91"/>
      <c r="AJ47" s="91">
        <f t="shared" si="9"/>
        <v>16</v>
      </c>
      <c r="AK47" s="89">
        <f t="shared" si="1"/>
        <v>0</v>
      </c>
      <c r="AL47" s="71">
        <f t="shared" si="2"/>
        <v>0</v>
      </c>
      <c r="AM47" s="82"/>
    </row>
    <row r="48" spans="1:39">
      <c r="A48" s="93" t="s">
        <v>103</v>
      </c>
      <c r="B48" s="57" t="s">
        <v>104</v>
      </c>
      <c r="C48" s="83"/>
      <c r="D48" s="58"/>
      <c r="E48" s="59"/>
      <c r="F48" s="60"/>
      <c r="G48" s="84"/>
      <c r="H48" s="108"/>
      <c r="I48" s="86"/>
      <c r="J48" s="86"/>
      <c r="K48" s="86"/>
      <c r="L48" s="86"/>
      <c r="M48" s="86"/>
      <c r="N48" s="86"/>
      <c r="O48" s="59"/>
      <c r="P48" s="58"/>
      <c r="Q48" s="58"/>
      <c r="R48" s="58"/>
      <c r="S48" s="59"/>
      <c r="T48" s="59"/>
      <c r="U48" s="96"/>
      <c r="V48" s="58"/>
      <c r="W48" s="58"/>
      <c r="X48" s="58"/>
      <c r="Y48" s="58"/>
      <c r="Z48" s="85"/>
      <c r="AA48" s="58"/>
      <c r="AB48" s="73">
        <f t="shared" si="0"/>
        <v>0</v>
      </c>
      <c r="AC48" s="58"/>
      <c r="AD48" s="58"/>
      <c r="AE48" s="58"/>
      <c r="AF48" s="58"/>
      <c r="AG48" s="58"/>
      <c r="AH48" s="58"/>
      <c r="AI48" s="97"/>
      <c r="AJ48" s="91">
        <f t="shared" si="9"/>
        <v>0</v>
      </c>
      <c r="AK48" s="89">
        <f t="shared" si="1"/>
        <v>0</v>
      </c>
      <c r="AL48" s="71">
        <f t="shared" si="2"/>
        <v>0</v>
      </c>
      <c r="AM48" s="82"/>
    </row>
    <row r="49" spans="1:39" ht="47.25">
      <c r="A49" s="66" t="s">
        <v>105</v>
      </c>
      <c r="B49" s="67" t="s">
        <v>106</v>
      </c>
      <c r="C49" s="104">
        <v>131.72999999999999</v>
      </c>
      <c r="D49" s="107">
        <v>73</v>
      </c>
      <c r="E49" s="109">
        <v>75</v>
      </c>
      <c r="F49" s="71">
        <f t="shared" si="3"/>
        <v>0.56934639034388523</v>
      </c>
      <c r="G49" s="72">
        <v>2</v>
      </c>
      <c r="H49" s="73">
        <f t="shared" si="4"/>
        <v>2.7397260273972601</v>
      </c>
      <c r="I49" s="74"/>
      <c r="J49" s="75">
        <v>0</v>
      </c>
      <c r="K49" s="74"/>
      <c r="L49" s="74"/>
      <c r="M49" s="74"/>
      <c r="N49" s="75">
        <v>0</v>
      </c>
      <c r="O49" s="92">
        <v>2</v>
      </c>
      <c r="P49" s="69"/>
      <c r="Q49" s="69"/>
      <c r="R49" s="69"/>
      <c r="S49" s="92">
        <v>1</v>
      </c>
      <c r="T49" s="92">
        <v>1</v>
      </c>
      <c r="U49" s="71">
        <f t="shared" si="10"/>
        <v>100</v>
      </c>
      <c r="V49" s="76">
        <f t="shared" si="5"/>
        <v>3.75</v>
      </c>
      <c r="W49" s="73">
        <f t="shared" si="6"/>
        <v>3</v>
      </c>
      <c r="X49" s="77">
        <v>5</v>
      </c>
      <c r="Y49" s="73">
        <f>'ИТОГ и проверка'!C49</f>
        <v>2</v>
      </c>
      <c r="Z49" s="73">
        <f t="shared" si="7"/>
        <v>2.6666666666666665</v>
      </c>
      <c r="AA49" s="78">
        <f t="shared" si="8"/>
        <v>-2.3333333333333335</v>
      </c>
      <c r="AB49" s="73">
        <f t="shared" si="0"/>
        <v>0</v>
      </c>
      <c r="AC49" s="69"/>
      <c r="AD49" s="73">
        <f>'ИТОГ и проверка'!D49</f>
        <v>0</v>
      </c>
      <c r="AE49" s="69"/>
      <c r="AF49" s="69"/>
      <c r="AG49" s="69"/>
      <c r="AH49" s="73">
        <f>'ИТОГ и проверка'!E49</f>
        <v>0</v>
      </c>
      <c r="AI49" s="91"/>
      <c r="AJ49" s="91">
        <f t="shared" si="9"/>
        <v>0</v>
      </c>
      <c r="AK49" s="89">
        <f t="shared" si="1"/>
        <v>-2</v>
      </c>
      <c r="AL49" s="71">
        <f t="shared" si="2"/>
        <v>0</v>
      </c>
      <c r="AM49" s="82"/>
    </row>
    <row r="50" spans="1:39" ht="31.5">
      <c r="A50" s="66" t="s">
        <v>107</v>
      </c>
      <c r="B50" s="67" t="s">
        <v>108</v>
      </c>
      <c r="C50" s="110">
        <v>1574.614</v>
      </c>
      <c r="D50" s="107">
        <v>1874</v>
      </c>
      <c r="E50" s="90">
        <v>1826</v>
      </c>
      <c r="F50" s="71">
        <f t="shared" si="3"/>
        <v>1.1596492854756784</v>
      </c>
      <c r="G50" s="72">
        <v>149</v>
      </c>
      <c r="H50" s="73">
        <f t="shared" si="4"/>
        <v>7.9509071504802566</v>
      </c>
      <c r="I50" s="74"/>
      <c r="J50" s="75">
        <v>0</v>
      </c>
      <c r="K50" s="74"/>
      <c r="L50" s="74"/>
      <c r="M50" s="74"/>
      <c r="N50" s="75">
        <v>0</v>
      </c>
      <c r="O50" s="90">
        <v>49</v>
      </c>
      <c r="P50" s="69"/>
      <c r="Q50" s="69"/>
      <c r="R50" s="69"/>
      <c r="S50" s="90">
        <v>34</v>
      </c>
      <c r="T50" s="90">
        <v>15</v>
      </c>
      <c r="U50" s="71">
        <f t="shared" si="10"/>
        <v>32.885906040268459</v>
      </c>
      <c r="V50" s="76">
        <f t="shared" si="5"/>
        <v>146.08000000000001</v>
      </c>
      <c r="W50" s="73">
        <f t="shared" si="6"/>
        <v>146</v>
      </c>
      <c r="X50" s="77">
        <v>8</v>
      </c>
      <c r="Y50" s="73">
        <f>'ИТОГ и проверка'!C50</f>
        <v>146</v>
      </c>
      <c r="Z50" s="73">
        <f t="shared" si="7"/>
        <v>7.9956188389923319</v>
      </c>
      <c r="AA50" s="78">
        <f t="shared" si="8"/>
        <v>-4.3811610076680552E-3</v>
      </c>
      <c r="AB50" s="73">
        <f t="shared" si="0"/>
        <v>0</v>
      </c>
      <c r="AC50" s="69"/>
      <c r="AD50" s="73">
        <f>'ИТОГ и проверка'!D50</f>
        <v>0</v>
      </c>
      <c r="AE50" s="69"/>
      <c r="AF50" s="69"/>
      <c r="AG50" s="69"/>
      <c r="AH50" s="73">
        <f>'ИТОГ и проверка'!E50</f>
        <v>0</v>
      </c>
      <c r="AI50" s="91"/>
      <c r="AJ50" s="91">
        <f t="shared" si="9"/>
        <v>0</v>
      </c>
      <c r="AK50" s="89">
        <f t="shared" si="1"/>
        <v>-146</v>
      </c>
      <c r="AL50" s="71">
        <f t="shared" si="2"/>
        <v>0</v>
      </c>
      <c r="AM50" s="82"/>
    </row>
    <row r="51" spans="1:39" ht="31.5">
      <c r="A51" s="66" t="s">
        <v>109</v>
      </c>
      <c r="B51" s="67" t="s">
        <v>110</v>
      </c>
      <c r="C51" s="104">
        <v>110.759</v>
      </c>
      <c r="D51" s="107">
        <v>168</v>
      </c>
      <c r="E51" s="90">
        <v>199</v>
      </c>
      <c r="F51" s="71">
        <f t="shared" si="3"/>
        <v>1.7966937224063055</v>
      </c>
      <c r="G51" s="72">
        <v>13</v>
      </c>
      <c r="H51" s="73">
        <f t="shared" si="4"/>
        <v>7.7380952380952381</v>
      </c>
      <c r="I51" s="74"/>
      <c r="J51" s="75">
        <v>0</v>
      </c>
      <c r="K51" s="74"/>
      <c r="L51" s="74"/>
      <c r="M51" s="74"/>
      <c r="N51" s="75">
        <v>0</v>
      </c>
      <c r="O51" s="90">
        <v>8</v>
      </c>
      <c r="P51" s="69"/>
      <c r="Q51" s="69"/>
      <c r="R51" s="69"/>
      <c r="S51" s="90">
        <v>6</v>
      </c>
      <c r="T51" s="90">
        <v>2</v>
      </c>
      <c r="U51" s="71">
        <f t="shared" si="10"/>
        <v>61.538461538461533</v>
      </c>
      <c r="V51" s="76">
        <f t="shared" si="5"/>
        <v>15.92</v>
      </c>
      <c r="W51" s="73">
        <f t="shared" si="6"/>
        <v>15</v>
      </c>
      <c r="X51" s="77">
        <v>8</v>
      </c>
      <c r="Y51" s="73">
        <f>'ИТОГ и проверка'!C51</f>
        <v>15</v>
      </c>
      <c r="Z51" s="73">
        <f t="shared" si="7"/>
        <v>7.5376884422110555</v>
      </c>
      <c r="AA51" s="78">
        <f t="shared" si="8"/>
        <v>-0.4623115577889445</v>
      </c>
      <c r="AB51" s="73">
        <f t="shared" si="0"/>
        <v>0</v>
      </c>
      <c r="AC51" s="69"/>
      <c r="AD51" s="73">
        <f>'ИТОГ и проверка'!D51</f>
        <v>0</v>
      </c>
      <c r="AE51" s="69"/>
      <c r="AF51" s="69"/>
      <c r="AG51" s="69"/>
      <c r="AH51" s="73">
        <f>'ИТОГ и проверка'!E51</f>
        <v>0</v>
      </c>
      <c r="AI51" s="91"/>
      <c r="AJ51" s="91">
        <f t="shared" si="9"/>
        <v>0</v>
      </c>
      <c r="AK51" s="89">
        <f t="shared" si="1"/>
        <v>-15</v>
      </c>
      <c r="AL51" s="71">
        <f t="shared" si="2"/>
        <v>0</v>
      </c>
      <c r="AM51" s="82"/>
    </row>
    <row r="52" spans="1:39" ht="31.5">
      <c r="A52" s="66" t="s">
        <v>111</v>
      </c>
      <c r="B52" s="67" t="s">
        <v>112</v>
      </c>
      <c r="C52" s="102">
        <v>395.2</v>
      </c>
      <c r="D52" s="107">
        <v>490</v>
      </c>
      <c r="E52" s="90">
        <v>534</v>
      </c>
      <c r="F52" s="71">
        <f t="shared" si="3"/>
        <v>1.3512145748987854</v>
      </c>
      <c r="G52" s="72">
        <v>39</v>
      </c>
      <c r="H52" s="73">
        <f t="shared" si="4"/>
        <v>7.9591836734693873</v>
      </c>
      <c r="I52" s="74"/>
      <c r="J52" s="75">
        <v>5</v>
      </c>
      <c r="K52" s="74"/>
      <c r="L52" s="74"/>
      <c r="M52" s="74">
        <v>26</v>
      </c>
      <c r="N52" s="75">
        <v>8</v>
      </c>
      <c r="O52" s="111">
        <v>29</v>
      </c>
      <c r="P52" s="69"/>
      <c r="Q52" s="69"/>
      <c r="R52" s="69"/>
      <c r="S52" s="111">
        <v>23</v>
      </c>
      <c r="T52" s="111">
        <v>6</v>
      </c>
      <c r="U52" s="71">
        <f t="shared" si="10"/>
        <v>74.358974358974351</v>
      </c>
      <c r="V52" s="76">
        <f t="shared" si="5"/>
        <v>42.72</v>
      </c>
      <c r="W52" s="73">
        <f t="shared" si="6"/>
        <v>42</v>
      </c>
      <c r="X52" s="77">
        <v>8</v>
      </c>
      <c r="Y52" s="73">
        <f>'ИТОГ и проверка'!C52</f>
        <v>42</v>
      </c>
      <c r="Z52" s="73">
        <f t="shared" si="7"/>
        <v>7.8651685393258433</v>
      </c>
      <c r="AA52" s="78">
        <f t="shared" si="8"/>
        <v>-0.13483146067415674</v>
      </c>
      <c r="AB52" s="73">
        <f t="shared" si="0"/>
        <v>0</v>
      </c>
      <c r="AC52" s="69"/>
      <c r="AD52" s="73">
        <f>'ИТОГ и проверка'!D52</f>
        <v>4</v>
      </c>
      <c r="AE52" s="69"/>
      <c r="AF52" s="69"/>
      <c r="AG52" s="79">
        <f t="shared" si="11"/>
        <v>27</v>
      </c>
      <c r="AH52" s="73">
        <f>'ИТОГ и проверка'!E52</f>
        <v>11</v>
      </c>
      <c r="AI52" s="91"/>
      <c r="AJ52" s="91">
        <f t="shared" si="9"/>
        <v>42</v>
      </c>
      <c r="AK52" s="89">
        <f t="shared" si="1"/>
        <v>0</v>
      </c>
      <c r="AL52" s="71">
        <f t="shared" si="2"/>
        <v>0</v>
      </c>
      <c r="AM52" s="82"/>
    </row>
    <row r="53" spans="1:39">
      <c r="A53" s="93" t="s">
        <v>113</v>
      </c>
      <c r="B53" s="57" t="s">
        <v>114</v>
      </c>
      <c r="C53" s="83"/>
      <c r="D53" s="58"/>
      <c r="E53" s="59"/>
      <c r="F53" s="60"/>
      <c r="G53" s="84"/>
      <c r="H53" s="85"/>
      <c r="I53" s="86"/>
      <c r="J53" s="86"/>
      <c r="K53" s="86"/>
      <c r="L53" s="86"/>
      <c r="M53" s="86"/>
      <c r="N53" s="86"/>
      <c r="O53" s="59"/>
      <c r="P53" s="58"/>
      <c r="Q53" s="58"/>
      <c r="R53" s="58"/>
      <c r="S53" s="59"/>
      <c r="T53" s="59"/>
      <c r="U53" s="96"/>
      <c r="V53" s="58"/>
      <c r="W53" s="58"/>
      <c r="X53" s="58"/>
      <c r="Y53" s="58"/>
      <c r="Z53" s="85"/>
      <c r="AA53" s="58"/>
      <c r="AB53" s="73">
        <f t="shared" si="0"/>
        <v>0</v>
      </c>
      <c r="AC53" s="58"/>
      <c r="AD53" s="58"/>
      <c r="AE53" s="58"/>
      <c r="AF53" s="58"/>
      <c r="AG53" s="58"/>
      <c r="AH53" s="58"/>
      <c r="AI53" s="97"/>
      <c r="AJ53" s="91">
        <f t="shared" si="9"/>
        <v>0</v>
      </c>
      <c r="AK53" s="89">
        <f t="shared" si="1"/>
        <v>0</v>
      </c>
      <c r="AL53" s="71">
        <f t="shared" si="2"/>
        <v>0</v>
      </c>
      <c r="AM53" s="82"/>
    </row>
    <row r="54" spans="1:39" ht="47.25">
      <c r="A54" s="66" t="s">
        <v>115</v>
      </c>
      <c r="B54" s="67" t="s">
        <v>116</v>
      </c>
      <c r="C54" s="68">
        <v>242.89099999999999</v>
      </c>
      <c r="D54" s="69">
        <v>203</v>
      </c>
      <c r="E54" s="70">
        <v>211</v>
      </c>
      <c r="F54" s="71">
        <f t="shared" si="3"/>
        <v>0.86870242207409909</v>
      </c>
      <c r="G54" s="72">
        <v>10</v>
      </c>
      <c r="H54" s="73">
        <f t="shared" si="4"/>
        <v>4.9261083743842367</v>
      </c>
      <c r="I54" s="74"/>
      <c r="J54" s="75">
        <v>0</v>
      </c>
      <c r="K54" s="74"/>
      <c r="L54" s="74"/>
      <c r="M54" s="74"/>
      <c r="N54" s="75">
        <v>0</v>
      </c>
      <c r="O54" s="92">
        <v>10</v>
      </c>
      <c r="P54" s="69"/>
      <c r="Q54" s="69"/>
      <c r="R54" s="69"/>
      <c r="S54" s="112">
        <v>5</v>
      </c>
      <c r="T54" s="112">
        <v>5</v>
      </c>
      <c r="U54" s="71">
        <f t="shared" si="10"/>
        <v>100</v>
      </c>
      <c r="V54" s="76">
        <f t="shared" si="5"/>
        <v>10.55</v>
      </c>
      <c r="W54" s="73">
        <f t="shared" si="6"/>
        <v>10</v>
      </c>
      <c r="X54" s="77">
        <v>5</v>
      </c>
      <c r="Y54" s="73">
        <f>'ИТОГ и проверка'!C54</f>
        <v>10</v>
      </c>
      <c r="Z54" s="73">
        <f t="shared" si="7"/>
        <v>4.7393364928909953</v>
      </c>
      <c r="AA54" s="78">
        <f t="shared" si="8"/>
        <v>-0.26066350710900466</v>
      </c>
      <c r="AB54" s="73">
        <f t="shared" si="0"/>
        <v>0</v>
      </c>
      <c r="AC54" s="69"/>
      <c r="AD54" s="73">
        <f>'ИТОГ и проверка'!D54</f>
        <v>0</v>
      </c>
      <c r="AE54" s="69"/>
      <c r="AF54" s="69"/>
      <c r="AG54" s="69"/>
      <c r="AH54" s="73">
        <f>'ИТОГ и проверка'!E54</f>
        <v>0</v>
      </c>
      <c r="AI54" s="91"/>
      <c r="AJ54" s="91">
        <f t="shared" si="9"/>
        <v>0</v>
      </c>
      <c r="AK54" s="89">
        <f t="shared" si="1"/>
        <v>-10</v>
      </c>
      <c r="AL54" s="71">
        <f t="shared" si="2"/>
        <v>0</v>
      </c>
      <c r="AM54" s="82"/>
    </row>
    <row r="55" spans="1:39" ht="31.5">
      <c r="A55" s="66" t="s">
        <v>117</v>
      </c>
      <c r="B55" s="67" t="s">
        <v>118</v>
      </c>
      <c r="C55" s="104">
        <v>373.82499999999999</v>
      </c>
      <c r="D55" s="69">
        <v>872</v>
      </c>
      <c r="E55" s="90">
        <v>845</v>
      </c>
      <c r="F55" s="71">
        <f t="shared" si="3"/>
        <v>2.2604159700394568</v>
      </c>
      <c r="G55" s="72">
        <v>61</v>
      </c>
      <c r="H55" s="73">
        <f t="shared" si="4"/>
        <v>6.9954128440366965</v>
      </c>
      <c r="I55" s="74"/>
      <c r="J55" s="75">
        <v>0</v>
      </c>
      <c r="K55" s="74"/>
      <c r="L55" s="74"/>
      <c r="M55" s="74"/>
      <c r="N55" s="75">
        <v>0</v>
      </c>
      <c r="O55" s="90">
        <v>20</v>
      </c>
      <c r="P55" s="69"/>
      <c r="Q55" s="69"/>
      <c r="R55" s="69"/>
      <c r="S55" s="90">
        <v>12</v>
      </c>
      <c r="T55" s="90">
        <v>8</v>
      </c>
      <c r="U55" s="71">
        <f t="shared" si="10"/>
        <v>32.786885245901637</v>
      </c>
      <c r="V55" s="76">
        <f t="shared" si="5"/>
        <v>67.599999999999994</v>
      </c>
      <c r="W55" s="73">
        <f t="shared" si="6"/>
        <v>67</v>
      </c>
      <c r="X55" s="77">
        <v>8</v>
      </c>
      <c r="Y55" s="73">
        <f>'ИТОГ и проверка'!C55</f>
        <v>67</v>
      </c>
      <c r="Z55" s="73">
        <f t="shared" si="7"/>
        <v>7.9289940828402372</v>
      </c>
      <c r="AA55" s="78">
        <f t="shared" si="8"/>
        <v>-7.1005917159762788E-2</v>
      </c>
      <c r="AB55" s="73">
        <f t="shared" si="0"/>
        <v>0</v>
      </c>
      <c r="AC55" s="69"/>
      <c r="AD55" s="73">
        <f>'ИТОГ и проверка'!D55</f>
        <v>0</v>
      </c>
      <c r="AE55" s="69"/>
      <c r="AF55" s="69"/>
      <c r="AG55" s="69"/>
      <c r="AH55" s="73">
        <f>'ИТОГ и проверка'!E55</f>
        <v>0</v>
      </c>
      <c r="AI55" s="91"/>
      <c r="AJ55" s="91">
        <f t="shared" si="9"/>
        <v>0</v>
      </c>
      <c r="AK55" s="89">
        <f t="shared" si="1"/>
        <v>-67</v>
      </c>
      <c r="AL55" s="71">
        <f t="shared" si="2"/>
        <v>0</v>
      </c>
      <c r="AM55" s="82"/>
    </row>
    <row r="56" spans="1:39" ht="31.5">
      <c r="A56" s="66" t="s">
        <v>119</v>
      </c>
      <c r="B56" s="67" t="s">
        <v>120</v>
      </c>
      <c r="C56" s="102">
        <v>46.606000000000002</v>
      </c>
      <c r="D56" s="69">
        <v>125</v>
      </c>
      <c r="E56" s="90">
        <v>120</v>
      </c>
      <c r="F56" s="71">
        <f t="shared" si="3"/>
        <v>2.5747757799424966</v>
      </c>
      <c r="G56" s="72">
        <v>8</v>
      </c>
      <c r="H56" s="73">
        <f t="shared" si="4"/>
        <v>6.4</v>
      </c>
      <c r="I56" s="74"/>
      <c r="J56" s="75">
        <v>0</v>
      </c>
      <c r="K56" s="74"/>
      <c r="L56" s="74"/>
      <c r="M56" s="74"/>
      <c r="N56" s="75">
        <v>0</v>
      </c>
      <c r="O56" s="90">
        <v>5</v>
      </c>
      <c r="P56" s="69"/>
      <c r="Q56" s="69"/>
      <c r="R56" s="69"/>
      <c r="S56" s="90">
        <v>4</v>
      </c>
      <c r="T56" s="90">
        <v>1</v>
      </c>
      <c r="U56" s="71">
        <f t="shared" si="10"/>
        <v>62.5</v>
      </c>
      <c r="V56" s="76">
        <f t="shared" si="5"/>
        <v>9.6</v>
      </c>
      <c r="W56" s="73">
        <f t="shared" si="6"/>
        <v>9</v>
      </c>
      <c r="X56" s="77">
        <v>8</v>
      </c>
      <c r="Y56" s="73">
        <f>'ИТОГ и проверка'!C56</f>
        <v>9</v>
      </c>
      <c r="Z56" s="73">
        <f t="shared" si="7"/>
        <v>7.5</v>
      </c>
      <c r="AA56" s="78">
        <f t="shared" si="8"/>
        <v>-0.5</v>
      </c>
      <c r="AB56" s="73">
        <f t="shared" si="0"/>
        <v>0</v>
      </c>
      <c r="AC56" s="69"/>
      <c r="AD56" s="73">
        <f>'ИТОГ и проверка'!D56</f>
        <v>0</v>
      </c>
      <c r="AE56" s="69"/>
      <c r="AF56" s="69"/>
      <c r="AG56" s="69"/>
      <c r="AH56" s="73">
        <f>'ИТОГ и проверка'!E56</f>
        <v>0</v>
      </c>
      <c r="AI56" s="91"/>
      <c r="AJ56" s="91">
        <f t="shared" si="9"/>
        <v>0</v>
      </c>
      <c r="AK56" s="89">
        <f t="shared" si="1"/>
        <v>-9</v>
      </c>
      <c r="AL56" s="71">
        <f t="shared" si="2"/>
        <v>0</v>
      </c>
      <c r="AM56" s="82"/>
    </row>
    <row r="57" spans="1:39">
      <c r="A57" s="93" t="s">
        <v>121</v>
      </c>
      <c r="B57" s="57" t="s">
        <v>122</v>
      </c>
      <c r="C57" s="83"/>
      <c r="D57" s="58"/>
      <c r="E57" s="59"/>
      <c r="F57" s="60"/>
      <c r="G57" s="84"/>
      <c r="H57" s="85"/>
      <c r="I57" s="86"/>
      <c r="J57" s="86"/>
      <c r="K57" s="86"/>
      <c r="L57" s="86"/>
      <c r="M57" s="86"/>
      <c r="N57" s="86"/>
      <c r="O57" s="59"/>
      <c r="P57" s="58"/>
      <c r="Q57" s="58"/>
      <c r="R57" s="58"/>
      <c r="S57" s="59"/>
      <c r="T57" s="59"/>
      <c r="U57" s="96"/>
      <c r="V57" s="58"/>
      <c r="W57" s="58"/>
      <c r="X57" s="58"/>
      <c r="Y57" s="58"/>
      <c r="Z57" s="85"/>
      <c r="AA57" s="58"/>
      <c r="AB57" s="73">
        <f t="shared" si="0"/>
        <v>0</v>
      </c>
      <c r="AC57" s="58"/>
      <c r="AD57" s="58"/>
      <c r="AE57" s="58"/>
      <c r="AF57" s="58"/>
      <c r="AG57" s="58"/>
      <c r="AH57" s="58"/>
      <c r="AI57" s="97"/>
      <c r="AJ57" s="91">
        <f t="shared" si="9"/>
        <v>0</v>
      </c>
      <c r="AK57" s="89">
        <f t="shared" si="1"/>
        <v>0</v>
      </c>
      <c r="AL57" s="71">
        <f t="shared" si="2"/>
        <v>0</v>
      </c>
      <c r="AM57" s="82"/>
    </row>
    <row r="58" spans="1:39" ht="47.25">
      <c r="A58" s="66" t="s">
        <v>123</v>
      </c>
      <c r="B58" s="67" t="s">
        <v>124</v>
      </c>
      <c r="C58" s="68">
        <v>399.13</v>
      </c>
      <c r="D58" s="69">
        <v>239</v>
      </c>
      <c r="E58" s="90">
        <v>231</v>
      </c>
      <c r="F58" s="71">
        <f t="shared" si="3"/>
        <v>0.57875880039085015</v>
      </c>
      <c r="G58" s="72">
        <v>11</v>
      </c>
      <c r="H58" s="73">
        <f t="shared" si="4"/>
        <v>4.6025104602510458</v>
      </c>
      <c r="I58" s="74"/>
      <c r="J58" s="75">
        <v>0</v>
      </c>
      <c r="K58" s="74"/>
      <c r="L58" s="74"/>
      <c r="M58" s="74"/>
      <c r="N58" s="75">
        <v>0</v>
      </c>
      <c r="O58" s="44">
        <v>7</v>
      </c>
      <c r="P58" s="69"/>
      <c r="Q58" s="69"/>
      <c r="R58" s="69"/>
      <c r="S58" s="44">
        <v>6</v>
      </c>
      <c r="T58" s="44">
        <v>1</v>
      </c>
      <c r="U58" s="71">
        <f t="shared" si="10"/>
        <v>63.636363636363633</v>
      </c>
      <c r="V58" s="76">
        <f t="shared" si="5"/>
        <v>11.55</v>
      </c>
      <c r="W58" s="73">
        <f t="shared" si="6"/>
        <v>11</v>
      </c>
      <c r="X58" s="77">
        <v>5</v>
      </c>
      <c r="Y58" s="73">
        <f>'ИТОГ и проверка'!C58</f>
        <v>11</v>
      </c>
      <c r="Z58" s="73">
        <f t="shared" si="7"/>
        <v>4.7619047619047619</v>
      </c>
      <c r="AA58" s="78">
        <f t="shared" si="8"/>
        <v>-0.23809523809523814</v>
      </c>
      <c r="AB58" s="73">
        <f t="shared" si="0"/>
        <v>0</v>
      </c>
      <c r="AC58" s="69"/>
      <c r="AD58" s="73">
        <f>'ИТОГ и проверка'!D58</f>
        <v>0</v>
      </c>
      <c r="AE58" s="69"/>
      <c r="AF58" s="69"/>
      <c r="AG58" s="69"/>
      <c r="AH58" s="73">
        <f>'ИТОГ и проверка'!E58</f>
        <v>0</v>
      </c>
      <c r="AI58" s="91"/>
      <c r="AJ58" s="91">
        <f t="shared" si="9"/>
        <v>0</v>
      </c>
      <c r="AK58" s="89">
        <f t="shared" si="1"/>
        <v>-11</v>
      </c>
      <c r="AL58" s="71">
        <f t="shared" si="2"/>
        <v>0</v>
      </c>
      <c r="AM58" s="82"/>
    </row>
    <row r="59" spans="1:39" ht="31.5">
      <c r="A59" s="66" t="s">
        <v>125</v>
      </c>
      <c r="B59" s="67" t="s">
        <v>126</v>
      </c>
      <c r="C59" s="68">
        <v>162.821</v>
      </c>
      <c r="D59" s="69">
        <v>246</v>
      </c>
      <c r="E59" s="109">
        <v>259</v>
      </c>
      <c r="F59" s="71">
        <f t="shared" si="3"/>
        <v>1.5907039018308449</v>
      </c>
      <c r="G59" s="72">
        <v>8</v>
      </c>
      <c r="H59" s="73">
        <f t="shared" si="4"/>
        <v>3.2520325203252032</v>
      </c>
      <c r="I59" s="74"/>
      <c r="J59" s="75">
        <v>0</v>
      </c>
      <c r="K59" s="74"/>
      <c r="L59" s="74"/>
      <c r="M59" s="74"/>
      <c r="N59" s="75">
        <v>0</v>
      </c>
      <c r="O59" s="90">
        <v>8</v>
      </c>
      <c r="P59" s="69"/>
      <c r="Q59" s="69"/>
      <c r="R59" s="69"/>
      <c r="S59" s="90">
        <v>6</v>
      </c>
      <c r="T59" s="90">
        <v>2</v>
      </c>
      <c r="U59" s="71">
        <f t="shared" si="10"/>
        <v>100</v>
      </c>
      <c r="V59" s="76">
        <f t="shared" si="5"/>
        <v>20.72</v>
      </c>
      <c r="W59" s="73">
        <f t="shared" si="6"/>
        <v>20</v>
      </c>
      <c r="X59" s="77">
        <v>8</v>
      </c>
      <c r="Y59" s="73">
        <f>'ИТОГ и проверка'!C59</f>
        <v>10</v>
      </c>
      <c r="Z59" s="73">
        <f t="shared" si="7"/>
        <v>3.8610038610038613</v>
      </c>
      <c r="AA59" s="78">
        <f t="shared" si="8"/>
        <v>-4.1389961389961387</v>
      </c>
      <c r="AB59" s="73">
        <f t="shared" si="0"/>
        <v>0</v>
      </c>
      <c r="AC59" s="69"/>
      <c r="AD59" s="73">
        <f>'ИТОГ и проверка'!D59</f>
        <v>0</v>
      </c>
      <c r="AE59" s="69"/>
      <c r="AF59" s="69"/>
      <c r="AG59" s="69"/>
      <c r="AH59" s="73">
        <f>'ИТОГ и проверка'!E59</f>
        <v>0</v>
      </c>
      <c r="AI59" s="91"/>
      <c r="AJ59" s="91">
        <f t="shared" si="9"/>
        <v>0</v>
      </c>
      <c r="AK59" s="89">
        <f t="shared" si="1"/>
        <v>-10</v>
      </c>
      <c r="AL59" s="71">
        <f t="shared" si="2"/>
        <v>0</v>
      </c>
      <c r="AM59" s="82"/>
    </row>
    <row r="60" spans="1:39">
      <c r="A60" s="93" t="s">
        <v>127</v>
      </c>
      <c r="B60" s="57" t="s">
        <v>128</v>
      </c>
      <c r="C60" s="83"/>
      <c r="D60" s="58"/>
      <c r="E60" s="59"/>
      <c r="F60" s="60"/>
      <c r="G60" s="84"/>
      <c r="H60" s="85"/>
      <c r="I60" s="86"/>
      <c r="J60" s="86"/>
      <c r="K60" s="86"/>
      <c r="L60" s="86"/>
      <c r="M60" s="86"/>
      <c r="N60" s="86"/>
      <c r="O60" s="59"/>
      <c r="P60" s="58"/>
      <c r="Q60" s="58"/>
      <c r="R60" s="58"/>
      <c r="S60" s="59"/>
      <c r="T60" s="59"/>
      <c r="U60" s="96"/>
      <c r="V60" s="58"/>
      <c r="W60" s="58"/>
      <c r="X60" s="58"/>
      <c r="Y60" s="58"/>
      <c r="Z60" s="85"/>
      <c r="AA60" s="58"/>
      <c r="AB60" s="73">
        <f t="shared" si="0"/>
        <v>0</v>
      </c>
      <c r="AC60" s="58"/>
      <c r="AD60" s="58"/>
      <c r="AE60" s="58"/>
      <c r="AF60" s="58"/>
      <c r="AG60" s="58"/>
      <c r="AH60" s="58"/>
      <c r="AI60" s="97"/>
      <c r="AJ60" s="91">
        <f t="shared" si="9"/>
        <v>0</v>
      </c>
      <c r="AK60" s="89">
        <f t="shared" si="1"/>
        <v>0</v>
      </c>
      <c r="AL60" s="71">
        <f t="shared" si="2"/>
        <v>0</v>
      </c>
      <c r="AM60" s="82"/>
    </row>
    <row r="61" spans="1:39" ht="78.75">
      <c r="A61" s="66" t="s">
        <v>129</v>
      </c>
      <c r="B61" s="67" t="s">
        <v>130</v>
      </c>
      <c r="C61" s="68">
        <v>51.076999999999998</v>
      </c>
      <c r="D61" s="69">
        <v>156</v>
      </c>
      <c r="E61" s="70">
        <v>162</v>
      </c>
      <c r="F61" s="71">
        <f t="shared" si="3"/>
        <v>3.1716819703584784</v>
      </c>
      <c r="G61" s="72">
        <v>10</v>
      </c>
      <c r="H61" s="73">
        <f t="shared" si="4"/>
        <v>6.4102564102564097</v>
      </c>
      <c r="I61" s="74"/>
      <c r="J61" s="75">
        <v>0</v>
      </c>
      <c r="K61" s="74"/>
      <c r="L61" s="74"/>
      <c r="M61" s="74"/>
      <c r="N61" s="75">
        <v>0</v>
      </c>
      <c r="O61" s="70">
        <v>8</v>
      </c>
      <c r="P61" s="69"/>
      <c r="Q61" s="69"/>
      <c r="R61" s="69"/>
      <c r="S61" s="70">
        <v>6</v>
      </c>
      <c r="T61" s="70">
        <v>2</v>
      </c>
      <c r="U61" s="71">
        <f t="shared" si="10"/>
        <v>80</v>
      </c>
      <c r="V61" s="76">
        <f t="shared" si="5"/>
        <v>19.439999999999998</v>
      </c>
      <c r="W61" s="73">
        <f t="shared" si="6"/>
        <v>19</v>
      </c>
      <c r="X61" s="77">
        <v>12</v>
      </c>
      <c r="Y61" s="73">
        <f>'ИТОГ и проверка'!C61</f>
        <v>11</v>
      </c>
      <c r="Z61" s="73">
        <f t="shared" si="7"/>
        <v>6.7901234567901234</v>
      </c>
      <c r="AA61" s="78">
        <f t="shared" si="8"/>
        <v>-5.2098765432098766</v>
      </c>
      <c r="AB61" s="73">
        <f t="shared" si="0"/>
        <v>0</v>
      </c>
      <c r="AC61" s="69"/>
      <c r="AD61" s="73">
        <f>'ИТОГ и проверка'!D61</f>
        <v>0</v>
      </c>
      <c r="AE61" s="69"/>
      <c r="AF61" s="69"/>
      <c r="AG61" s="69"/>
      <c r="AH61" s="73">
        <f>'ИТОГ и проверка'!E61</f>
        <v>0</v>
      </c>
      <c r="AI61" s="91"/>
      <c r="AJ61" s="91">
        <f t="shared" si="9"/>
        <v>0</v>
      </c>
      <c r="AK61" s="89">
        <f t="shared" si="1"/>
        <v>-11</v>
      </c>
      <c r="AL61" s="71">
        <f t="shared" si="2"/>
        <v>0</v>
      </c>
      <c r="AM61" s="82"/>
    </row>
    <row r="62" spans="1:39" ht="47.25">
      <c r="A62" s="66" t="s">
        <v>131</v>
      </c>
      <c r="B62" s="67" t="s">
        <v>132</v>
      </c>
      <c r="C62" s="104">
        <v>135.06299999999999</v>
      </c>
      <c r="D62" s="69">
        <v>160</v>
      </c>
      <c r="E62" s="70">
        <v>171</v>
      </c>
      <c r="F62" s="71">
        <f t="shared" si="3"/>
        <v>1.2660758312787368</v>
      </c>
      <c r="G62" s="72">
        <v>12</v>
      </c>
      <c r="H62" s="73">
        <f t="shared" si="4"/>
        <v>7.5</v>
      </c>
      <c r="I62" s="74"/>
      <c r="J62" s="75">
        <v>0</v>
      </c>
      <c r="K62" s="74"/>
      <c r="L62" s="74"/>
      <c r="M62" s="74"/>
      <c r="N62" s="75">
        <v>0</v>
      </c>
      <c r="O62" s="92">
        <v>8</v>
      </c>
      <c r="P62" s="69"/>
      <c r="Q62" s="69"/>
      <c r="R62" s="69"/>
      <c r="S62" s="92">
        <v>6</v>
      </c>
      <c r="T62" s="92">
        <v>2</v>
      </c>
      <c r="U62" s="71">
        <f t="shared" si="10"/>
        <v>66.666666666666671</v>
      </c>
      <c r="V62" s="76">
        <f t="shared" si="5"/>
        <v>13.68</v>
      </c>
      <c r="W62" s="73">
        <f t="shared" si="6"/>
        <v>13</v>
      </c>
      <c r="X62" s="77">
        <v>8</v>
      </c>
      <c r="Y62" s="73">
        <f>'ИТОГ и проверка'!C62</f>
        <v>13</v>
      </c>
      <c r="Z62" s="73">
        <f t="shared" si="7"/>
        <v>7.60233918128655</v>
      </c>
      <c r="AA62" s="78">
        <f t="shared" si="8"/>
        <v>-0.39766081871345005</v>
      </c>
      <c r="AB62" s="73">
        <f t="shared" si="0"/>
        <v>0</v>
      </c>
      <c r="AC62" s="69"/>
      <c r="AD62" s="73">
        <f>'ИТОГ и проверка'!D62</f>
        <v>0</v>
      </c>
      <c r="AE62" s="69"/>
      <c r="AF62" s="69"/>
      <c r="AG62" s="69"/>
      <c r="AH62" s="73">
        <f>'ИТОГ и проверка'!E62</f>
        <v>0</v>
      </c>
      <c r="AI62" s="91"/>
      <c r="AJ62" s="91">
        <f t="shared" si="9"/>
        <v>0</v>
      </c>
      <c r="AK62" s="89">
        <f t="shared" si="1"/>
        <v>-13</v>
      </c>
      <c r="AL62" s="71">
        <f t="shared" si="2"/>
        <v>0</v>
      </c>
      <c r="AM62" s="82"/>
    </row>
    <row r="63" spans="1:39" ht="47.25">
      <c r="A63" s="66" t="s">
        <v>133</v>
      </c>
      <c r="B63" s="67" t="s">
        <v>134</v>
      </c>
      <c r="C63" s="104">
        <v>220.90799999999999</v>
      </c>
      <c r="D63" s="69">
        <v>69</v>
      </c>
      <c r="E63" s="70">
        <v>103</v>
      </c>
      <c r="F63" s="71">
        <f t="shared" si="3"/>
        <v>0.46625744653883067</v>
      </c>
      <c r="G63" s="72">
        <v>3</v>
      </c>
      <c r="H63" s="73">
        <f t="shared" si="4"/>
        <v>4.3478260869565224</v>
      </c>
      <c r="I63" s="74"/>
      <c r="J63" s="75">
        <v>0</v>
      </c>
      <c r="K63" s="74"/>
      <c r="L63" s="74"/>
      <c r="M63" s="74"/>
      <c r="N63" s="75">
        <v>0</v>
      </c>
      <c r="O63" s="90">
        <v>2</v>
      </c>
      <c r="P63" s="69"/>
      <c r="Q63" s="69"/>
      <c r="R63" s="69"/>
      <c r="S63" s="56">
        <v>1</v>
      </c>
      <c r="T63" s="56">
        <v>1</v>
      </c>
      <c r="U63" s="71">
        <f t="shared" si="10"/>
        <v>66.666666666666671</v>
      </c>
      <c r="V63" s="76">
        <f t="shared" si="5"/>
        <v>5.15</v>
      </c>
      <c r="W63" s="73">
        <f t="shared" si="6"/>
        <v>5</v>
      </c>
      <c r="X63" s="77">
        <v>5</v>
      </c>
      <c r="Y63" s="73">
        <f>'ИТОГ и проверка'!C63</f>
        <v>3</v>
      </c>
      <c r="Z63" s="73">
        <f t="shared" si="7"/>
        <v>2.912621359223301</v>
      </c>
      <c r="AA63" s="78">
        <f t="shared" si="8"/>
        <v>-2.087378640776699</v>
      </c>
      <c r="AB63" s="73">
        <f t="shared" si="0"/>
        <v>0</v>
      </c>
      <c r="AC63" s="69"/>
      <c r="AD63" s="73">
        <f>'ИТОГ и проверка'!D63</f>
        <v>0</v>
      </c>
      <c r="AE63" s="69"/>
      <c r="AF63" s="69"/>
      <c r="AG63" s="69"/>
      <c r="AH63" s="73">
        <f>'ИТОГ и проверка'!E63</f>
        <v>0</v>
      </c>
      <c r="AI63" s="91"/>
      <c r="AJ63" s="91">
        <f t="shared" si="9"/>
        <v>0</v>
      </c>
      <c r="AK63" s="89">
        <f t="shared" si="1"/>
        <v>-3</v>
      </c>
      <c r="AL63" s="71">
        <f t="shared" si="2"/>
        <v>0</v>
      </c>
      <c r="AM63" s="82"/>
    </row>
    <row r="64" spans="1:39" ht="31.5">
      <c r="A64" s="66" t="s">
        <v>135</v>
      </c>
      <c r="B64" s="67" t="s">
        <v>136</v>
      </c>
      <c r="C64" s="68">
        <v>9.98</v>
      </c>
      <c r="D64" s="69">
        <v>41</v>
      </c>
      <c r="E64" s="70">
        <v>42</v>
      </c>
      <c r="F64" s="71">
        <f t="shared" si="3"/>
        <v>4.2084168336673349</v>
      </c>
      <c r="G64" s="72">
        <v>2</v>
      </c>
      <c r="H64" s="73">
        <f t="shared" si="4"/>
        <v>4.8780487804878048</v>
      </c>
      <c r="I64" s="74"/>
      <c r="J64" s="75">
        <v>0</v>
      </c>
      <c r="K64" s="74"/>
      <c r="L64" s="74"/>
      <c r="M64" s="74"/>
      <c r="N64" s="75">
        <v>0</v>
      </c>
      <c r="O64" s="70">
        <v>2</v>
      </c>
      <c r="P64" s="69"/>
      <c r="Q64" s="69"/>
      <c r="R64" s="69"/>
      <c r="S64" s="70">
        <v>1</v>
      </c>
      <c r="T64" s="70">
        <v>1</v>
      </c>
      <c r="U64" s="71">
        <f t="shared" si="10"/>
        <v>100</v>
      </c>
      <c r="V64" s="76">
        <f t="shared" si="5"/>
        <v>5.04</v>
      </c>
      <c r="W64" s="73">
        <f t="shared" si="6"/>
        <v>5</v>
      </c>
      <c r="X64" s="77">
        <v>12</v>
      </c>
      <c r="Y64" s="73">
        <f>'ИТОГ и проверка'!C64</f>
        <v>5</v>
      </c>
      <c r="Z64" s="73">
        <f t="shared" si="7"/>
        <v>11.904761904761905</v>
      </c>
      <c r="AA64" s="78">
        <f t="shared" si="8"/>
        <v>-9.52380952380949E-2</v>
      </c>
      <c r="AB64" s="73">
        <f t="shared" si="0"/>
        <v>0</v>
      </c>
      <c r="AC64" s="69"/>
      <c r="AD64" s="73">
        <f>'ИТОГ и проверка'!D64</f>
        <v>0</v>
      </c>
      <c r="AE64" s="69"/>
      <c r="AF64" s="69"/>
      <c r="AG64" s="69"/>
      <c r="AH64" s="73">
        <f>'ИТОГ и проверка'!E64</f>
        <v>0</v>
      </c>
      <c r="AI64" s="91"/>
      <c r="AJ64" s="91">
        <f t="shared" si="9"/>
        <v>0</v>
      </c>
      <c r="AK64" s="89">
        <f t="shared" si="1"/>
        <v>-5</v>
      </c>
      <c r="AL64" s="71">
        <f t="shared" si="2"/>
        <v>0</v>
      </c>
      <c r="AM64" s="82"/>
    </row>
    <row r="65" spans="1:39" ht="31.5">
      <c r="A65" s="66" t="s">
        <v>137</v>
      </c>
      <c r="B65" s="67" t="s">
        <v>138</v>
      </c>
      <c r="C65" s="68">
        <v>16.03</v>
      </c>
      <c r="D65" s="69">
        <v>73</v>
      </c>
      <c r="E65" s="90">
        <v>67</v>
      </c>
      <c r="F65" s="71">
        <f t="shared" si="3"/>
        <v>4.1796631316281969</v>
      </c>
      <c r="G65" s="72">
        <v>5</v>
      </c>
      <c r="H65" s="73">
        <f t="shared" si="4"/>
        <v>6.8493150684931505</v>
      </c>
      <c r="I65" s="74"/>
      <c r="J65" s="75">
        <v>0</v>
      </c>
      <c r="K65" s="74"/>
      <c r="L65" s="74"/>
      <c r="M65" s="74"/>
      <c r="N65" s="75">
        <v>0</v>
      </c>
      <c r="O65" s="90">
        <v>5</v>
      </c>
      <c r="P65" s="69"/>
      <c r="Q65" s="69"/>
      <c r="R65" s="69"/>
      <c r="S65" s="90">
        <v>4</v>
      </c>
      <c r="T65" s="90">
        <v>1</v>
      </c>
      <c r="U65" s="71">
        <f t="shared" si="10"/>
        <v>100</v>
      </c>
      <c r="V65" s="76">
        <f t="shared" si="5"/>
        <v>8.0399999999999991</v>
      </c>
      <c r="W65" s="73">
        <f t="shared" si="6"/>
        <v>8</v>
      </c>
      <c r="X65" s="77">
        <v>12</v>
      </c>
      <c r="Y65" s="73">
        <f>'ИТОГ и проверка'!C65</f>
        <v>8</v>
      </c>
      <c r="Z65" s="73">
        <f t="shared" si="7"/>
        <v>11.940298507462686</v>
      </c>
      <c r="AA65" s="78">
        <f t="shared" si="8"/>
        <v>-5.9701492537314493E-2</v>
      </c>
      <c r="AB65" s="73">
        <f t="shared" si="0"/>
        <v>0</v>
      </c>
      <c r="AC65" s="69"/>
      <c r="AD65" s="73">
        <f>'ИТОГ и проверка'!D65</f>
        <v>0</v>
      </c>
      <c r="AE65" s="69"/>
      <c r="AF65" s="69"/>
      <c r="AG65" s="69"/>
      <c r="AH65" s="73">
        <f>'ИТОГ и проверка'!E65</f>
        <v>0</v>
      </c>
      <c r="AI65" s="91"/>
      <c r="AJ65" s="91">
        <f t="shared" si="9"/>
        <v>0</v>
      </c>
      <c r="AK65" s="89">
        <f t="shared" si="1"/>
        <v>-8</v>
      </c>
      <c r="AL65" s="71">
        <f t="shared" si="2"/>
        <v>0</v>
      </c>
      <c r="AM65" s="82"/>
    </row>
    <row r="66" spans="1:39" ht="31.5">
      <c r="A66" s="66" t="s">
        <v>139</v>
      </c>
      <c r="B66" s="67" t="s">
        <v>140</v>
      </c>
      <c r="C66" s="68">
        <v>11.13</v>
      </c>
      <c r="D66" s="69">
        <v>61</v>
      </c>
      <c r="E66" s="90">
        <v>66</v>
      </c>
      <c r="F66" s="71">
        <f t="shared" si="3"/>
        <v>5.9299191374663067</v>
      </c>
      <c r="G66" s="72">
        <v>4</v>
      </c>
      <c r="H66" s="73">
        <f t="shared" si="4"/>
        <v>6.557377049180328</v>
      </c>
      <c r="I66" s="74"/>
      <c r="J66" s="75">
        <v>0</v>
      </c>
      <c r="K66" s="74"/>
      <c r="L66" s="74"/>
      <c r="M66" s="74"/>
      <c r="N66" s="75">
        <v>0</v>
      </c>
      <c r="O66" s="90">
        <v>1</v>
      </c>
      <c r="P66" s="69"/>
      <c r="Q66" s="69"/>
      <c r="R66" s="69"/>
      <c r="S66" s="90">
        <v>1</v>
      </c>
      <c r="T66" s="90"/>
      <c r="U66" s="71">
        <f t="shared" si="10"/>
        <v>25</v>
      </c>
      <c r="V66" s="76">
        <f t="shared" si="5"/>
        <v>7.92</v>
      </c>
      <c r="W66" s="73">
        <f t="shared" si="6"/>
        <v>7</v>
      </c>
      <c r="X66" s="77">
        <v>12</v>
      </c>
      <c r="Y66" s="73">
        <f>'ИТОГ и проверка'!C66</f>
        <v>5</v>
      </c>
      <c r="Z66" s="73">
        <f t="shared" si="7"/>
        <v>7.5757575757575752</v>
      </c>
      <c r="AA66" s="78">
        <f t="shared" si="8"/>
        <v>-4.4242424242424248</v>
      </c>
      <c r="AB66" s="73">
        <f t="shared" si="0"/>
        <v>0</v>
      </c>
      <c r="AC66" s="69"/>
      <c r="AD66" s="73">
        <f>'ИТОГ и проверка'!D66</f>
        <v>0</v>
      </c>
      <c r="AE66" s="69"/>
      <c r="AF66" s="69"/>
      <c r="AG66" s="69"/>
      <c r="AH66" s="73">
        <f>'ИТОГ и проверка'!E66</f>
        <v>0</v>
      </c>
      <c r="AI66" s="91"/>
      <c r="AJ66" s="91">
        <f t="shared" si="9"/>
        <v>0</v>
      </c>
      <c r="AK66" s="89">
        <f t="shared" si="1"/>
        <v>-5</v>
      </c>
      <c r="AL66" s="71">
        <f t="shared" si="2"/>
        <v>0</v>
      </c>
      <c r="AM66" s="82"/>
    </row>
    <row r="67" spans="1:39" ht="31.5">
      <c r="A67" s="66" t="s">
        <v>141</v>
      </c>
      <c r="B67" s="67" t="s">
        <v>142</v>
      </c>
      <c r="C67" s="102">
        <v>7.4029999999999996</v>
      </c>
      <c r="D67" s="69">
        <v>6</v>
      </c>
      <c r="E67" s="90">
        <v>6</v>
      </c>
      <c r="F67" s="71">
        <f t="shared" si="3"/>
        <v>0.81048223693097399</v>
      </c>
      <c r="G67" s="72">
        <v>0</v>
      </c>
      <c r="H67" s="73">
        <f t="shared" si="4"/>
        <v>0</v>
      </c>
      <c r="I67" s="74"/>
      <c r="J67" s="75">
        <v>0</v>
      </c>
      <c r="K67" s="74"/>
      <c r="L67" s="74"/>
      <c r="M67" s="74"/>
      <c r="N67" s="75">
        <v>0</v>
      </c>
      <c r="O67" s="70">
        <v>0</v>
      </c>
      <c r="P67" s="69"/>
      <c r="Q67" s="69"/>
      <c r="R67" s="69"/>
      <c r="S67" s="70">
        <v>0</v>
      </c>
      <c r="T67" s="70">
        <v>0</v>
      </c>
      <c r="U67" s="71">
        <v>0</v>
      </c>
      <c r="V67" s="76">
        <f t="shared" si="5"/>
        <v>0.30000000000000004</v>
      </c>
      <c r="W67" s="73">
        <f t="shared" si="6"/>
        <v>0</v>
      </c>
      <c r="X67" s="77">
        <v>5</v>
      </c>
      <c r="Y67" s="73">
        <f>'ИТОГ и проверка'!C67</f>
        <v>0</v>
      </c>
      <c r="Z67" s="73">
        <f t="shared" si="7"/>
        <v>0</v>
      </c>
      <c r="AA67" s="78">
        <f t="shared" si="8"/>
        <v>-5</v>
      </c>
      <c r="AB67" s="73">
        <f t="shared" si="0"/>
        <v>0</v>
      </c>
      <c r="AC67" s="69"/>
      <c r="AD67" s="73">
        <f>'ИТОГ и проверка'!D67</f>
        <v>0</v>
      </c>
      <c r="AE67" s="69"/>
      <c r="AF67" s="69"/>
      <c r="AG67" s="69"/>
      <c r="AH67" s="73">
        <f>'ИТОГ и проверка'!E67</f>
        <v>0</v>
      </c>
      <c r="AI67" s="91"/>
      <c r="AJ67" s="91">
        <f t="shared" si="9"/>
        <v>0</v>
      </c>
      <c r="AK67" s="89">
        <f t="shared" si="1"/>
        <v>0</v>
      </c>
      <c r="AL67" s="71">
        <f t="shared" si="2"/>
        <v>0</v>
      </c>
      <c r="AM67" s="82"/>
    </row>
    <row r="68" spans="1:39" ht="31.5">
      <c r="A68" s="66" t="s">
        <v>143</v>
      </c>
      <c r="B68" s="67" t="s">
        <v>144</v>
      </c>
      <c r="C68" s="102">
        <v>8</v>
      </c>
      <c r="D68" s="69">
        <v>16</v>
      </c>
      <c r="E68" s="109">
        <v>15</v>
      </c>
      <c r="F68" s="71">
        <f t="shared" si="3"/>
        <v>1.875</v>
      </c>
      <c r="G68" s="72">
        <v>0</v>
      </c>
      <c r="H68" s="73">
        <f t="shared" si="4"/>
        <v>0</v>
      </c>
      <c r="I68" s="74"/>
      <c r="J68" s="75">
        <v>0</v>
      </c>
      <c r="K68" s="74"/>
      <c r="L68" s="74"/>
      <c r="M68" s="74">
        <v>0</v>
      </c>
      <c r="N68" s="75">
        <v>0</v>
      </c>
      <c r="O68" s="70">
        <v>0</v>
      </c>
      <c r="P68" s="69"/>
      <c r="Q68" s="69"/>
      <c r="R68" s="69"/>
      <c r="S68" s="70">
        <v>0</v>
      </c>
      <c r="T68" s="70">
        <v>0</v>
      </c>
      <c r="U68" s="71">
        <v>0</v>
      </c>
      <c r="V68" s="76">
        <f t="shared" si="5"/>
        <v>1.2</v>
      </c>
      <c r="W68" s="73">
        <f t="shared" si="6"/>
        <v>1</v>
      </c>
      <c r="X68" s="77">
        <v>8</v>
      </c>
      <c r="Y68" s="73">
        <f>'ИТОГ и проверка'!C68</f>
        <v>0</v>
      </c>
      <c r="Z68" s="73">
        <f t="shared" si="7"/>
        <v>0</v>
      </c>
      <c r="AA68" s="78">
        <f t="shared" si="8"/>
        <v>-8</v>
      </c>
      <c r="AB68" s="73">
        <f t="shared" si="0"/>
        <v>0</v>
      </c>
      <c r="AC68" s="69"/>
      <c r="AD68" s="73">
        <f>'ИТОГ и проверка'!D68</f>
        <v>0</v>
      </c>
      <c r="AE68" s="69"/>
      <c r="AF68" s="69"/>
      <c r="AG68" s="79">
        <f t="shared" si="11"/>
        <v>0</v>
      </c>
      <c r="AH68" s="73">
        <f>'ИТОГ и проверка'!E68</f>
        <v>0</v>
      </c>
      <c r="AI68" s="91"/>
      <c r="AJ68" s="91">
        <f t="shared" si="9"/>
        <v>0</v>
      </c>
      <c r="AK68" s="89">
        <f t="shared" si="1"/>
        <v>0</v>
      </c>
      <c r="AL68" s="71">
        <f t="shared" si="2"/>
        <v>0</v>
      </c>
      <c r="AM68" s="82"/>
    </row>
    <row r="69" spans="1:39" ht="31.5">
      <c r="A69" s="66" t="s">
        <v>145</v>
      </c>
      <c r="B69" s="67" t="s">
        <v>146</v>
      </c>
      <c r="C69" s="68">
        <v>28.376999999999999</v>
      </c>
      <c r="D69" s="69">
        <v>57</v>
      </c>
      <c r="E69" s="109">
        <v>41</v>
      </c>
      <c r="F69" s="71">
        <f t="shared" si="3"/>
        <v>1.444832082320189</v>
      </c>
      <c r="G69" s="72">
        <v>4</v>
      </c>
      <c r="H69" s="73">
        <f t="shared" si="4"/>
        <v>7.0175438596491233</v>
      </c>
      <c r="I69" s="74"/>
      <c r="J69" s="75">
        <v>0</v>
      </c>
      <c r="K69" s="74"/>
      <c r="L69" s="74"/>
      <c r="M69" s="74">
        <v>3</v>
      </c>
      <c r="N69" s="75">
        <v>1</v>
      </c>
      <c r="O69" s="70">
        <v>2</v>
      </c>
      <c r="P69" s="69"/>
      <c r="Q69" s="69"/>
      <c r="R69" s="69"/>
      <c r="S69" s="70">
        <v>1</v>
      </c>
      <c r="T69" s="70">
        <v>1</v>
      </c>
      <c r="U69" s="71">
        <f t="shared" si="10"/>
        <v>50</v>
      </c>
      <c r="V69" s="76">
        <f t="shared" si="5"/>
        <v>3.2800000000000002</v>
      </c>
      <c r="W69" s="73">
        <f t="shared" si="6"/>
        <v>3</v>
      </c>
      <c r="X69" s="77">
        <v>8</v>
      </c>
      <c r="Y69" s="73">
        <f>'ИТОГ и проверка'!C69</f>
        <v>3</v>
      </c>
      <c r="Z69" s="73">
        <f t="shared" si="7"/>
        <v>7.3170731707317076</v>
      </c>
      <c r="AA69" s="78">
        <f t="shared" si="8"/>
        <v>-0.6829268292682924</v>
      </c>
      <c r="AB69" s="73">
        <f t="shared" si="0"/>
        <v>0</v>
      </c>
      <c r="AC69" s="69"/>
      <c r="AD69" s="73">
        <f>'ИТОГ и проверка'!D69</f>
        <v>0</v>
      </c>
      <c r="AE69" s="69"/>
      <c r="AF69" s="69"/>
      <c r="AG69" s="79">
        <f t="shared" si="11"/>
        <v>2</v>
      </c>
      <c r="AH69" s="73">
        <f>'ИТОГ и проверка'!E69</f>
        <v>1</v>
      </c>
      <c r="AI69" s="91"/>
      <c r="AJ69" s="91">
        <f t="shared" si="9"/>
        <v>3</v>
      </c>
      <c r="AK69" s="89">
        <f t="shared" si="1"/>
        <v>0</v>
      </c>
      <c r="AL69" s="71">
        <f t="shared" si="2"/>
        <v>0</v>
      </c>
      <c r="AM69" s="82"/>
    </row>
    <row r="70" spans="1:39" ht="31.5">
      <c r="A70" s="66" t="s">
        <v>147</v>
      </c>
      <c r="B70" s="67" t="s">
        <v>148</v>
      </c>
      <c r="C70" s="68">
        <v>36.741999999999997</v>
      </c>
      <c r="D70" s="69">
        <v>0</v>
      </c>
      <c r="E70" s="109">
        <v>0</v>
      </c>
      <c r="F70" s="71">
        <f t="shared" si="3"/>
        <v>0</v>
      </c>
      <c r="G70" s="72">
        <v>0</v>
      </c>
      <c r="H70" s="73">
        <v>0</v>
      </c>
      <c r="I70" s="74"/>
      <c r="J70" s="75">
        <v>0</v>
      </c>
      <c r="K70" s="74"/>
      <c r="L70" s="74"/>
      <c r="M70" s="74">
        <v>0</v>
      </c>
      <c r="N70" s="75">
        <v>0</v>
      </c>
      <c r="O70" s="70">
        <v>0</v>
      </c>
      <c r="P70" s="69"/>
      <c r="Q70" s="69"/>
      <c r="R70" s="69"/>
      <c r="S70" s="70">
        <v>0</v>
      </c>
      <c r="T70" s="70">
        <v>0</v>
      </c>
      <c r="U70" s="71">
        <v>0</v>
      </c>
      <c r="V70" s="76">
        <f t="shared" si="5"/>
        <v>0</v>
      </c>
      <c r="W70" s="73">
        <f t="shared" si="6"/>
        <v>0</v>
      </c>
      <c r="X70" s="77">
        <v>0</v>
      </c>
      <c r="Y70" s="73">
        <f>'ИТОГ и проверка'!C70</f>
        <v>0</v>
      </c>
      <c r="Z70" s="73">
        <v>0</v>
      </c>
      <c r="AA70" s="78">
        <f t="shared" si="8"/>
        <v>0</v>
      </c>
      <c r="AB70" s="73">
        <f t="shared" si="0"/>
        <v>0</v>
      </c>
      <c r="AC70" s="69"/>
      <c r="AD70" s="73">
        <f>'ИТОГ и проверка'!D70</f>
        <v>0</v>
      </c>
      <c r="AE70" s="69"/>
      <c r="AF70" s="69"/>
      <c r="AG70" s="79">
        <f t="shared" si="11"/>
        <v>0</v>
      </c>
      <c r="AH70" s="73">
        <f>'ИТОГ и проверка'!E70</f>
        <v>0</v>
      </c>
      <c r="AI70" s="91"/>
      <c r="AJ70" s="91">
        <f t="shared" si="9"/>
        <v>0</v>
      </c>
      <c r="AK70" s="89">
        <f t="shared" si="1"/>
        <v>0</v>
      </c>
      <c r="AL70" s="71">
        <f t="shared" si="2"/>
        <v>0</v>
      </c>
      <c r="AM70" s="82"/>
    </row>
    <row r="71" spans="1:39" ht="110.25">
      <c r="A71" s="66" t="s">
        <v>149</v>
      </c>
      <c r="B71" s="67" t="s">
        <v>150</v>
      </c>
      <c r="C71" s="104">
        <v>120.44</v>
      </c>
      <c r="D71" s="69">
        <v>211</v>
      </c>
      <c r="E71" s="90">
        <v>203</v>
      </c>
      <c r="F71" s="71">
        <f t="shared" si="3"/>
        <v>1.6854865493191631</v>
      </c>
      <c r="G71" s="72">
        <v>14</v>
      </c>
      <c r="H71" s="73">
        <f t="shared" si="4"/>
        <v>6.6350710900473935</v>
      </c>
      <c r="I71" s="74"/>
      <c r="J71" s="75">
        <v>0</v>
      </c>
      <c r="K71" s="74"/>
      <c r="L71" s="74"/>
      <c r="M71" s="74"/>
      <c r="N71" s="75">
        <v>0</v>
      </c>
      <c r="O71" s="90">
        <v>13</v>
      </c>
      <c r="P71" s="69"/>
      <c r="Q71" s="69"/>
      <c r="R71" s="69"/>
      <c r="S71" s="90">
        <v>9</v>
      </c>
      <c r="T71" s="90">
        <v>4</v>
      </c>
      <c r="U71" s="71">
        <f t="shared" si="10"/>
        <v>92.857142857142847</v>
      </c>
      <c r="V71" s="76">
        <f t="shared" si="5"/>
        <v>16.240000000000002</v>
      </c>
      <c r="W71" s="73">
        <f t="shared" si="6"/>
        <v>16</v>
      </c>
      <c r="X71" s="77">
        <v>8</v>
      </c>
      <c r="Y71" s="73">
        <f>'ИТОГ и проверка'!C71</f>
        <v>14</v>
      </c>
      <c r="Z71" s="73">
        <f t="shared" si="7"/>
        <v>6.8965517241379315</v>
      </c>
      <c r="AA71" s="78">
        <f t="shared" si="8"/>
        <v>-1.1034482758620685</v>
      </c>
      <c r="AB71" s="73">
        <f t="shared" si="0"/>
        <v>0</v>
      </c>
      <c r="AC71" s="69"/>
      <c r="AD71" s="73">
        <f>'ИТОГ и проверка'!D71</f>
        <v>0</v>
      </c>
      <c r="AE71" s="69"/>
      <c r="AF71" s="69"/>
      <c r="AG71" s="69"/>
      <c r="AH71" s="73">
        <f>'ИТОГ и проверка'!E71</f>
        <v>0</v>
      </c>
      <c r="AI71" s="91"/>
      <c r="AJ71" s="91">
        <f t="shared" si="9"/>
        <v>0</v>
      </c>
      <c r="AK71" s="89">
        <f t="shared" si="1"/>
        <v>-14</v>
      </c>
      <c r="AL71" s="71">
        <f t="shared" si="2"/>
        <v>0</v>
      </c>
      <c r="AM71" s="82"/>
    </row>
    <row r="72" spans="1:39" ht="31.5">
      <c r="A72" s="66" t="s">
        <v>151</v>
      </c>
      <c r="B72" s="67" t="s">
        <v>152</v>
      </c>
      <c r="C72" s="68">
        <v>10.984999999999999</v>
      </c>
      <c r="D72" s="69">
        <v>37</v>
      </c>
      <c r="E72" s="109">
        <v>32</v>
      </c>
      <c r="F72" s="71">
        <f t="shared" si="3"/>
        <v>2.9130632680928539</v>
      </c>
      <c r="G72" s="72">
        <v>4</v>
      </c>
      <c r="H72" s="73">
        <f t="shared" si="4"/>
        <v>10.810810810810811</v>
      </c>
      <c r="I72" s="74"/>
      <c r="J72" s="75">
        <v>0</v>
      </c>
      <c r="K72" s="74"/>
      <c r="L72" s="74"/>
      <c r="M72" s="74"/>
      <c r="N72" s="75">
        <v>0</v>
      </c>
      <c r="O72" s="90">
        <v>2</v>
      </c>
      <c r="P72" s="69"/>
      <c r="Q72" s="69"/>
      <c r="R72" s="69"/>
      <c r="S72" s="90">
        <v>2</v>
      </c>
      <c r="T72" s="90">
        <v>0</v>
      </c>
      <c r="U72" s="71">
        <f t="shared" si="10"/>
        <v>50</v>
      </c>
      <c r="V72" s="76">
        <f t="shared" si="5"/>
        <v>2.56</v>
      </c>
      <c r="W72" s="73">
        <f t="shared" si="6"/>
        <v>2</v>
      </c>
      <c r="X72" s="77">
        <v>8</v>
      </c>
      <c r="Y72" s="73">
        <f>'ИТОГ и проверка'!C72</f>
        <v>2</v>
      </c>
      <c r="Z72" s="73">
        <f t="shared" si="7"/>
        <v>6.25</v>
      </c>
      <c r="AA72" s="78">
        <f t="shared" si="8"/>
        <v>-1.75</v>
      </c>
      <c r="AB72" s="73">
        <f t="shared" si="0"/>
        <v>0</v>
      </c>
      <c r="AC72" s="69"/>
      <c r="AD72" s="73">
        <f>'ИТОГ и проверка'!D72</f>
        <v>0</v>
      </c>
      <c r="AE72" s="69"/>
      <c r="AF72" s="69"/>
      <c r="AG72" s="69"/>
      <c r="AH72" s="73">
        <f>'ИТОГ и проверка'!E72</f>
        <v>0</v>
      </c>
      <c r="AI72" s="91"/>
      <c r="AJ72" s="91">
        <f t="shared" si="9"/>
        <v>0</v>
      </c>
      <c r="AK72" s="89">
        <f t="shared" si="1"/>
        <v>-2</v>
      </c>
      <c r="AL72" s="71">
        <f t="shared" si="2"/>
        <v>0</v>
      </c>
      <c r="AM72" s="82"/>
    </row>
    <row r="73" spans="1:39">
      <c r="A73" s="93" t="s">
        <v>153</v>
      </c>
      <c r="B73" s="57" t="s">
        <v>154</v>
      </c>
      <c r="C73" s="83"/>
      <c r="D73" s="58"/>
      <c r="E73" s="59"/>
      <c r="F73" s="60"/>
      <c r="G73" s="84"/>
      <c r="H73" s="85"/>
      <c r="I73" s="86"/>
      <c r="J73" s="86"/>
      <c r="K73" s="86"/>
      <c r="L73" s="86"/>
      <c r="M73" s="86"/>
      <c r="N73" s="86"/>
      <c r="O73" s="59"/>
      <c r="P73" s="58"/>
      <c r="Q73" s="58"/>
      <c r="R73" s="58"/>
      <c r="S73" s="59"/>
      <c r="T73" s="59"/>
      <c r="U73" s="96"/>
      <c r="V73" s="58"/>
      <c r="W73" s="58"/>
      <c r="X73" s="58"/>
      <c r="Y73" s="58"/>
      <c r="Z73" s="85"/>
      <c r="AA73" s="58"/>
      <c r="AB73" s="73">
        <f t="shared" si="0"/>
        <v>0</v>
      </c>
      <c r="AC73" s="58"/>
      <c r="AD73" s="58"/>
      <c r="AE73" s="58"/>
      <c r="AF73" s="58"/>
      <c r="AG73" s="58"/>
      <c r="AH73" s="58"/>
      <c r="AI73" s="97"/>
      <c r="AJ73" s="91">
        <f t="shared" si="9"/>
        <v>0</v>
      </c>
      <c r="AK73" s="89">
        <f t="shared" si="1"/>
        <v>0</v>
      </c>
      <c r="AL73" s="71">
        <f t="shared" si="2"/>
        <v>0</v>
      </c>
      <c r="AM73" s="82"/>
    </row>
    <row r="74" spans="1:39" ht="63">
      <c r="A74" s="66" t="s">
        <v>155</v>
      </c>
      <c r="B74" s="67" t="s">
        <v>156</v>
      </c>
      <c r="C74" s="68">
        <v>589.99</v>
      </c>
      <c r="D74" s="69">
        <v>737</v>
      </c>
      <c r="E74" s="90">
        <v>700</v>
      </c>
      <c r="F74" s="71">
        <f t="shared" si="3"/>
        <v>1.1864607874709741</v>
      </c>
      <c r="G74" s="72">
        <v>58</v>
      </c>
      <c r="H74" s="73">
        <f t="shared" si="4"/>
        <v>7.8697421981004068</v>
      </c>
      <c r="I74" s="113"/>
      <c r="J74" s="75">
        <v>0</v>
      </c>
      <c r="K74" s="74"/>
      <c r="L74" s="74"/>
      <c r="M74" s="74"/>
      <c r="N74" s="75">
        <v>0</v>
      </c>
      <c r="O74" s="90">
        <v>36</v>
      </c>
      <c r="P74" s="69"/>
      <c r="Q74" s="69"/>
      <c r="R74" s="69"/>
      <c r="S74" s="90">
        <v>33</v>
      </c>
      <c r="T74" s="90">
        <v>3</v>
      </c>
      <c r="U74" s="71">
        <f t="shared" si="10"/>
        <v>62.068965517241381</v>
      </c>
      <c r="V74" s="76">
        <f t="shared" si="5"/>
        <v>56</v>
      </c>
      <c r="W74" s="73">
        <f t="shared" si="6"/>
        <v>56</v>
      </c>
      <c r="X74" s="77">
        <v>8</v>
      </c>
      <c r="Y74" s="73">
        <f>'ИТОГ и проверка'!C74</f>
        <v>56</v>
      </c>
      <c r="Z74" s="73">
        <f t="shared" si="7"/>
        <v>8</v>
      </c>
      <c r="AA74" s="78">
        <f t="shared" si="8"/>
        <v>0</v>
      </c>
      <c r="AB74" s="73">
        <f t="shared" si="0"/>
        <v>0</v>
      </c>
      <c r="AC74" s="114"/>
      <c r="AD74" s="73">
        <f>'ИТОГ и проверка'!D74</f>
        <v>0</v>
      </c>
      <c r="AE74" s="69"/>
      <c r="AF74" s="69"/>
      <c r="AG74" s="69"/>
      <c r="AH74" s="73">
        <f>'ИТОГ и проверка'!E74</f>
        <v>0</v>
      </c>
      <c r="AI74" s="91"/>
      <c r="AJ74" s="91">
        <f t="shared" si="9"/>
        <v>0</v>
      </c>
      <c r="AK74" s="89">
        <f t="shared" si="1"/>
        <v>-56</v>
      </c>
      <c r="AL74" s="71">
        <f t="shared" si="2"/>
        <v>0</v>
      </c>
      <c r="AM74" s="82"/>
    </row>
    <row r="75" spans="1:39" ht="63" customHeight="1">
      <c r="A75" s="66" t="s">
        <v>157</v>
      </c>
      <c r="B75" s="67" t="s">
        <v>158</v>
      </c>
      <c r="C75" s="68">
        <v>299.06700000000001</v>
      </c>
      <c r="D75" s="69">
        <v>194</v>
      </c>
      <c r="E75" s="90">
        <v>213</v>
      </c>
      <c r="F75" s="71">
        <f t="shared" si="3"/>
        <v>0.71221498861459132</v>
      </c>
      <c r="G75" s="72">
        <v>9</v>
      </c>
      <c r="H75" s="73">
        <f t="shared" si="4"/>
        <v>4.6391752577319592</v>
      </c>
      <c r="I75" s="113"/>
      <c r="J75" s="75">
        <v>0</v>
      </c>
      <c r="K75" s="74"/>
      <c r="L75" s="74"/>
      <c r="M75" s="74"/>
      <c r="N75" s="75">
        <v>0</v>
      </c>
      <c r="O75" s="115"/>
      <c r="P75" s="69"/>
      <c r="Q75" s="69"/>
      <c r="R75" s="69"/>
      <c r="S75" s="115"/>
      <c r="T75" s="115"/>
      <c r="U75" s="71">
        <f t="shared" si="10"/>
        <v>0</v>
      </c>
      <c r="V75" s="76">
        <f t="shared" si="5"/>
        <v>10.65</v>
      </c>
      <c r="W75" s="73">
        <f t="shared" si="6"/>
        <v>10</v>
      </c>
      <c r="X75" s="77">
        <v>5</v>
      </c>
      <c r="Y75" s="73">
        <f>'ИТОГ и проверка'!C75</f>
        <v>10</v>
      </c>
      <c r="Z75" s="73">
        <f t="shared" si="7"/>
        <v>4.694835680751174</v>
      </c>
      <c r="AA75" s="78">
        <f t="shared" si="8"/>
        <v>-0.30516431924882603</v>
      </c>
      <c r="AB75" s="73">
        <f t="shared" si="0"/>
        <v>0</v>
      </c>
      <c r="AC75" s="114"/>
      <c r="AD75" s="73">
        <f>'ИТОГ и проверка'!D75</f>
        <v>0</v>
      </c>
      <c r="AE75" s="69"/>
      <c r="AF75" s="69"/>
      <c r="AG75" s="69"/>
      <c r="AH75" s="73">
        <f>'ИТОГ и проверка'!E75</f>
        <v>0</v>
      </c>
      <c r="AI75" s="91"/>
      <c r="AJ75" s="91">
        <f t="shared" si="9"/>
        <v>0</v>
      </c>
      <c r="AK75" s="89">
        <f t="shared" si="1"/>
        <v>-10</v>
      </c>
      <c r="AL75" s="71">
        <f t="shared" si="2"/>
        <v>0</v>
      </c>
      <c r="AM75" s="82"/>
    </row>
    <row r="76" spans="1:39" ht="31.5">
      <c r="A76" s="66" t="s">
        <v>159</v>
      </c>
      <c r="B76" s="67" t="s">
        <v>160</v>
      </c>
      <c r="C76" s="68">
        <v>398.97</v>
      </c>
      <c r="D76" s="69">
        <v>381</v>
      </c>
      <c r="E76" s="90">
        <v>416</v>
      </c>
      <c r="F76" s="71">
        <f t="shared" si="3"/>
        <v>1.0426849136526555</v>
      </c>
      <c r="G76" s="72">
        <v>19</v>
      </c>
      <c r="H76" s="73">
        <f t="shared" si="4"/>
        <v>4.9868766404199478</v>
      </c>
      <c r="I76" s="113"/>
      <c r="J76" s="75">
        <v>0</v>
      </c>
      <c r="K76" s="74"/>
      <c r="L76" s="74"/>
      <c r="M76" s="74"/>
      <c r="N76" s="75">
        <v>0</v>
      </c>
      <c r="O76" s="116"/>
      <c r="P76" s="69"/>
      <c r="Q76" s="69"/>
      <c r="R76" s="69"/>
      <c r="S76" s="116"/>
      <c r="T76" s="116"/>
      <c r="U76" s="71">
        <f t="shared" si="10"/>
        <v>0</v>
      </c>
      <c r="V76" s="76">
        <f t="shared" si="5"/>
        <v>33.28</v>
      </c>
      <c r="W76" s="73">
        <f t="shared" si="6"/>
        <v>33</v>
      </c>
      <c r="X76" s="77">
        <v>8</v>
      </c>
      <c r="Y76" s="73">
        <f>'ИТОГ и проверка'!C76</f>
        <v>21</v>
      </c>
      <c r="Z76" s="73">
        <f t="shared" si="7"/>
        <v>5.0480769230769225</v>
      </c>
      <c r="AA76" s="78">
        <f t="shared" si="8"/>
        <v>-2.9519230769230775</v>
      </c>
      <c r="AB76" s="73">
        <f t="shared" si="0"/>
        <v>0</v>
      </c>
      <c r="AC76" s="114"/>
      <c r="AD76" s="73">
        <f>'ИТОГ и проверка'!D76</f>
        <v>0</v>
      </c>
      <c r="AE76" s="69"/>
      <c r="AF76" s="69"/>
      <c r="AG76" s="69"/>
      <c r="AH76" s="73">
        <f>'ИТОГ и проверка'!E76</f>
        <v>0</v>
      </c>
      <c r="AI76" s="91"/>
      <c r="AJ76" s="91">
        <f t="shared" si="9"/>
        <v>0</v>
      </c>
      <c r="AK76" s="89">
        <f t="shared" si="1"/>
        <v>-21</v>
      </c>
      <c r="AL76" s="71">
        <f t="shared" si="2"/>
        <v>0</v>
      </c>
      <c r="AM76" s="82"/>
    </row>
    <row r="77" spans="1:39" ht="31.5">
      <c r="A77" s="66" t="s">
        <v>161</v>
      </c>
      <c r="B77" s="67" t="s">
        <v>162</v>
      </c>
      <c r="C77" s="102">
        <v>1577</v>
      </c>
      <c r="D77" s="69">
        <v>523</v>
      </c>
      <c r="E77" s="90">
        <v>499</v>
      </c>
      <c r="F77" s="71">
        <f t="shared" si="3"/>
        <v>0.31642358909321494</v>
      </c>
      <c r="G77" s="72">
        <v>24</v>
      </c>
      <c r="H77" s="73">
        <f t="shared" si="4"/>
        <v>4.5889101338432114</v>
      </c>
      <c r="I77" s="75">
        <v>2</v>
      </c>
      <c r="J77" s="75">
        <v>3</v>
      </c>
      <c r="K77" s="74"/>
      <c r="L77" s="74"/>
      <c r="M77" s="74">
        <v>15</v>
      </c>
      <c r="N77" s="75">
        <v>6</v>
      </c>
      <c r="O77" s="90">
        <v>9</v>
      </c>
      <c r="P77" s="69"/>
      <c r="Q77" s="69"/>
      <c r="R77" s="69"/>
      <c r="S77" s="90">
        <v>8</v>
      </c>
      <c r="T77" s="90">
        <v>1</v>
      </c>
      <c r="U77" s="71">
        <f t="shared" si="10"/>
        <v>37.5</v>
      </c>
      <c r="V77" s="76">
        <f t="shared" si="5"/>
        <v>24.950000000000003</v>
      </c>
      <c r="W77" s="73">
        <f t="shared" si="6"/>
        <v>24</v>
      </c>
      <c r="X77" s="77">
        <v>5</v>
      </c>
      <c r="Y77" s="73">
        <f>'ИТОГ и проверка'!C77+AC77</f>
        <v>24</v>
      </c>
      <c r="Z77" s="73">
        <f t="shared" si="7"/>
        <v>4.8096192384769534</v>
      </c>
      <c r="AA77" s="71">
        <f t="shared" si="8"/>
        <v>-0.19038076152304662</v>
      </c>
      <c r="AB77" s="73">
        <f t="shared" ref="AB77:AB99" si="12">IF(AA77&gt;0.01,AA77*1000000,0)</f>
        <v>0</v>
      </c>
      <c r="AC77" s="103">
        <v>6</v>
      </c>
      <c r="AD77" s="73">
        <f>'ИТОГ и проверка'!D77</f>
        <v>2</v>
      </c>
      <c r="AE77" s="69"/>
      <c r="AF77" s="69"/>
      <c r="AG77" s="79">
        <f>Y77-AD77-AH77-AC77</f>
        <v>11</v>
      </c>
      <c r="AH77" s="73">
        <f>'ИТОГ и проверка'!E77</f>
        <v>5</v>
      </c>
      <c r="AI77" s="91"/>
      <c r="AJ77" s="91">
        <f t="shared" si="9"/>
        <v>18</v>
      </c>
      <c r="AK77" s="89">
        <f t="shared" ref="AK77:AK99" si="13">AJ77-Y77</f>
        <v>-6</v>
      </c>
      <c r="AL77" s="71">
        <f t="shared" ref="AL77:AL99" si="14">IF(AK77&gt;1,AK77*1000,0)</f>
        <v>0</v>
      </c>
      <c r="AM77" s="82"/>
    </row>
    <row r="78" spans="1:39">
      <c r="A78" s="93" t="s">
        <v>163</v>
      </c>
      <c r="B78" s="57" t="s">
        <v>164</v>
      </c>
      <c r="C78" s="83"/>
      <c r="D78" s="58"/>
      <c r="E78" s="59"/>
      <c r="F78" s="60"/>
      <c r="G78" s="84"/>
      <c r="H78" s="85"/>
      <c r="I78" s="86"/>
      <c r="J78" s="86"/>
      <c r="K78" s="86"/>
      <c r="L78" s="86"/>
      <c r="M78" s="86"/>
      <c r="N78" s="86"/>
      <c r="O78" s="59"/>
      <c r="P78" s="58"/>
      <c r="Q78" s="58"/>
      <c r="R78" s="58"/>
      <c r="S78" s="59"/>
      <c r="T78" s="59"/>
      <c r="U78" s="96"/>
      <c r="V78" s="58"/>
      <c r="W78" s="58"/>
      <c r="X78" s="58"/>
      <c r="Y78" s="58"/>
      <c r="Z78" s="85"/>
      <c r="AA78" s="58"/>
      <c r="AB78" s="73">
        <f t="shared" si="12"/>
        <v>0</v>
      </c>
      <c r="AC78" s="58"/>
      <c r="AD78" s="58"/>
      <c r="AE78" s="58"/>
      <c r="AF78" s="58"/>
      <c r="AG78" s="58"/>
      <c r="AH78" s="58"/>
      <c r="AI78" s="97"/>
      <c r="AJ78" s="91">
        <f t="shared" si="9"/>
        <v>0</v>
      </c>
      <c r="AK78" s="89">
        <f t="shared" si="13"/>
        <v>0</v>
      </c>
      <c r="AL78" s="71">
        <f t="shared" si="14"/>
        <v>0</v>
      </c>
      <c r="AM78" s="82"/>
    </row>
    <row r="79" spans="1:39" ht="47.25">
      <c r="A79" s="66" t="s">
        <v>165</v>
      </c>
      <c r="B79" s="67" t="s">
        <v>166</v>
      </c>
      <c r="C79" s="68">
        <v>644</v>
      </c>
      <c r="D79" s="69">
        <v>761</v>
      </c>
      <c r="E79" s="109">
        <v>737</v>
      </c>
      <c r="F79" s="71">
        <f t="shared" ref="F79:F142" si="15">E79/C79</f>
        <v>1.1444099378881987</v>
      </c>
      <c r="G79" s="72">
        <v>15</v>
      </c>
      <c r="H79" s="73">
        <f t="shared" ref="H79:H108" si="16">G79/D79%</f>
        <v>1.9710906701708277</v>
      </c>
      <c r="I79" s="113"/>
      <c r="J79" s="75">
        <v>0</v>
      </c>
      <c r="K79" s="74"/>
      <c r="L79" s="74"/>
      <c r="M79" s="74"/>
      <c r="N79" s="75">
        <v>0</v>
      </c>
      <c r="O79" s="70">
        <v>15</v>
      </c>
      <c r="P79" s="69"/>
      <c r="Q79" s="69"/>
      <c r="R79" s="69"/>
      <c r="S79" s="70">
        <v>12</v>
      </c>
      <c r="T79" s="70">
        <v>3</v>
      </c>
      <c r="U79" s="71">
        <f t="shared" si="10"/>
        <v>100</v>
      </c>
      <c r="V79" s="76">
        <f t="shared" ref="V79:V99" si="17">E79*X79%</f>
        <v>58.96</v>
      </c>
      <c r="W79" s="73">
        <f t="shared" ref="W79:W99" si="18">ROUNDDOWN(V79,0)</f>
        <v>58</v>
      </c>
      <c r="X79" s="77">
        <v>8</v>
      </c>
      <c r="Y79" s="73">
        <f>'ИТОГ и проверка'!C79</f>
        <v>14</v>
      </c>
      <c r="Z79" s="73">
        <f t="shared" ref="Z79:Z99" si="19">Y79/E79%</f>
        <v>1.8995929443690638</v>
      </c>
      <c r="AA79" s="78">
        <f t="shared" ref="AA79:AA99" si="20">Z79-X79</f>
        <v>-6.100407055630936</v>
      </c>
      <c r="AB79" s="73">
        <f t="shared" si="12"/>
        <v>0</v>
      </c>
      <c r="AC79" s="114"/>
      <c r="AD79" s="73">
        <f>'ИТОГ и проверка'!D79</f>
        <v>0</v>
      </c>
      <c r="AE79" s="69"/>
      <c r="AF79" s="69"/>
      <c r="AG79" s="69"/>
      <c r="AH79" s="73">
        <f>'ИТОГ и проверка'!E79</f>
        <v>0</v>
      </c>
      <c r="AI79" s="91"/>
      <c r="AJ79" s="91">
        <f t="shared" ref="AJ79:AJ99" si="21">SUM(AD79:AI79)</f>
        <v>0</v>
      </c>
      <c r="AK79" s="89">
        <f t="shared" si="13"/>
        <v>-14</v>
      </c>
      <c r="AL79" s="71">
        <f t="shared" si="14"/>
        <v>0</v>
      </c>
      <c r="AM79" s="82"/>
    </row>
    <row r="80" spans="1:39" ht="63">
      <c r="A80" s="66" t="s">
        <v>167</v>
      </c>
      <c r="B80" s="67" t="s">
        <v>168</v>
      </c>
      <c r="C80" s="102">
        <v>1406</v>
      </c>
      <c r="D80" s="69">
        <v>2264</v>
      </c>
      <c r="E80" s="109">
        <v>2415</v>
      </c>
      <c r="F80" s="71">
        <f t="shared" si="15"/>
        <v>1.7176386913229018</v>
      </c>
      <c r="G80" s="72">
        <v>181</v>
      </c>
      <c r="H80" s="73">
        <f t="shared" si="16"/>
        <v>7.9946996466431095</v>
      </c>
      <c r="I80" s="113"/>
      <c r="J80" s="75">
        <v>0</v>
      </c>
      <c r="K80" s="74"/>
      <c r="L80" s="74"/>
      <c r="M80" s="74"/>
      <c r="N80" s="75">
        <v>0</v>
      </c>
      <c r="O80" s="70">
        <v>0</v>
      </c>
      <c r="P80" s="69"/>
      <c r="Q80" s="69"/>
      <c r="R80" s="69"/>
      <c r="S80" s="70">
        <v>0</v>
      </c>
      <c r="T80" s="70">
        <v>0</v>
      </c>
      <c r="U80" s="71">
        <f t="shared" si="10"/>
        <v>0</v>
      </c>
      <c r="V80" s="76">
        <f t="shared" si="17"/>
        <v>193.20000000000002</v>
      </c>
      <c r="W80" s="73">
        <f t="shared" si="18"/>
        <v>193</v>
      </c>
      <c r="X80" s="77">
        <v>8</v>
      </c>
      <c r="Y80" s="73">
        <f>'ИТОГ и проверка'!C80</f>
        <v>193</v>
      </c>
      <c r="Z80" s="73">
        <f t="shared" si="19"/>
        <v>7.9917184265010359</v>
      </c>
      <c r="AA80" s="78">
        <f t="shared" si="20"/>
        <v>-8.2815734989640788E-3</v>
      </c>
      <c r="AB80" s="73">
        <f t="shared" si="12"/>
        <v>0</v>
      </c>
      <c r="AC80" s="114"/>
      <c r="AD80" s="73">
        <f>'ИТОГ и проверка'!D80</f>
        <v>0</v>
      </c>
      <c r="AE80" s="69"/>
      <c r="AF80" s="69"/>
      <c r="AG80" s="69"/>
      <c r="AH80" s="73">
        <f>'ИТОГ и проверка'!E80</f>
        <v>0</v>
      </c>
      <c r="AI80" s="91"/>
      <c r="AJ80" s="91">
        <f t="shared" si="21"/>
        <v>0</v>
      </c>
      <c r="AK80" s="89">
        <f t="shared" si="13"/>
        <v>-193</v>
      </c>
      <c r="AL80" s="71">
        <f t="shared" si="14"/>
        <v>0</v>
      </c>
      <c r="AM80" s="82"/>
    </row>
    <row r="81" spans="1:39" ht="47.25">
      <c r="A81" s="66" t="s">
        <v>169</v>
      </c>
      <c r="B81" s="67" t="s">
        <v>170</v>
      </c>
      <c r="C81" s="104">
        <v>31</v>
      </c>
      <c r="D81" s="69">
        <v>39</v>
      </c>
      <c r="E81" s="90">
        <v>49</v>
      </c>
      <c r="F81" s="71">
        <f t="shared" si="15"/>
        <v>1.5806451612903225</v>
      </c>
      <c r="G81" s="72">
        <v>3</v>
      </c>
      <c r="H81" s="73">
        <f t="shared" si="16"/>
        <v>7.6923076923076916</v>
      </c>
      <c r="I81" s="113"/>
      <c r="J81" s="75">
        <v>0</v>
      </c>
      <c r="K81" s="74"/>
      <c r="L81" s="74"/>
      <c r="M81" s="74"/>
      <c r="N81" s="75">
        <v>0</v>
      </c>
      <c r="O81" s="90">
        <v>1</v>
      </c>
      <c r="P81" s="69"/>
      <c r="Q81" s="69"/>
      <c r="R81" s="69"/>
      <c r="S81" s="90">
        <v>1</v>
      </c>
      <c r="T81" s="90">
        <v>0</v>
      </c>
      <c r="U81" s="71">
        <f t="shared" si="10"/>
        <v>33.333333333333336</v>
      </c>
      <c r="V81" s="76">
        <f t="shared" si="17"/>
        <v>3.92</v>
      </c>
      <c r="W81" s="73">
        <f t="shared" si="18"/>
        <v>3</v>
      </c>
      <c r="X81" s="77">
        <v>8</v>
      </c>
      <c r="Y81" s="73">
        <f>'ИТОГ и проверка'!C81</f>
        <v>3</v>
      </c>
      <c r="Z81" s="73">
        <f t="shared" si="19"/>
        <v>6.1224489795918364</v>
      </c>
      <c r="AA81" s="78">
        <f t="shared" si="20"/>
        <v>-1.8775510204081636</v>
      </c>
      <c r="AB81" s="73">
        <f t="shared" si="12"/>
        <v>0</v>
      </c>
      <c r="AC81" s="114"/>
      <c r="AD81" s="73">
        <f>'ИТОГ и проверка'!D81</f>
        <v>0</v>
      </c>
      <c r="AE81" s="69"/>
      <c r="AF81" s="69"/>
      <c r="AG81" s="69"/>
      <c r="AH81" s="73">
        <f>'ИТОГ и проверка'!E81</f>
        <v>0</v>
      </c>
      <c r="AI81" s="91"/>
      <c r="AJ81" s="91">
        <f t="shared" si="21"/>
        <v>0</v>
      </c>
      <c r="AK81" s="89">
        <f t="shared" si="13"/>
        <v>-3</v>
      </c>
      <c r="AL81" s="71">
        <f t="shared" si="14"/>
        <v>0</v>
      </c>
      <c r="AM81" s="82"/>
    </row>
    <row r="82" spans="1:39" ht="47.25">
      <c r="A82" s="66" t="s">
        <v>171</v>
      </c>
      <c r="B82" s="67" t="s">
        <v>172</v>
      </c>
      <c r="C82" s="104">
        <v>58</v>
      </c>
      <c r="D82" s="69">
        <v>64</v>
      </c>
      <c r="E82" s="90">
        <v>84</v>
      </c>
      <c r="F82" s="71">
        <f t="shared" si="15"/>
        <v>1.4482758620689655</v>
      </c>
      <c r="G82" s="72">
        <v>5</v>
      </c>
      <c r="H82" s="73">
        <f t="shared" si="16"/>
        <v>7.8125</v>
      </c>
      <c r="I82" s="113"/>
      <c r="J82" s="75">
        <v>0</v>
      </c>
      <c r="K82" s="74"/>
      <c r="L82" s="74"/>
      <c r="M82" s="74"/>
      <c r="N82" s="75">
        <v>0</v>
      </c>
      <c r="O82" s="90">
        <v>2</v>
      </c>
      <c r="P82" s="69"/>
      <c r="Q82" s="69"/>
      <c r="R82" s="69"/>
      <c r="S82" s="90">
        <v>2</v>
      </c>
      <c r="T82" s="90">
        <v>0</v>
      </c>
      <c r="U82" s="71">
        <f t="shared" ref="U82:U108" si="22">O82/G82%</f>
        <v>40</v>
      </c>
      <c r="V82" s="76">
        <f t="shared" si="17"/>
        <v>6.72</v>
      </c>
      <c r="W82" s="73">
        <f t="shared" si="18"/>
        <v>6</v>
      </c>
      <c r="X82" s="77">
        <v>8</v>
      </c>
      <c r="Y82" s="73">
        <f>'ИТОГ и проверка'!C82</f>
        <v>6</v>
      </c>
      <c r="Z82" s="73">
        <f t="shared" si="19"/>
        <v>7.1428571428571432</v>
      </c>
      <c r="AA82" s="78">
        <f t="shared" si="20"/>
        <v>-0.85714285714285676</v>
      </c>
      <c r="AB82" s="73">
        <f t="shared" si="12"/>
        <v>0</v>
      </c>
      <c r="AC82" s="114"/>
      <c r="AD82" s="73">
        <f>'ИТОГ и проверка'!D82</f>
        <v>0</v>
      </c>
      <c r="AE82" s="69"/>
      <c r="AF82" s="69"/>
      <c r="AG82" s="69"/>
      <c r="AH82" s="73">
        <f>'ИТОГ и проверка'!E82</f>
        <v>0</v>
      </c>
      <c r="AI82" s="91"/>
      <c r="AJ82" s="91">
        <f t="shared" si="21"/>
        <v>0</v>
      </c>
      <c r="AK82" s="89">
        <f t="shared" si="13"/>
        <v>-6</v>
      </c>
      <c r="AL82" s="71">
        <f t="shared" si="14"/>
        <v>0</v>
      </c>
      <c r="AM82" s="82"/>
    </row>
    <row r="83" spans="1:39" ht="47.25">
      <c r="A83" s="66" t="s">
        <v>173</v>
      </c>
      <c r="B83" s="67" t="s">
        <v>174</v>
      </c>
      <c r="C83" s="104">
        <v>166.6</v>
      </c>
      <c r="D83" s="69">
        <v>224</v>
      </c>
      <c r="E83" s="74">
        <v>223</v>
      </c>
      <c r="F83" s="71">
        <f t="shared" si="15"/>
        <v>1.3385354141656662</v>
      </c>
      <c r="G83" s="72">
        <v>17</v>
      </c>
      <c r="H83" s="73">
        <f t="shared" si="16"/>
        <v>7.5892857142857135</v>
      </c>
      <c r="I83" s="113"/>
      <c r="J83" s="75">
        <v>0</v>
      </c>
      <c r="K83" s="74"/>
      <c r="L83" s="74"/>
      <c r="M83" s="74"/>
      <c r="N83" s="75">
        <v>0</v>
      </c>
      <c r="O83" s="44">
        <v>6</v>
      </c>
      <c r="P83" s="69"/>
      <c r="Q83" s="69"/>
      <c r="R83" s="69"/>
      <c r="S83" s="44">
        <v>6</v>
      </c>
      <c r="T83" s="44">
        <v>0</v>
      </c>
      <c r="U83" s="71">
        <f t="shared" si="22"/>
        <v>35.294117647058819</v>
      </c>
      <c r="V83" s="76">
        <f t="shared" si="17"/>
        <v>17.84</v>
      </c>
      <c r="W83" s="73">
        <f t="shared" si="18"/>
        <v>17</v>
      </c>
      <c r="X83" s="77">
        <v>8</v>
      </c>
      <c r="Y83" s="73">
        <f>'ИТОГ и проверка'!C83</f>
        <v>17</v>
      </c>
      <c r="Z83" s="73">
        <f t="shared" si="19"/>
        <v>7.623318385650224</v>
      </c>
      <c r="AA83" s="78">
        <f t="shared" si="20"/>
        <v>-0.37668161434977598</v>
      </c>
      <c r="AB83" s="73">
        <f t="shared" si="12"/>
        <v>0</v>
      </c>
      <c r="AC83" s="114"/>
      <c r="AD83" s="73">
        <f>'ИТОГ и проверка'!D83</f>
        <v>0</v>
      </c>
      <c r="AE83" s="69"/>
      <c r="AF83" s="69"/>
      <c r="AG83" s="69"/>
      <c r="AH83" s="73">
        <f>'ИТОГ и проверка'!E83</f>
        <v>0</v>
      </c>
      <c r="AI83" s="91"/>
      <c r="AJ83" s="91">
        <f t="shared" si="21"/>
        <v>0</v>
      </c>
      <c r="AK83" s="89">
        <f t="shared" si="13"/>
        <v>-17</v>
      </c>
      <c r="AL83" s="71">
        <f t="shared" si="14"/>
        <v>0</v>
      </c>
      <c r="AM83" s="82"/>
    </row>
    <row r="84" spans="1:39" ht="47.25">
      <c r="A84" s="66" t="s">
        <v>175</v>
      </c>
      <c r="B84" s="67" t="s">
        <v>176</v>
      </c>
      <c r="C84" s="104">
        <v>21.2</v>
      </c>
      <c r="D84" s="69">
        <v>27</v>
      </c>
      <c r="E84" s="90">
        <v>27</v>
      </c>
      <c r="F84" s="71">
        <f t="shared" si="15"/>
        <v>1.2735849056603774</v>
      </c>
      <c r="G84" s="72">
        <v>2</v>
      </c>
      <c r="H84" s="73">
        <f t="shared" si="16"/>
        <v>7.4074074074074066</v>
      </c>
      <c r="I84" s="113"/>
      <c r="J84" s="75">
        <v>0</v>
      </c>
      <c r="K84" s="74"/>
      <c r="L84" s="74"/>
      <c r="M84" s="74"/>
      <c r="N84" s="75">
        <v>0</v>
      </c>
      <c r="O84" s="90">
        <v>1</v>
      </c>
      <c r="P84" s="69"/>
      <c r="Q84" s="69"/>
      <c r="R84" s="69"/>
      <c r="S84" s="90">
        <v>1</v>
      </c>
      <c r="T84" s="90">
        <v>0</v>
      </c>
      <c r="U84" s="71">
        <f t="shared" si="22"/>
        <v>50</v>
      </c>
      <c r="V84" s="76">
        <f t="shared" si="17"/>
        <v>2.16</v>
      </c>
      <c r="W84" s="73">
        <f t="shared" si="18"/>
        <v>2</v>
      </c>
      <c r="X84" s="77">
        <v>8</v>
      </c>
      <c r="Y84" s="73">
        <f>'ИТОГ и проверка'!C84</f>
        <v>2</v>
      </c>
      <c r="Z84" s="73">
        <f t="shared" si="19"/>
        <v>7.4074074074074066</v>
      </c>
      <c r="AA84" s="78">
        <f t="shared" si="20"/>
        <v>-0.59259259259259345</v>
      </c>
      <c r="AB84" s="73">
        <f t="shared" si="12"/>
        <v>0</v>
      </c>
      <c r="AC84" s="114"/>
      <c r="AD84" s="73">
        <f>'ИТОГ и проверка'!D84</f>
        <v>0</v>
      </c>
      <c r="AE84" s="69"/>
      <c r="AF84" s="69"/>
      <c r="AG84" s="69"/>
      <c r="AH84" s="73">
        <f>'ИТОГ и проверка'!E84</f>
        <v>0</v>
      </c>
      <c r="AI84" s="91"/>
      <c r="AJ84" s="91">
        <f t="shared" si="21"/>
        <v>0</v>
      </c>
      <c r="AK84" s="89">
        <f t="shared" si="13"/>
        <v>-2</v>
      </c>
      <c r="AL84" s="71">
        <f t="shared" si="14"/>
        <v>0</v>
      </c>
      <c r="AM84" s="82"/>
    </row>
    <row r="85" spans="1:39" ht="47.25">
      <c r="A85" s="66" t="s">
        <v>177</v>
      </c>
      <c r="B85" s="67" t="s">
        <v>178</v>
      </c>
      <c r="C85" s="104">
        <v>70.2</v>
      </c>
      <c r="D85" s="69">
        <v>94</v>
      </c>
      <c r="E85" s="90">
        <v>93</v>
      </c>
      <c r="F85" s="71">
        <f t="shared" si="15"/>
        <v>1.3247863247863247</v>
      </c>
      <c r="G85" s="72">
        <v>7</v>
      </c>
      <c r="H85" s="73">
        <f t="shared" si="16"/>
        <v>7.4468085106382986</v>
      </c>
      <c r="I85" s="113"/>
      <c r="J85" s="75">
        <v>0</v>
      </c>
      <c r="K85" s="74"/>
      <c r="L85" s="74"/>
      <c r="M85" s="74"/>
      <c r="N85" s="75">
        <v>0</v>
      </c>
      <c r="O85" s="90">
        <v>2</v>
      </c>
      <c r="P85" s="69"/>
      <c r="Q85" s="69"/>
      <c r="R85" s="69"/>
      <c r="S85" s="90">
        <v>2</v>
      </c>
      <c r="T85" s="90">
        <v>0</v>
      </c>
      <c r="U85" s="71">
        <f t="shared" si="22"/>
        <v>28.571428571428569</v>
      </c>
      <c r="V85" s="76">
        <f t="shared" si="17"/>
        <v>7.44</v>
      </c>
      <c r="W85" s="73">
        <f t="shared" si="18"/>
        <v>7</v>
      </c>
      <c r="X85" s="77">
        <v>8</v>
      </c>
      <c r="Y85" s="73">
        <f>'ИТОГ и проверка'!C85</f>
        <v>7</v>
      </c>
      <c r="Z85" s="73">
        <f t="shared" si="19"/>
        <v>7.5268817204301071</v>
      </c>
      <c r="AA85" s="78">
        <f t="shared" si="20"/>
        <v>-0.47311827956989294</v>
      </c>
      <c r="AB85" s="73">
        <f t="shared" si="12"/>
        <v>0</v>
      </c>
      <c r="AC85" s="114"/>
      <c r="AD85" s="73">
        <f>'ИТОГ и проверка'!D85</f>
        <v>0</v>
      </c>
      <c r="AE85" s="69"/>
      <c r="AF85" s="69"/>
      <c r="AG85" s="69"/>
      <c r="AH85" s="73">
        <f>'ИТОГ и проверка'!E85</f>
        <v>0</v>
      </c>
      <c r="AI85" s="91"/>
      <c r="AJ85" s="91">
        <f t="shared" si="21"/>
        <v>0</v>
      </c>
      <c r="AK85" s="89">
        <f t="shared" si="13"/>
        <v>-7</v>
      </c>
      <c r="AL85" s="71">
        <f t="shared" si="14"/>
        <v>0</v>
      </c>
      <c r="AM85" s="82"/>
    </row>
    <row r="86" spans="1:39" ht="47.25">
      <c r="A86" s="66" t="s">
        <v>179</v>
      </c>
      <c r="B86" s="67" t="s">
        <v>180</v>
      </c>
      <c r="C86" s="104">
        <v>31</v>
      </c>
      <c r="D86" s="69">
        <v>38</v>
      </c>
      <c r="E86" s="74">
        <v>35</v>
      </c>
      <c r="F86" s="71">
        <f t="shared" si="15"/>
        <v>1.1290322580645162</v>
      </c>
      <c r="G86" s="72">
        <v>3</v>
      </c>
      <c r="H86" s="73">
        <f t="shared" si="16"/>
        <v>7.8947368421052628</v>
      </c>
      <c r="I86" s="113"/>
      <c r="J86" s="75">
        <v>0</v>
      </c>
      <c r="K86" s="74"/>
      <c r="L86" s="74"/>
      <c r="M86" s="74"/>
      <c r="N86" s="75">
        <v>0</v>
      </c>
      <c r="O86" s="90">
        <v>1</v>
      </c>
      <c r="P86" s="69"/>
      <c r="Q86" s="69"/>
      <c r="R86" s="69"/>
      <c r="S86" s="90">
        <v>1</v>
      </c>
      <c r="T86" s="90">
        <v>0</v>
      </c>
      <c r="U86" s="71">
        <f t="shared" si="22"/>
        <v>33.333333333333336</v>
      </c>
      <c r="V86" s="76">
        <f t="shared" si="17"/>
        <v>2.8000000000000003</v>
      </c>
      <c r="W86" s="73">
        <f t="shared" si="18"/>
        <v>2</v>
      </c>
      <c r="X86" s="77">
        <v>8</v>
      </c>
      <c r="Y86" s="73">
        <f>'ИТОГ и проверка'!C86</f>
        <v>2</v>
      </c>
      <c r="Z86" s="73">
        <f t="shared" si="19"/>
        <v>5.7142857142857144</v>
      </c>
      <c r="AA86" s="78">
        <f t="shared" si="20"/>
        <v>-2.2857142857142856</v>
      </c>
      <c r="AB86" s="73">
        <f t="shared" si="12"/>
        <v>0</v>
      </c>
      <c r="AC86" s="114"/>
      <c r="AD86" s="73">
        <f>'ИТОГ и проверка'!D86</f>
        <v>0</v>
      </c>
      <c r="AE86" s="69"/>
      <c r="AF86" s="69"/>
      <c r="AG86" s="69"/>
      <c r="AH86" s="73">
        <f>'ИТОГ и проверка'!E86</f>
        <v>0</v>
      </c>
      <c r="AI86" s="91"/>
      <c r="AJ86" s="91">
        <f t="shared" si="21"/>
        <v>0</v>
      </c>
      <c r="AK86" s="89">
        <f t="shared" si="13"/>
        <v>-2</v>
      </c>
      <c r="AL86" s="71">
        <f t="shared" si="14"/>
        <v>0</v>
      </c>
      <c r="AM86" s="82"/>
    </row>
    <row r="87" spans="1:39" ht="47.25">
      <c r="A87" s="66" t="s">
        <v>181</v>
      </c>
      <c r="B87" s="67" t="s">
        <v>182</v>
      </c>
      <c r="C87" s="104">
        <v>72</v>
      </c>
      <c r="D87" s="69">
        <v>107</v>
      </c>
      <c r="E87" s="90">
        <v>96</v>
      </c>
      <c r="F87" s="71">
        <f t="shared" si="15"/>
        <v>1.3333333333333333</v>
      </c>
      <c r="G87" s="72">
        <v>8</v>
      </c>
      <c r="H87" s="73">
        <f t="shared" si="16"/>
        <v>7.4766355140186915</v>
      </c>
      <c r="I87" s="113"/>
      <c r="J87" s="75">
        <v>0</v>
      </c>
      <c r="K87" s="74"/>
      <c r="L87" s="74"/>
      <c r="M87" s="74"/>
      <c r="N87" s="75">
        <v>0</v>
      </c>
      <c r="O87" s="90">
        <v>3</v>
      </c>
      <c r="P87" s="69"/>
      <c r="Q87" s="69"/>
      <c r="R87" s="69"/>
      <c r="S87" s="90">
        <v>3</v>
      </c>
      <c r="T87" s="90">
        <v>0</v>
      </c>
      <c r="U87" s="71">
        <f t="shared" si="22"/>
        <v>37.5</v>
      </c>
      <c r="V87" s="76">
        <f t="shared" si="17"/>
        <v>7.68</v>
      </c>
      <c r="W87" s="73">
        <f t="shared" si="18"/>
        <v>7</v>
      </c>
      <c r="X87" s="77">
        <v>8</v>
      </c>
      <c r="Y87" s="73">
        <f>'ИТОГ и проверка'!C87</f>
        <v>7</v>
      </c>
      <c r="Z87" s="73">
        <f t="shared" si="19"/>
        <v>7.291666666666667</v>
      </c>
      <c r="AA87" s="78">
        <f t="shared" si="20"/>
        <v>-0.70833333333333304</v>
      </c>
      <c r="AB87" s="73">
        <f t="shared" si="12"/>
        <v>0</v>
      </c>
      <c r="AC87" s="114"/>
      <c r="AD87" s="73">
        <f>'ИТОГ и проверка'!D87</f>
        <v>0</v>
      </c>
      <c r="AE87" s="69"/>
      <c r="AF87" s="69"/>
      <c r="AG87" s="69"/>
      <c r="AH87" s="73">
        <f>'ИТОГ и проверка'!E87</f>
        <v>0</v>
      </c>
      <c r="AI87" s="91"/>
      <c r="AJ87" s="91">
        <f t="shared" si="21"/>
        <v>0</v>
      </c>
      <c r="AK87" s="89">
        <f t="shared" si="13"/>
        <v>-7</v>
      </c>
      <c r="AL87" s="71">
        <f t="shared" si="14"/>
        <v>0</v>
      </c>
      <c r="AM87" s="82"/>
    </row>
    <row r="88" spans="1:39" ht="47.25">
      <c r="A88" s="66" t="s">
        <v>183</v>
      </c>
      <c r="B88" s="67" t="s">
        <v>184</v>
      </c>
      <c r="C88" s="104">
        <v>117.6</v>
      </c>
      <c r="D88" s="69">
        <v>129</v>
      </c>
      <c r="E88" s="90">
        <v>126</v>
      </c>
      <c r="F88" s="71">
        <f t="shared" si="15"/>
        <v>1.0714285714285714</v>
      </c>
      <c r="G88" s="72">
        <v>10</v>
      </c>
      <c r="H88" s="73">
        <f t="shared" si="16"/>
        <v>7.7519379844961236</v>
      </c>
      <c r="I88" s="113"/>
      <c r="J88" s="75">
        <v>0</v>
      </c>
      <c r="K88" s="74"/>
      <c r="L88" s="74"/>
      <c r="M88" s="74"/>
      <c r="N88" s="75">
        <v>0</v>
      </c>
      <c r="O88" s="90">
        <v>4</v>
      </c>
      <c r="P88" s="69"/>
      <c r="Q88" s="69"/>
      <c r="R88" s="69"/>
      <c r="S88" s="90">
        <v>4</v>
      </c>
      <c r="T88" s="90">
        <v>0</v>
      </c>
      <c r="U88" s="71">
        <f t="shared" si="22"/>
        <v>40</v>
      </c>
      <c r="V88" s="76">
        <f t="shared" si="17"/>
        <v>10.08</v>
      </c>
      <c r="W88" s="73">
        <f t="shared" si="18"/>
        <v>10</v>
      </c>
      <c r="X88" s="77">
        <v>8</v>
      </c>
      <c r="Y88" s="73">
        <f>'ИТОГ и проверка'!C88</f>
        <v>10</v>
      </c>
      <c r="Z88" s="73">
        <f t="shared" si="19"/>
        <v>7.9365079365079367</v>
      </c>
      <c r="AA88" s="78">
        <f t="shared" si="20"/>
        <v>-6.3492063492063266E-2</v>
      </c>
      <c r="AB88" s="73">
        <f t="shared" si="12"/>
        <v>0</v>
      </c>
      <c r="AC88" s="114"/>
      <c r="AD88" s="73">
        <f>'ИТОГ и проверка'!D88</f>
        <v>0</v>
      </c>
      <c r="AE88" s="69"/>
      <c r="AF88" s="69"/>
      <c r="AG88" s="69"/>
      <c r="AH88" s="73">
        <f>'ИТОГ и проверка'!E88</f>
        <v>0</v>
      </c>
      <c r="AI88" s="91"/>
      <c r="AJ88" s="91">
        <f t="shared" si="21"/>
        <v>0</v>
      </c>
      <c r="AK88" s="89">
        <f t="shared" si="13"/>
        <v>-10</v>
      </c>
      <c r="AL88" s="71">
        <f t="shared" si="14"/>
        <v>0</v>
      </c>
      <c r="AM88" s="82"/>
    </row>
    <row r="89" spans="1:39" ht="47.25">
      <c r="A89" s="66" t="s">
        <v>185</v>
      </c>
      <c r="B89" s="67" t="s">
        <v>186</v>
      </c>
      <c r="C89" s="104">
        <v>161.69999999999999</v>
      </c>
      <c r="D89" s="69">
        <v>179</v>
      </c>
      <c r="E89" s="74">
        <v>223</v>
      </c>
      <c r="F89" s="71">
        <f t="shared" si="15"/>
        <v>1.3790970933828077</v>
      </c>
      <c r="G89" s="72">
        <v>14</v>
      </c>
      <c r="H89" s="73">
        <f t="shared" si="16"/>
        <v>7.8212290502793298</v>
      </c>
      <c r="I89" s="113"/>
      <c r="J89" s="75">
        <v>0</v>
      </c>
      <c r="K89" s="74"/>
      <c r="L89" s="74"/>
      <c r="M89" s="74"/>
      <c r="N89" s="75">
        <v>0</v>
      </c>
      <c r="O89" s="90">
        <v>5</v>
      </c>
      <c r="P89" s="69"/>
      <c r="Q89" s="69"/>
      <c r="R89" s="69"/>
      <c r="S89" s="90">
        <v>5</v>
      </c>
      <c r="T89" s="90">
        <v>0</v>
      </c>
      <c r="U89" s="71">
        <f t="shared" si="22"/>
        <v>35.714285714285708</v>
      </c>
      <c r="V89" s="76">
        <f t="shared" si="17"/>
        <v>17.84</v>
      </c>
      <c r="W89" s="73">
        <f t="shared" si="18"/>
        <v>17</v>
      </c>
      <c r="X89" s="77">
        <v>8</v>
      </c>
      <c r="Y89" s="73">
        <f>'ИТОГ и проверка'!C89</f>
        <v>17</v>
      </c>
      <c r="Z89" s="73">
        <f t="shared" si="19"/>
        <v>7.623318385650224</v>
      </c>
      <c r="AA89" s="78">
        <f t="shared" si="20"/>
        <v>-0.37668161434977598</v>
      </c>
      <c r="AB89" s="73">
        <f t="shared" si="12"/>
        <v>0</v>
      </c>
      <c r="AC89" s="114"/>
      <c r="AD89" s="73">
        <f>'ИТОГ и проверка'!D89</f>
        <v>0</v>
      </c>
      <c r="AE89" s="69"/>
      <c r="AF89" s="69"/>
      <c r="AG89" s="69"/>
      <c r="AH89" s="73">
        <f>'ИТОГ и проверка'!E89</f>
        <v>0</v>
      </c>
      <c r="AI89" s="91"/>
      <c r="AJ89" s="91">
        <f t="shared" si="21"/>
        <v>0</v>
      </c>
      <c r="AK89" s="89">
        <f t="shared" si="13"/>
        <v>-17</v>
      </c>
      <c r="AL89" s="71">
        <f t="shared" si="14"/>
        <v>0</v>
      </c>
      <c r="AM89" s="82"/>
    </row>
    <row r="90" spans="1:39" ht="47.25">
      <c r="A90" s="66" t="s">
        <v>187</v>
      </c>
      <c r="B90" s="67" t="s">
        <v>188</v>
      </c>
      <c r="C90" s="104">
        <v>155.1</v>
      </c>
      <c r="D90" s="69">
        <v>183</v>
      </c>
      <c r="E90" s="90">
        <v>234</v>
      </c>
      <c r="F90" s="71">
        <f t="shared" si="15"/>
        <v>1.5087040618955514</v>
      </c>
      <c r="G90" s="72">
        <v>14</v>
      </c>
      <c r="H90" s="73">
        <f t="shared" si="16"/>
        <v>7.6502732240437155</v>
      </c>
      <c r="I90" s="113"/>
      <c r="J90" s="75">
        <v>0</v>
      </c>
      <c r="K90" s="74"/>
      <c r="L90" s="74"/>
      <c r="M90" s="74"/>
      <c r="N90" s="75">
        <v>0</v>
      </c>
      <c r="O90" s="90">
        <v>5</v>
      </c>
      <c r="P90" s="69"/>
      <c r="Q90" s="69"/>
      <c r="R90" s="69"/>
      <c r="S90" s="90">
        <v>5</v>
      </c>
      <c r="T90" s="90">
        <v>0</v>
      </c>
      <c r="U90" s="71">
        <f t="shared" si="22"/>
        <v>35.714285714285708</v>
      </c>
      <c r="V90" s="76">
        <f t="shared" si="17"/>
        <v>18.72</v>
      </c>
      <c r="W90" s="73">
        <f t="shared" si="18"/>
        <v>18</v>
      </c>
      <c r="X90" s="77">
        <v>8</v>
      </c>
      <c r="Y90" s="73">
        <f>'ИТОГ и проверка'!C90</f>
        <v>18</v>
      </c>
      <c r="Z90" s="73">
        <f t="shared" si="19"/>
        <v>7.6923076923076925</v>
      </c>
      <c r="AA90" s="78">
        <f t="shared" si="20"/>
        <v>-0.30769230769230749</v>
      </c>
      <c r="AB90" s="73">
        <f t="shared" si="12"/>
        <v>0</v>
      </c>
      <c r="AC90" s="114"/>
      <c r="AD90" s="73">
        <f>'ИТОГ и проверка'!D90</f>
        <v>0</v>
      </c>
      <c r="AE90" s="69"/>
      <c r="AF90" s="69"/>
      <c r="AG90" s="69"/>
      <c r="AH90" s="73">
        <f>'ИТОГ и проверка'!E90</f>
        <v>0</v>
      </c>
      <c r="AI90" s="91"/>
      <c r="AJ90" s="91">
        <f t="shared" si="21"/>
        <v>0</v>
      </c>
      <c r="AK90" s="89">
        <f t="shared" si="13"/>
        <v>-18</v>
      </c>
      <c r="AL90" s="71">
        <f t="shared" si="14"/>
        <v>0</v>
      </c>
      <c r="AM90" s="82"/>
    </row>
    <row r="91" spans="1:39" ht="47.25">
      <c r="A91" s="66" t="s">
        <v>189</v>
      </c>
      <c r="B91" s="67" t="s">
        <v>190</v>
      </c>
      <c r="C91" s="104">
        <v>57.3</v>
      </c>
      <c r="D91" s="69">
        <v>75</v>
      </c>
      <c r="E91" s="90">
        <v>79</v>
      </c>
      <c r="F91" s="71">
        <f t="shared" si="15"/>
        <v>1.3787085514834208</v>
      </c>
      <c r="G91" s="72">
        <v>6</v>
      </c>
      <c r="H91" s="73">
        <f t="shared" si="16"/>
        <v>8</v>
      </c>
      <c r="I91" s="113"/>
      <c r="J91" s="75">
        <v>0</v>
      </c>
      <c r="K91" s="74"/>
      <c r="L91" s="74"/>
      <c r="M91" s="74"/>
      <c r="N91" s="75">
        <v>0</v>
      </c>
      <c r="O91" s="90">
        <v>2</v>
      </c>
      <c r="P91" s="69"/>
      <c r="Q91" s="69"/>
      <c r="R91" s="69"/>
      <c r="S91" s="90">
        <v>2</v>
      </c>
      <c r="T91" s="90">
        <v>0</v>
      </c>
      <c r="U91" s="71">
        <f t="shared" si="22"/>
        <v>33.333333333333336</v>
      </c>
      <c r="V91" s="76">
        <f t="shared" si="17"/>
        <v>6.32</v>
      </c>
      <c r="W91" s="73">
        <f t="shared" si="18"/>
        <v>6</v>
      </c>
      <c r="X91" s="77">
        <v>8</v>
      </c>
      <c r="Y91" s="73">
        <f>'ИТОГ и проверка'!C91</f>
        <v>6</v>
      </c>
      <c r="Z91" s="73">
        <f t="shared" si="19"/>
        <v>7.5949367088607591</v>
      </c>
      <c r="AA91" s="78">
        <f t="shared" si="20"/>
        <v>-0.40506329113924089</v>
      </c>
      <c r="AB91" s="73">
        <f t="shared" si="12"/>
        <v>0</v>
      </c>
      <c r="AC91" s="114"/>
      <c r="AD91" s="73">
        <f>'ИТОГ и проверка'!D91</f>
        <v>0</v>
      </c>
      <c r="AE91" s="69"/>
      <c r="AF91" s="69"/>
      <c r="AG91" s="69"/>
      <c r="AH91" s="73">
        <f>'ИТОГ и проверка'!E91</f>
        <v>0</v>
      </c>
      <c r="AI91" s="91"/>
      <c r="AJ91" s="91">
        <f t="shared" si="21"/>
        <v>0</v>
      </c>
      <c r="AK91" s="89">
        <f t="shared" si="13"/>
        <v>-6</v>
      </c>
      <c r="AL91" s="71">
        <f t="shared" si="14"/>
        <v>0</v>
      </c>
      <c r="AM91" s="82"/>
    </row>
    <row r="92" spans="1:39" ht="47.25">
      <c r="A92" s="66" t="s">
        <v>191</v>
      </c>
      <c r="B92" s="67" t="s">
        <v>192</v>
      </c>
      <c r="C92" s="104">
        <v>31</v>
      </c>
      <c r="D92" s="69">
        <v>51</v>
      </c>
      <c r="E92" s="74">
        <v>52</v>
      </c>
      <c r="F92" s="71">
        <f t="shared" si="15"/>
        <v>1.6774193548387097</v>
      </c>
      <c r="G92" s="72">
        <v>4</v>
      </c>
      <c r="H92" s="73">
        <f t="shared" si="16"/>
        <v>7.8431372549019605</v>
      </c>
      <c r="I92" s="113"/>
      <c r="J92" s="75">
        <v>0</v>
      </c>
      <c r="K92" s="74"/>
      <c r="L92" s="74"/>
      <c r="M92" s="74"/>
      <c r="N92" s="75">
        <v>0</v>
      </c>
      <c r="O92" s="90">
        <v>1</v>
      </c>
      <c r="P92" s="69"/>
      <c r="Q92" s="69"/>
      <c r="R92" s="69"/>
      <c r="S92" s="90">
        <v>1</v>
      </c>
      <c r="T92" s="90">
        <v>0</v>
      </c>
      <c r="U92" s="71">
        <f t="shared" si="22"/>
        <v>25</v>
      </c>
      <c r="V92" s="76">
        <f t="shared" si="17"/>
        <v>4.16</v>
      </c>
      <c r="W92" s="73">
        <f t="shared" si="18"/>
        <v>4</v>
      </c>
      <c r="X92" s="77">
        <v>8</v>
      </c>
      <c r="Y92" s="73">
        <f>'ИТОГ и проверка'!C92</f>
        <v>4</v>
      </c>
      <c r="Z92" s="73">
        <f t="shared" si="19"/>
        <v>7.6923076923076916</v>
      </c>
      <c r="AA92" s="78">
        <f t="shared" si="20"/>
        <v>-0.30769230769230838</v>
      </c>
      <c r="AB92" s="73">
        <f t="shared" si="12"/>
        <v>0</v>
      </c>
      <c r="AC92" s="114"/>
      <c r="AD92" s="73">
        <f>'ИТОГ и проверка'!D92</f>
        <v>0</v>
      </c>
      <c r="AE92" s="69"/>
      <c r="AF92" s="69"/>
      <c r="AG92" s="69"/>
      <c r="AH92" s="73">
        <f>'ИТОГ и проверка'!E92</f>
        <v>0</v>
      </c>
      <c r="AI92" s="91"/>
      <c r="AJ92" s="91">
        <f t="shared" si="21"/>
        <v>0</v>
      </c>
      <c r="AK92" s="89">
        <f t="shared" si="13"/>
        <v>-4</v>
      </c>
      <c r="AL92" s="71">
        <f t="shared" si="14"/>
        <v>0</v>
      </c>
      <c r="AM92" s="82"/>
    </row>
    <row r="93" spans="1:39" ht="47.25">
      <c r="A93" s="66" t="s">
        <v>193</v>
      </c>
      <c r="B93" s="67" t="s">
        <v>194</v>
      </c>
      <c r="C93" s="104">
        <v>55.5</v>
      </c>
      <c r="D93" s="69">
        <v>79</v>
      </c>
      <c r="E93" s="74">
        <v>66</v>
      </c>
      <c r="F93" s="71">
        <f t="shared" si="15"/>
        <v>1.1891891891891893</v>
      </c>
      <c r="G93" s="72">
        <v>6</v>
      </c>
      <c r="H93" s="73">
        <f t="shared" si="16"/>
        <v>7.5949367088607591</v>
      </c>
      <c r="I93" s="113"/>
      <c r="J93" s="75">
        <v>0</v>
      </c>
      <c r="K93" s="74"/>
      <c r="L93" s="74"/>
      <c r="M93" s="74"/>
      <c r="N93" s="75">
        <v>0</v>
      </c>
      <c r="O93" s="90">
        <v>2</v>
      </c>
      <c r="P93" s="69"/>
      <c r="Q93" s="69"/>
      <c r="R93" s="69"/>
      <c r="S93" s="90">
        <v>2</v>
      </c>
      <c r="T93" s="90">
        <v>0</v>
      </c>
      <c r="U93" s="71">
        <f t="shared" si="22"/>
        <v>33.333333333333336</v>
      </c>
      <c r="V93" s="76">
        <f t="shared" si="17"/>
        <v>5.28</v>
      </c>
      <c r="W93" s="73">
        <f t="shared" si="18"/>
        <v>5</v>
      </c>
      <c r="X93" s="77">
        <v>8</v>
      </c>
      <c r="Y93" s="73">
        <f>'ИТОГ и проверка'!C93</f>
        <v>5</v>
      </c>
      <c r="Z93" s="73">
        <f t="shared" si="19"/>
        <v>7.5757575757575752</v>
      </c>
      <c r="AA93" s="78">
        <f t="shared" si="20"/>
        <v>-0.42424242424242475</v>
      </c>
      <c r="AB93" s="73">
        <f t="shared" si="12"/>
        <v>0</v>
      </c>
      <c r="AC93" s="114"/>
      <c r="AD93" s="73">
        <f>'ИТОГ и проверка'!D93</f>
        <v>0</v>
      </c>
      <c r="AE93" s="69"/>
      <c r="AF93" s="69"/>
      <c r="AG93" s="69"/>
      <c r="AH93" s="73">
        <f>'ИТОГ и проверка'!E93</f>
        <v>0</v>
      </c>
      <c r="AI93" s="91"/>
      <c r="AJ93" s="91">
        <f t="shared" si="21"/>
        <v>0</v>
      </c>
      <c r="AK93" s="89">
        <f t="shared" si="13"/>
        <v>-5</v>
      </c>
      <c r="AL93" s="71">
        <f t="shared" si="14"/>
        <v>0</v>
      </c>
      <c r="AM93" s="82"/>
    </row>
    <row r="94" spans="1:39" ht="47.25">
      <c r="A94" s="66" t="s">
        <v>195</v>
      </c>
      <c r="B94" s="67" t="s">
        <v>196</v>
      </c>
      <c r="C94" s="104">
        <v>450.8</v>
      </c>
      <c r="D94" s="69">
        <v>540</v>
      </c>
      <c r="E94" s="74">
        <v>524</v>
      </c>
      <c r="F94" s="71">
        <f t="shared" si="15"/>
        <v>1.1623779946761312</v>
      </c>
      <c r="G94" s="72">
        <v>43</v>
      </c>
      <c r="H94" s="73">
        <f t="shared" si="16"/>
        <v>7.9629629629629628</v>
      </c>
      <c r="I94" s="113"/>
      <c r="J94" s="75">
        <v>0</v>
      </c>
      <c r="K94" s="74"/>
      <c r="L94" s="74"/>
      <c r="M94" s="74"/>
      <c r="N94" s="75">
        <v>0</v>
      </c>
      <c r="O94" s="90">
        <v>15</v>
      </c>
      <c r="P94" s="69"/>
      <c r="Q94" s="69"/>
      <c r="R94" s="69"/>
      <c r="S94" s="90">
        <v>15</v>
      </c>
      <c r="T94" s="90">
        <v>0</v>
      </c>
      <c r="U94" s="71">
        <f t="shared" si="22"/>
        <v>34.883720930232556</v>
      </c>
      <c r="V94" s="76">
        <f t="shared" si="17"/>
        <v>41.92</v>
      </c>
      <c r="W94" s="73">
        <f t="shared" si="18"/>
        <v>41</v>
      </c>
      <c r="X94" s="77">
        <v>8</v>
      </c>
      <c r="Y94" s="73">
        <f>'ИТОГ и проверка'!C94</f>
        <v>41</v>
      </c>
      <c r="Z94" s="73">
        <f t="shared" si="19"/>
        <v>7.8244274809160306</v>
      </c>
      <c r="AA94" s="78">
        <f t="shared" si="20"/>
        <v>-0.17557251908396942</v>
      </c>
      <c r="AB94" s="73">
        <f t="shared" si="12"/>
        <v>0</v>
      </c>
      <c r="AC94" s="114"/>
      <c r="AD94" s="73">
        <f>'ИТОГ и проверка'!D94</f>
        <v>0</v>
      </c>
      <c r="AE94" s="69"/>
      <c r="AF94" s="69"/>
      <c r="AG94" s="69"/>
      <c r="AH94" s="73">
        <f>'ИТОГ и проверка'!E94</f>
        <v>0</v>
      </c>
      <c r="AI94" s="91"/>
      <c r="AJ94" s="91">
        <f t="shared" si="21"/>
        <v>0</v>
      </c>
      <c r="AK94" s="89">
        <f t="shared" si="13"/>
        <v>-41</v>
      </c>
      <c r="AL94" s="71">
        <f t="shared" si="14"/>
        <v>0</v>
      </c>
      <c r="AM94" s="82"/>
    </row>
    <row r="95" spans="1:39" ht="31.5">
      <c r="A95" s="66" t="s">
        <v>197</v>
      </c>
      <c r="B95" s="67" t="s">
        <v>198</v>
      </c>
      <c r="C95" s="102">
        <v>1064.22</v>
      </c>
      <c r="D95" s="69">
        <v>1437</v>
      </c>
      <c r="E95" s="90">
        <v>1309</v>
      </c>
      <c r="F95" s="71">
        <f t="shared" si="15"/>
        <v>1.2300088327601435</v>
      </c>
      <c r="G95" s="72">
        <v>100</v>
      </c>
      <c r="H95" s="73">
        <f t="shared" si="16"/>
        <v>6.9589422407794022</v>
      </c>
      <c r="I95" s="117">
        <v>14</v>
      </c>
      <c r="J95" s="75">
        <v>15</v>
      </c>
      <c r="K95" s="74"/>
      <c r="L95" s="74"/>
      <c r="M95" s="74">
        <v>60</v>
      </c>
      <c r="N95" s="75">
        <v>25</v>
      </c>
      <c r="O95" s="90">
        <v>2</v>
      </c>
      <c r="P95" s="69"/>
      <c r="Q95" s="69"/>
      <c r="R95" s="69"/>
      <c r="S95" s="90">
        <v>2</v>
      </c>
      <c r="T95" s="90"/>
      <c r="U95" s="71">
        <f t="shared" si="22"/>
        <v>2</v>
      </c>
      <c r="V95" s="76">
        <f t="shared" si="17"/>
        <v>104.72</v>
      </c>
      <c r="W95" s="73">
        <f t="shared" si="18"/>
        <v>104</v>
      </c>
      <c r="X95" s="77">
        <v>8</v>
      </c>
      <c r="Y95" s="73">
        <f>'ИТОГ и проверка'!C95+AC95</f>
        <v>72</v>
      </c>
      <c r="Z95" s="73">
        <f t="shared" si="19"/>
        <v>5.5003819709702064</v>
      </c>
      <c r="AA95" s="71">
        <f t="shared" si="20"/>
        <v>-2.4996180290297936</v>
      </c>
      <c r="AB95" s="73">
        <f t="shared" si="12"/>
        <v>0</v>
      </c>
      <c r="AC95" s="118">
        <v>20</v>
      </c>
      <c r="AD95" s="73">
        <f>'ИТОГ и проверка'!D95</f>
        <v>5</v>
      </c>
      <c r="AE95" s="69"/>
      <c r="AF95" s="69"/>
      <c r="AG95" s="79">
        <f t="shared" ref="AG95:AG97" si="23">Y95-AD95-AH95-AC95</f>
        <v>32</v>
      </c>
      <c r="AH95" s="73">
        <f>'ИТОГ и проверка'!E95</f>
        <v>15</v>
      </c>
      <c r="AI95" s="91"/>
      <c r="AJ95" s="91">
        <f t="shared" si="21"/>
        <v>52</v>
      </c>
      <c r="AK95" s="89">
        <f t="shared" si="13"/>
        <v>-20</v>
      </c>
      <c r="AL95" s="71">
        <f t="shared" si="14"/>
        <v>0</v>
      </c>
      <c r="AM95" s="82"/>
    </row>
    <row r="96" spans="1:39" ht="31.5">
      <c r="A96" s="66" t="s">
        <v>199</v>
      </c>
      <c r="B96" s="67" t="s">
        <v>200</v>
      </c>
      <c r="C96" s="68">
        <v>2277.59</v>
      </c>
      <c r="D96" s="69">
        <v>3830</v>
      </c>
      <c r="E96" s="90">
        <v>3745</v>
      </c>
      <c r="F96" s="71">
        <f t="shared" si="15"/>
        <v>1.6442818944586162</v>
      </c>
      <c r="G96" s="72">
        <v>274</v>
      </c>
      <c r="H96" s="73">
        <f t="shared" si="16"/>
        <v>7.1540469973890346</v>
      </c>
      <c r="I96" s="117">
        <v>32</v>
      </c>
      <c r="J96" s="75">
        <v>40</v>
      </c>
      <c r="K96" s="74"/>
      <c r="L96" s="74"/>
      <c r="M96" s="74">
        <v>166</v>
      </c>
      <c r="N96" s="75">
        <v>68</v>
      </c>
      <c r="O96" s="90">
        <v>49</v>
      </c>
      <c r="P96" s="69"/>
      <c r="Q96" s="69"/>
      <c r="R96" s="69"/>
      <c r="S96" s="90">
        <v>42</v>
      </c>
      <c r="T96" s="90">
        <v>7</v>
      </c>
      <c r="U96" s="71">
        <f t="shared" si="22"/>
        <v>17.883211678832115</v>
      </c>
      <c r="V96" s="76">
        <f t="shared" si="17"/>
        <v>299.60000000000002</v>
      </c>
      <c r="W96" s="73">
        <f t="shared" si="18"/>
        <v>299</v>
      </c>
      <c r="X96" s="77">
        <v>8</v>
      </c>
      <c r="Y96" s="73">
        <f>'ИТОГ и проверка'!C96+AC96</f>
        <v>184</v>
      </c>
      <c r="Z96" s="73">
        <f t="shared" si="19"/>
        <v>4.9132176234979967</v>
      </c>
      <c r="AA96" s="71">
        <f t="shared" si="20"/>
        <v>-3.0867823765020033</v>
      </c>
      <c r="AB96" s="73">
        <f t="shared" si="12"/>
        <v>0</v>
      </c>
      <c r="AC96" s="118">
        <v>35</v>
      </c>
      <c r="AD96" s="73">
        <f>'ИТОГ и проверка'!D96</f>
        <v>15</v>
      </c>
      <c r="AE96" s="69"/>
      <c r="AF96" s="69"/>
      <c r="AG96" s="79">
        <f t="shared" si="23"/>
        <v>90</v>
      </c>
      <c r="AH96" s="73">
        <f>'ИТОГ и проверка'!E96</f>
        <v>44</v>
      </c>
      <c r="AI96" s="91"/>
      <c r="AJ96" s="91">
        <f t="shared" si="21"/>
        <v>149</v>
      </c>
      <c r="AK96" s="89">
        <f t="shared" si="13"/>
        <v>-35</v>
      </c>
      <c r="AL96" s="71">
        <f t="shared" si="14"/>
        <v>0</v>
      </c>
      <c r="AM96" s="82"/>
    </row>
    <row r="97" spans="1:39" ht="31.5">
      <c r="A97" s="66" t="s">
        <v>201</v>
      </c>
      <c r="B97" s="67" t="s">
        <v>202</v>
      </c>
      <c r="C97" s="68">
        <v>6270.68</v>
      </c>
      <c r="D97" s="69">
        <v>10449</v>
      </c>
      <c r="E97" s="74">
        <v>10151</v>
      </c>
      <c r="F97" s="71">
        <f t="shared" si="15"/>
        <v>1.6188037023097972</v>
      </c>
      <c r="G97" s="72">
        <v>590</v>
      </c>
      <c r="H97" s="73">
        <f t="shared" si="16"/>
        <v>5.6464733467317449</v>
      </c>
      <c r="I97" s="117">
        <v>245</v>
      </c>
      <c r="J97" s="75">
        <v>88</v>
      </c>
      <c r="K97" s="74"/>
      <c r="L97" s="74"/>
      <c r="M97" s="74">
        <v>326</v>
      </c>
      <c r="N97" s="75">
        <v>176</v>
      </c>
      <c r="O97" s="90">
        <v>19</v>
      </c>
      <c r="P97" s="69"/>
      <c r="Q97" s="69"/>
      <c r="R97" s="69"/>
      <c r="S97" s="90">
        <v>17</v>
      </c>
      <c r="T97" s="90">
        <v>2</v>
      </c>
      <c r="U97" s="71">
        <f t="shared" si="22"/>
        <v>3.2203389830508473</v>
      </c>
      <c r="V97" s="76">
        <f t="shared" si="17"/>
        <v>812.08</v>
      </c>
      <c r="W97" s="73">
        <f t="shared" si="18"/>
        <v>812</v>
      </c>
      <c r="X97" s="77">
        <v>8</v>
      </c>
      <c r="Y97" s="73">
        <f>'ИТОГ и проверка'!C97+AC97</f>
        <v>665</v>
      </c>
      <c r="Z97" s="73">
        <f t="shared" si="19"/>
        <v>6.5510787114569986</v>
      </c>
      <c r="AA97" s="71">
        <f t="shared" si="20"/>
        <v>-1.4489212885430014</v>
      </c>
      <c r="AB97" s="73">
        <f t="shared" si="12"/>
        <v>0</v>
      </c>
      <c r="AC97" s="118">
        <v>259</v>
      </c>
      <c r="AD97" s="73">
        <f>'ИТОГ и проверка'!D97</f>
        <v>20</v>
      </c>
      <c r="AE97" s="69"/>
      <c r="AF97" s="69"/>
      <c r="AG97" s="79">
        <f t="shared" si="23"/>
        <v>247</v>
      </c>
      <c r="AH97" s="73">
        <f>'ИТОГ и проверка'!E97</f>
        <v>139</v>
      </c>
      <c r="AI97" s="91"/>
      <c r="AJ97" s="91">
        <f t="shared" si="21"/>
        <v>406</v>
      </c>
      <c r="AK97" s="89">
        <f t="shared" si="13"/>
        <v>-259</v>
      </c>
      <c r="AL97" s="71">
        <f t="shared" si="14"/>
        <v>0</v>
      </c>
      <c r="AM97" s="82"/>
    </row>
    <row r="98" spans="1:39">
      <c r="A98" s="93" t="s">
        <v>203</v>
      </c>
      <c r="B98" s="57" t="s">
        <v>204</v>
      </c>
      <c r="C98" s="83"/>
      <c r="D98" s="58"/>
      <c r="E98" s="59"/>
      <c r="F98" s="60"/>
      <c r="G98" s="119"/>
      <c r="H98" s="120"/>
      <c r="I98" s="61"/>
      <c r="J98" s="61"/>
      <c r="K98" s="61"/>
      <c r="L98" s="61"/>
      <c r="M98" s="61"/>
      <c r="N98" s="121"/>
      <c r="O98" s="59"/>
      <c r="P98" s="60"/>
      <c r="Q98" s="60"/>
      <c r="R98" s="60"/>
      <c r="S98" s="59"/>
      <c r="T98" s="59"/>
      <c r="U98" s="60"/>
      <c r="V98" s="60"/>
      <c r="W98" s="60"/>
      <c r="X98" s="60"/>
      <c r="Y98" s="60"/>
      <c r="Z98" s="60"/>
      <c r="AA98" s="60"/>
      <c r="AB98" s="73">
        <f t="shared" si="12"/>
        <v>0</v>
      </c>
      <c r="AC98" s="122"/>
      <c r="AD98" s="60"/>
      <c r="AE98" s="60"/>
      <c r="AF98" s="60"/>
      <c r="AG98" s="60"/>
      <c r="AH98" s="62"/>
      <c r="AI98" s="97"/>
      <c r="AJ98" s="91">
        <f t="shared" si="21"/>
        <v>0</v>
      </c>
      <c r="AK98" s="89">
        <f t="shared" si="13"/>
        <v>0</v>
      </c>
      <c r="AL98" s="71">
        <f t="shared" si="14"/>
        <v>0</v>
      </c>
      <c r="AM98" s="82"/>
    </row>
    <row r="99" spans="1:39" ht="47.25">
      <c r="A99" s="66" t="s">
        <v>205</v>
      </c>
      <c r="B99" s="67" t="s">
        <v>206</v>
      </c>
      <c r="C99" s="102">
        <v>559.529</v>
      </c>
      <c r="D99" s="107">
        <v>281</v>
      </c>
      <c r="E99" s="90">
        <v>418</v>
      </c>
      <c r="F99" s="71">
        <f t="shared" si="15"/>
        <v>0.74705689964237776</v>
      </c>
      <c r="G99" s="72">
        <v>14</v>
      </c>
      <c r="H99" s="73">
        <f t="shared" si="16"/>
        <v>4.9822064056939501</v>
      </c>
      <c r="I99" s="113"/>
      <c r="J99" s="75">
        <v>0</v>
      </c>
      <c r="K99" s="74"/>
      <c r="L99" s="74"/>
      <c r="M99" s="74"/>
      <c r="N99" s="75">
        <v>0</v>
      </c>
      <c r="O99" s="90">
        <v>12</v>
      </c>
      <c r="P99" s="69"/>
      <c r="Q99" s="69"/>
      <c r="R99" s="69"/>
      <c r="S99" s="90">
        <v>6</v>
      </c>
      <c r="T99" s="90">
        <v>6</v>
      </c>
      <c r="U99" s="71">
        <f t="shared" si="22"/>
        <v>85.714285714285708</v>
      </c>
      <c r="V99" s="76">
        <f t="shared" si="17"/>
        <v>20.900000000000002</v>
      </c>
      <c r="W99" s="73">
        <f t="shared" si="18"/>
        <v>20</v>
      </c>
      <c r="X99" s="77">
        <v>5</v>
      </c>
      <c r="Y99" s="73">
        <f>'ИТОГ и проверка'!C99</f>
        <v>15</v>
      </c>
      <c r="Z99" s="73">
        <f t="shared" si="19"/>
        <v>3.5885167464114835</v>
      </c>
      <c r="AA99" s="78">
        <f t="shared" si="20"/>
        <v>-1.4114832535885165</v>
      </c>
      <c r="AB99" s="73">
        <f t="shared" si="12"/>
        <v>0</v>
      </c>
      <c r="AC99" s="114"/>
      <c r="AD99" s="73">
        <f>'ИТОГ и проверка'!D99</f>
        <v>0</v>
      </c>
      <c r="AE99" s="69"/>
      <c r="AF99" s="69"/>
      <c r="AG99" s="69"/>
      <c r="AH99" s="73">
        <f>'ИТОГ и проверка'!E99</f>
        <v>0</v>
      </c>
      <c r="AI99" s="91"/>
      <c r="AJ99" s="91">
        <f t="shared" si="21"/>
        <v>0</v>
      </c>
      <c r="AK99" s="89">
        <f t="shared" si="13"/>
        <v>-15</v>
      </c>
      <c r="AL99" s="71">
        <f t="shared" si="14"/>
        <v>0</v>
      </c>
      <c r="AM99" s="82"/>
    </row>
    <row r="100" spans="1:39" ht="31.5">
      <c r="A100" s="66" t="s">
        <v>207</v>
      </c>
      <c r="B100" s="67" t="s">
        <v>208</v>
      </c>
      <c r="C100" s="102">
        <v>84.48</v>
      </c>
      <c r="D100" s="107">
        <v>321</v>
      </c>
      <c r="E100" s="90">
        <v>208</v>
      </c>
      <c r="F100" s="71">
        <f t="shared" si="15"/>
        <v>2.4621212121212119</v>
      </c>
      <c r="G100" s="72">
        <v>22</v>
      </c>
      <c r="H100" s="73">
        <f t="shared" si="16"/>
        <v>6.8535825545171338</v>
      </c>
      <c r="I100" s="113"/>
      <c r="J100" s="75">
        <v>0</v>
      </c>
      <c r="K100" s="74"/>
      <c r="L100" s="74"/>
      <c r="M100" s="74"/>
      <c r="N100" s="75">
        <v>0</v>
      </c>
      <c r="O100" s="90">
        <v>8</v>
      </c>
      <c r="P100" s="69"/>
      <c r="Q100" s="69"/>
      <c r="R100" s="69"/>
      <c r="S100" s="90">
        <v>8</v>
      </c>
      <c r="T100" s="90"/>
      <c r="U100" s="71">
        <f t="shared" si="22"/>
        <v>36.363636363636367</v>
      </c>
      <c r="V100" s="76">
        <f t="shared" ref="V100:V162" si="24">E100*X100%</f>
        <v>24.96</v>
      </c>
      <c r="W100" s="73">
        <f t="shared" ref="W100:W162" si="25">ROUNDDOWN(V100,0)</f>
        <v>24</v>
      </c>
      <c r="X100" s="77">
        <v>12</v>
      </c>
      <c r="Y100" s="73">
        <f>'ИТОГ и проверка'!C100</f>
        <v>14</v>
      </c>
      <c r="Z100" s="73">
        <f t="shared" ref="Z100:Z162" si="26">Y100/E100%</f>
        <v>6.7307692307692308</v>
      </c>
      <c r="AA100" s="78">
        <f t="shared" ref="AA100:AA162" si="27">Z100-X100</f>
        <v>-5.2692307692307692</v>
      </c>
      <c r="AB100" s="73">
        <f t="shared" ref="AB100:AB163" si="28">IF(AA100&gt;0.01,AA100*1000000,0)</f>
        <v>0</v>
      </c>
      <c r="AC100" s="114"/>
      <c r="AD100" s="73">
        <f>'ИТОГ и проверка'!D100</f>
        <v>0</v>
      </c>
      <c r="AE100" s="69"/>
      <c r="AF100" s="69"/>
      <c r="AG100" s="69"/>
      <c r="AH100" s="73">
        <f>'ИТОГ и проверка'!E100</f>
        <v>0</v>
      </c>
      <c r="AI100" s="91"/>
      <c r="AJ100" s="91">
        <f t="shared" ref="AJ100:AJ163" si="29">SUM(AD100:AI100)</f>
        <v>0</v>
      </c>
      <c r="AK100" s="89">
        <f t="shared" ref="AK100:AK163" si="30">AJ100-Y100</f>
        <v>-14</v>
      </c>
      <c r="AL100" s="71">
        <f t="shared" ref="AL100:AL163" si="31">IF(AK100&gt;1,AK100*1000,0)</f>
        <v>0</v>
      </c>
      <c r="AM100" s="82"/>
    </row>
    <row r="101" spans="1:39" ht="63">
      <c r="A101" s="66" t="s">
        <v>209</v>
      </c>
      <c r="B101" s="67" t="s">
        <v>210</v>
      </c>
      <c r="C101" s="102">
        <v>118.67100000000001</v>
      </c>
      <c r="D101" s="107">
        <v>240</v>
      </c>
      <c r="E101" s="90">
        <v>237</v>
      </c>
      <c r="F101" s="71">
        <f t="shared" si="15"/>
        <v>1.9971180827666404</v>
      </c>
      <c r="G101" s="72">
        <v>19</v>
      </c>
      <c r="H101" s="73">
        <f t="shared" si="16"/>
        <v>7.916666666666667</v>
      </c>
      <c r="I101" s="113"/>
      <c r="J101" s="75">
        <v>0</v>
      </c>
      <c r="K101" s="74"/>
      <c r="L101" s="74"/>
      <c r="M101" s="74"/>
      <c r="N101" s="75">
        <v>0</v>
      </c>
      <c r="O101" s="90">
        <v>18</v>
      </c>
      <c r="P101" s="69"/>
      <c r="Q101" s="69"/>
      <c r="R101" s="69"/>
      <c r="S101" s="90">
        <v>14</v>
      </c>
      <c r="T101" s="90">
        <v>4</v>
      </c>
      <c r="U101" s="71">
        <f t="shared" si="22"/>
        <v>94.73684210526315</v>
      </c>
      <c r="V101" s="76">
        <f t="shared" si="24"/>
        <v>18.96</v>
      </c>
      <c r="W101" s="73">
        <f t="shared" si="25"/>
        <v>18</v>
      </c>
      <c r="X101" s="77">
        <v>8</v>
      </c>
      <c r="Y101" s="73">
        <f>'ИТОГ и проверка'!C101</f>
        <v>18</v>
      </c>
      <c r="Z101" s="73">
        <f t="shared" si="26"/>
        <v>7.5949367088607591</v>
      </c>
      <c r="AA101" s="78">
        <f t="shared" si="27"/>
        <v>-0.40506329113924089</v>
      </c>
      <c r="AB101" s="73">
        <f t="shared" si="28"/>
        <v>0</v>
      </c>
      <c r="AC101" s="114"/>
      <c r="AD101" s="73">
        <f>'ИТОГ и проверка'!D101</f>
        <v>0</v>
      </c>
      <c r="AE101" s="69"/>
      <c r="AF101" s="69"/>
      <c r="AG101" s="69"/>
      <c r="AH101" s="73">
        <f>'ИТОГ и проверка'!E101</f>
        <v>0</v>
      </c>
      <c r="AI101" s="91"/>
      <c r="AJ101" s="91">
        <f t="shared" si="29"/>
        <v>0</v>
      </c>
      <c r="AK101" s="89">
        <f t="shared" si="30"/>
        <v>-18</v>
      </c>
      <c r="AL101" s="71">
        <f t="shared" si="31"/>
        <v>0</v>
      </c>
      <c r="AM101" s="82"/>
    </row>
    <row r="102" spans="1:39" ht="63">
      <c r="A102" s="66" t="s">
        <v>211</v>
      </c>
      <c r="B102" s="67" t="s">
        <v>212</v>
      </c>
      <c r="C102" s="102">
        <v>84.194999999999993</v>
      </c>
      <c r="D102" s="107">
        <v>168</v>
      </c>
      <c r="E102" s="90">
        <v>168</v>
      </c>
      <c r="F102" s="71">
        <f t="shared" si="15"/>
        <v>1.995367895955817</v>
      </c>
      <c r="G102" s="72">
        <v>13</v>
      </c>
      <c r="H102" s="73">
        <f t="shared" si="16"/>
        <v>7.7380952380952381</v>
      </c>
      <c r="I102" s="113"/>
      <c r="J102" s="75">
        <v>0</v>
      </c>
      <c r="K102" s="74"/>
      <c r="L102" s="74"/>
      <c r="M102" s="74"/>
      <c r="N102" s="75">
        <v>0</v>
      </c>
      <c r="O102" s="90">
        <v>10</v>
      </c>
      <c r="P102" s="69"/>
      <c r="Q102" s="69"/>
      <c r="R102" s="69"/>
      <c r="S102" s="90">
        <v>8</v>
      </c>
      <c r="T102" s="90">
        <v>2</v>
      </c>
      <c r="U102" s="71">
        <f t="shared" si="22"/>
        <v>76.92307692307692</v>
      </c>
      <c r="V102" s="76">
        <f t="shared" si="24"/>
        <v>13.44</v>
      </c>
      <c r="W102" s="73">
        <f t="shared" si="25"/>
        <v>13</v>
      </c>
      <c r="X102" s="77">
        <v>8</v>
      </c>
      <c r="Y102" s="73">
        <f>'ИТОГ и проверка'!C102</f>
        <v>13</v>
      </c>
      <c r="Z102" s="73">
        <f t="shared" si="26"/>
        <v>7.7380952380952381</v>
      </c>
      <c r="AA102" s="78">
        <f t="shared" si="27"/>
        <v>-0.26190476190476186</v>
      </c>
      <c r="AB102" s="73">
        <f t="shared" si="28"/>
        <v>0</v>
      </c>
      <c r="AC102" s="114"/>
      <c r="AD102" s="73">
        <f>'ИТОГ и проверка'!D102</f>
        <v>0</v>
      </c>
      <c r="AE102" s="69"/>
      <c r="AF102" s="69"/>
      <c r="AG102" s="69"/>
      <c r="AH102" s="73">
        <f>'ИТОГ и проверка'!E102</f>
        <v>0</v>
      </c>
      <c r="AI102" s="91"/>
      <c r="AJ102" s="91">
        <f t="shared" si="29"/>
        <v>0</v>
      </c>
      <c r="AK102" s="89">
        <f t="shared" si="30"/>
        <v>-13</v>
      </c>
      <c r="AL102" s="71">
        <f t="shared" si="31"/>
        <v>0</v>
      </c>
      <c r="AM102" s="82"/>
    </row>
    <row r="103" spans="1:39" ht="63">
      <c r="A103" s="66" t="s">
        <v>213</v>
      </c>
      <c r="B103" s="67" t="s">
        <v>214</v>
      </c>
      <c r="C103" s="102">
        <v>184.93</v>
      </c>
      <c r="D103" s="107">
        <v>473</v>
      </c>
      <c r="E103" s="90">
        <v>450</v>
      </c>
      <c r="F103" s="71">
        <f t="shared" si="15"/>
        <v>2.4333531606553831</v>
      </c>
      <c r="G103" s="72">
        <v>37</v>
      </c>
      <c r="H103" s="73">
        <f t="shared" si="16"/>
        <v>7.8224101479915422</v>
      </c>
      <c r="I103" s="113"/>
      <c r="J103" s="75">
        <v>0</v>
      </c>
      <c r="K103" s="74"/>
      <c r="L103" s="74"/>
      <c r="M103" s="74"/>
      <c r="N103" s="75">
        <v>0</v>
      </c>
      <c r="O103" s="44">
        <v>35</v>
      </c>
      <c r="P103" s="69"/>
      <c r="Q103" s="69"/>
      <c r="R103" s="69"/>
      <c r="S103" s="44">
        <v>27</v>
      </c>
      <c r="T103" s="44">
        <v>8</v>
      </c>
      <c r="U103" s="71">
        <f t="shared" si="22"/>
        <v>94.594594594594597</v>
      </c>
      <c r="V103" s="76">
        <f t="shared" si="24"/>
        <v>36</v>
      </c>
      <c r="W103" s="73">
        <f t="shared" si="25"/>
        <v>36</v>
      </c>
      <c r="X103" s="77">
        <v>8</v>
      </c>
      <c r="Y103" s="73">
        <f>'ИТОГ и проверка'!C103</f>
        <v>36</v>
      </c>
      <c r="Z103" s="73">
        <f t="shared" si="26"/>
        <v>8</v>
      </c>
      <c r="AA103" s="78">
        <f t="shared" si="27"/>
        <v>0</v>
      </c>
      <c r="AB103" s="73">
        <f t="shared" si="28"/>
        <v>0</v>
      </c>
      <c r="AC103" s="114"/>
      <c r="AD103" s="73">
        <f>'ИТОГ и проверка'!D103</f>
        <v>0</v>
      </c>
      <c r="AE103" s="69"/>
      <c r="AF103" s="69"/>
      <c r="AG103" s="69"/>
      <c r="AH103" s="73">
        <f>'ИТОГ и проверка'!E103</f>
        <v>0</v>
      </c>
      <c r="AI103" s="91"/>
      <c r="AJ103" s="91">
        <f t="shared" si="29"/>
        <v>0</v>
      </c>
      <c r="AK103" s="89">
        <f t="shared" si="30"/>
        <v>-36</v>
      </c>
      <c r="AL103" s="71">
        <f t="shared" si="31"/>
        <v>0</v>
      </c>
      <c r="AM103" s="82"/>
    </row>
    <row r="104" spans="1:39" ht="31.5">
      <c r="A104" s="66" t="s">
        <v>215</v>
      </c>
      <c r="B104" s="67" t="s">
        <v>216</v>
      </c>
      <c r="C104" s="68">
        <v>37.735999999999997</v>
      </c>
      <c r="D104" s="107">
        <v>52</v>
      </c>
      <c r="E104" s="109">
        <v>48</v>
      </c>
      <c r="F104" s="71">
        <f t="shared" si="15"/>
        <v>1.271994912020352</v>
      </c>
      <c r="G104" s="72">
        <v>4</v>
      </c>
      <c r="H104" s="73">
        <f t="shared" si="16"/>
        <v>7.6923076923076916</v>
      </c>
      <c r="I104" s="113"/>
      <c r="J104" s="75">
        <v>0</v>
      </c>
      <c r="K104" s="74"/>
      <c r="L104" s="74"/>
      <c r="M104" s="74"/>
      <c r="N104" s="75">
        <v>0</v>
      </c>
      <c r="O104" s="90">
        <v>4</v>
      </c>
      <c r="P104" s="69"/>
      <c r="Q104" s="69"/>
      <c r="R104" s="69"/>
      <c r="S104" s="90">
        <v>2</v>
      </c>
      <c r="T104" s="90">
        <v>2</v>
      </c>
      <c r="U104" s="71">
        <f t="shared" si="22"/>
        <v>100</v>
      </c>
      <c r="V104" s="76">
        <f t="shared" si="24"/>
        <v>3.84</v>
      </c>
      <c r="W104" s="73">
        <f t="shared" si="25"/>
        <v>3</v>
      </c>
      <c r="X104" s="77">
        <v>8</v>
      </c>
      <c r="Y104" s="73">
        <f>'ИТОГ и проверка'!C104</f>
        <v>3</v>
      </c>
      <c r="Z104" s="73">
        <f t="shared" si="26"/>
        <v>6.25</v>
      </c>
      <c r="AA104" s="78">
        <f t="shared" si="27"/>
        <v>-1.75</v>
      </c>
      <c r="AB104" s="73">
        <f t="shared" si="28"/>
        <v>0</v>
      </c>
      <c r="AC104" s="114"/>
      <c r="AD104" s="73">
        <f>'ИТОГ и проверка'!D104</f>
        <v>0</v>
      </c>
      <c r="AE104" s="69"/>
      <c r="AF104" s="69"/>
      <c r="AG104" s="69"/>
      <c r="AH104" s="73">
        <f>'ИТОГ и проверка'!E104</f>
        <v>0</v>
      </c>
      <c r="AI104" s="91"/>
      <c r="AJ104" s="91">
        <f t="shared" si="29"/>
        <v>0</v>
      </c>
      <c r="AK104" s="89">
        <f t="shared" si="30"/>
        <v>-3</v>
      </c>
      <c r="AL104" s="71">
        <f t="shared" si="31"/>
        <v>0</v>
      </c>
      <c r="AM104" s="82"/>
    </row>
    <row r="105" spans="1:39" ht="31.5">
      <c r="A105" s="66" t="s">
        <v>217</v>
      </c>
      <c r="B105" s="67" t="s">
        <v>218</v>
      </c>
      <c r="C105" s="68">
        <v>40.045999999999999</v>
      </c>
      <c r="D105" s="107">
        <v>14</v>
      </c>
      <c r="E105" s="109">
        <v>51</v>
      </c>
      <c r="F105" s="71">
        <f t="shared" si="15"/>
        <v>1.2735354342506118</v>
      </c>
      <c r="G105" s="72">
        <v>0</v>
      </c>
      <c r="H105" s="73">
        <f t="shared" si="16"/>
        <v>0</v>
      </c>
      <c r="I105" s="113"/>
      <c r="J105" s="75">
        <v>0</v>
      </c>
      <c r="K105" s="74"/>
      <c r="L105" s="74"/>
      <c r="M105" s="74"/>
      <c r="N105" s="75">
        <v>0</v>
      </c>
      <c r="O105" s="70">
        <v>0</v>
      </c>
      <c r="P105" s="69"/>
      <c r="Q105" s="69"/>
      <c r="R105" s="69"/>
      <c r="S105" s="70">
        <v>0</v>
      </c>
      <c r="T105" s="70">
        <v>0</v>
      </c>
      <c r="U105" s="71">
        <v>0</v>
      </c>
      <c r="V105" s="76">
        <f t="shared" si="24"/>
        <v>4.08</v>
      </c>
      <c r="W105" s="73">
        <f t="shared" si="25"/>
        <v>4</v>
      </c>
      <c r="X105" s="77">
        <v>8</v>
      </c>
      <c r="Y105" s="73">
        <f>'ИТОГ и проверка'!C105</f>
        <v>4</v>
      </c>
      <c r="Z105" s="73">
        <f t="shared" si="26"/>
        <v>7.8431372549019605</v>
      </c>
      <c r="AA105" s="78">
        <f t="shared" si="27"/>
        <v>-0.15686274509803955</v>
      </c>
      <c r="AB105" s="73">
        <f t="shared" si="28"/>
        <v>0</v>
      </c>
      <c r="AC105" s="114"/>
      <c r="AD105" s="73">
        <f>'ИТОГ и проверка'!D105</f>
        <v>0</v>
      </c>
      <c r="AE105" s="69"/>
      <c r="AF105" s="69"/>
      <c r="AG105" s="69"/>
      <c r="AH105" s="73">
        <f>'ИТОГ и проверка'!E105</f>
        <v>0</v>
      </c>
      <c r="AI105" s="91"/>
      <c r="AJ105" s="91">
        <f t="shared" si="29"/>
        <v>0</v>
      </c>
      <c r="AK105" s="89">
        <f t="shared" si="30"/>
        <v>-4</v>
      </c>
      <c r="AL105" s="71">
        <f t="shared" si="31"/>
        <v>0</v>
      </c>
      <c r="AM105" s="82"/>
    </row>
    <row r="106" spans="1:39" ht="31.5">
      <c r="A106" s="66" t="s">
        <v>219</v>
      </c>
      <c r="B106" s="67" t="s">
        <v>220</v>
      </c>
      <c r="C106" s="104">
        <v>41.890999999999998</v>
      </c>
      <c r="D106" s="107">
        <v>95</v>
      </c>
      <c r="E106" s="90">
        <v>64</v>
      </c>
      <c r="F106" s="71">
        <f t="shared" si="15"/>
        <v>1.5277744622950038</v>
      </c>
      <c r="G106" s="72">
        <v>7</v>
      </c>
      <c r="H106" s="73">
        <f t="shared" si="16"/>
        <v>7.3684210526315796</v>
      </c>
      <c r="I106" s="113"/>
      <c r="J106" s="75">
        <v>0</v>
      </c>
      <c r="K106" s="74"/>
      <c r="L106" s="74"/>
      <c r="M106" s="74"/>
      <c r="N106" s="75">
        <v>0</v>
      </c>
      <c r="O106" s="90">
        <v>6</v>
      </c>
      <c r="P106" s="69"/>
      <c r="Q106" s="69"/>
      <c r="R106" s="69"/>
      <c r="S106" s="90">
        <v>2</v>
      </c>
      <c r="T106" s="90">
        <v>4</v>
      </c>
      <c r="U106" s="71">
        <f t="shared" si="22"/>
        <v>85.714285714285708</v>
      </c>
      <c r="V106" s="76">
        <f t="shared" si="24"/>
        <v>5.12</v>
      </c>
      <c r="W106" s="73">
        <f t="shared" si="25"/>
        <v>5</v>
      </c>
      <c r="X106" s="77">
        <v>8</v>
      </c>
      <c r="Y106" s="73">
        <f>'ИТОГ и проверка'!C106</f>
        <v>5</v>
      </c>
      <c r="Z106" s="73">
        <f t="shared" si="26"/>
        <v>7.8125</v>
      </c>
      <c r="AA106" s="78">
        <f t="shared" si="27"/>
        <v>-0.1875</v>
      </c>
      <c r="AB106" s="73">
        <f t="shared" si="28"/>
        <v>0</v>
      </c>
      <c r="AC106" s="114"/>
      <c r="AD106" s="73">
        <f>'ИТОГ и проверка'!D106</f>
        <v>0</v>
      </c>
      <c r="AE106" s="69"/>
      <c r="AF106" s="69"/>
      <c r="AG106" s="69"/>
      <c r="AH106" s="73">
        <f>'ИТОГ и проверка'!E106</f>
        <v>0</v>
      </c>
      <c r="AI106" s="91"/>
      <c r="AJ106" s="91">
        <f t="shared" si="29"/>
        <v>0</v>
      </c>
      <c r="AK106" s="89">
        <f t="shared" si="30"/>
        <v>-5</v>
      </c>
      <c r="AL106" s="71">
        <f t="shared" si="31"/>
        <v>0</v>
      </c>
      <c r="AM106" s="82"/>
    </row>
    <row r="107" spans="1:39" ht="63">
      <c r="A107" s="66" t="s">
        <v>221</v>
      </c>
      <c r="B107" s="67" t="s">
        <v>222</v>
      </c>
      <c r="C107" s="68">
        <v>26.7</v>
      </c>
      <c r="D107" s="107">
        <v>59</v>
      </c>
      <c r="E107" s="90">
        <v>85</v>
      </c>
      <c r="F107" s="71">
        <f t="shared" si="15"/>
        <v>3.1835205992509366</v>
      </c>
      <c r="G107" s="72">
        <v>2</v>
      </c>
      <c r="H107" s="73">
        <f t="shared" si="16"/>
        <v>3.3898305084745766</v>
      </c>
      <c r="I107" s="113"/>
      <c r="J107" s="75">
        <v>0</v>
      </c>
      <c r="K107" s="74"/>
      <c r="L107" s="74"/>
      <c r="M107" s="74"/>
      <c r="N107" s="75">
        <v>0</v>
      </c>
      <c r="O107" s="90">
        <v>2</v>
      </c>
      <c r="P107" s="69"/>
      <c r="Q107" s="69"/>
      <c r="R107" s="69"/>
      <c r="S107" s="90">
        <v>1</v>
      </c>
      <c r="T107" s="90">
        <v>1</v>
      </c>
      <c r="U107" s="71">
        <f t="shared" si="22"/>
        <v>100</v>
      </c>
      <c r="V107" s="76">
        <f t="shared" si="24"/>
        <v>10.199999999999999</v>
      </c>
      <c r="W107" s="73">
        <f t="shared" si="25"/>
        <v>10</v>
      </c>
      <c r="X107" s="77">
        <v>12</v>
      </c>
      <c r="Y107" s="73">
        <f>'ИТОГ и проверка'!C107</f>
        <v>2</v>
      </c>
      <c r="Z107" s="73">
        <f t="shared" si="26"/>
        <v>2.3529411764705883</v>
      </c>
      <c r="AA107" s="78">
        <f t="shared" si="27"/>
        <v>-9.6470588235294112</v>
      </c>
      <c r="AB107" s="73">
        <f t="shared" si="28"/>
        <v>0</v>
      </c>
      <c r="AC107" s="114"/>
      <c r="AD107" s="73">
        <f>'ИТОГ и проверка'!D107</f>
        <v>0</v>
      </c>
      <c r="AE107" s="69"/>
      <c r="AF107" s="69"/>
      <c r="AG107" s="69"/>
      <c r="AH107" s="73">
        <f>'ИТОГ и проверка'!E107</f>
        <v>0</v>
      </c>
      <c r="AI107" s="91"/>
      <c r="AJ107" s="91">
        <f t="shared" si="29"/>
        <v>0</v>
      </c>
      <c r="AK107" s="89">
        <f t="shared" si="30"/>
        <v>-2</v>
      </c>
      <c r="AL107" s="71">
        <f t="shared" si="31"/>
        <v>0</v>
      </c>
      <c r="AM107" s="82"/>
    </row>
    <row r="108" spans="1:39" ht="31.5">
      <c r="A108" s="66" t="s">
        <v>223</v>
      </c>
      <c r="B108" s="67" t="s">
        <v>224</v>
      </c>
      <c r="C108" s="68">
        <v>1113.73</v>
      </c>
      <c r="D108" s="107">
        <v>1755</v>
      </c>
      <c r="E108" s="123">
        <v>1289</v>
      </c>
      <c r="F108" s="71">
        <f t="shared" si="15"/>
        <v>1.1573720740215312</v>
      </c>
      <c r="G108" s="72">
        <v>110</v>
      </c>
      <c r="H108" s="73">
        <f t="shared" si="16"/>
        <v>6.2678062678062672</v>
      </c>
      <c r="I108" s="75">
        <v>30</v>
      </c>
      <c r="J108" s="75">
        <v>16</v>
      </c>
      <c r="K108" s="74"/>
      <c r="L108" s="74"/>
      <c r="M108" s="74">
        <v>64</v>
      </c>
      <c r="N108" s="75">
        <v>30</v>
      </c>
      <c r="O108" s="115"/>
      <c r="P108" s="69"/>
      <c r="Q108" s="69"/>
      <c r="R108" s="69"/>
      <c r="S108" s="115"/>
      <c r="T108" s="115"/>
      <c r="U108" s="71">
        <f t="shared" si="22"/>
        <v>0</v>
      </c>
      <c r="V108" s="76">
        <f t="shared" si="24"/>
        <v>103.12</v>
      </c>
      <c r="W108" s="73">
        <f t="shared" si="25"/>
        <v>103</v>
      </c>
      <c r="X108" s="77">
        <v>8</v>
      </c>
      <c r="Y108" s="73">
        <f>'ИТОГ и проверка'!C108+AC108</f>
        <v>103</v>
      </c>
      <c r="Z108" s="73">
        <f t="shared" si="26"/>
        <v>7.990690457719162</v>
      </c>
      <c r="AA108" s="71">
        <f t="shared" si="27"/>
        <v>-9.3095422808380235E-3</v>
      </c>
      <c r="AB108" s="73">
        <f t="shared" si="28"/>
        <v>0</v>
      </c>
      <c r="AC108" s="103">
        <v>66</v>
      </c>
      <c r="AD108" s="73">
        <f>'ИТОГ и проверка'!D108</f>
        <v>5</v>
      </c>
      <c r="AE108" s="69"/>
      <c r="AF108" s="69"/>
      <c r="AG108" s="79">
        <f>Y108-AD108-AH108-AC108</f>
        <v>6</v>
      </c>
      <c r="AH108" s="73">
        <f>'ИТОГ и проверка'!E108</f>
        <v>26</v>
      </c>
      <c r="AI108" s="91"/>
      <c r="AJ108" s="91">
        <f t="shared" si="29"/>
        <v>37</v>
      </c>
      <c r="AK108" s="89">
        <f t="shared" si="30"/>
        <v>-66</v>
      </c>
      <c r="AL108" s="71">
        <f t="shared" si="31"/>
        <v>0</v>
      </c>
      <c r="AM108" s="82"/>
    </row>
    <row r="109" spans="1:39">
      <c r="A109" s="93" t="s">
        <v>225</v>
      </c>
      <c r="B109" s="57" t="s">
        <v>226</v>
      </c>
      <c r="C109" s="83"/>
      <c r="D109" s="58"/>
      <c r="E109" s="59"/>
      <c r="F109" s="60"/>
      <c r="G109" s="119"/>
      <c r="H109" s="120"/>
      <c r="I109" s="61"/>
      <c r="J109" s="61"/>
      <c r="K109" s="61"/>
      <c r="L109" s="61"/>
      <c r="M109" s="61"/>
      <c r="N109" s="121"/>
      <c r="O109" s="59"/>
      <c r="P109" s="60"/>
      <c r="Q109" s="60"/>
      <c r="R109" s="60"/>
      <c r="S109" s="59"/>
      <c r="T109" s="59"/>
      <c r="U109" s="60"/>
      <c r="V109" s="60"/>
      <c r="W109" s="60"/>
      <c r="X109" s="60"/>
      <c r="Y109" s="60"/>
      <c r="Z109" s="60"/>
      <c r="AA109" s="60"/>
      <c r="AB109" s="73">
        <f t="shared" si="28"/>
        <v>0</v>
      </c>
      <c r="AC109" s="60"/>
      <c r="AD109" s="60"/>
      <c r="AE109" s="60"/>
      <c r="AF109" s="60"/>
      <c r="AG109" s="60"/>
      <c r="AH109" s="62"/>
      <c r="AI109" s="97"/>
      <c r="AJ109" s="91">
        <f t="shared" si="29"/>
        <v>0</v>
      </c>
      <c r="AK109" s="89">
        <f t="shared" si="30"/>
        <v>0</v>
      </c>
      <c r="AL109" s="71">
        <f t="shared" si="31"/>
        <v>0</v>
      </c>
      <c r="AM109" s="82"/>
    </row>
    <row r="110" spans="1:39" ht="31.5">
      <c r="A110" s="66" t="s">
        <v>227</v>
      </c>
      <c r="B110" s="67" t="s">
        <v>228</v>
      </c>
      <c r="C110" s="68">
        <v>438.7</v>
      </c>
      <c r="D110" s="69">
        <v>423</v>
      </c>
      <c r="E110" s="90">
        <v>313</v>
      </c>
      <c r="F110" s="71">
        <f t="shared" si="15"/>
        <v>0.71347162069751535</v>
      </c>
      <c r="G110" s="72">
        <v>19</v>
      </c>
      <c r="H110" s="73">
        <f t="shared" ref="H110:H173" si="32">G110/D110%</f>
        <v>4.4917257683215128</v>
      </c>
      <c r="I110" s="75">
        <v>2</v>
      </c>
      <c r="J110" s="75">
        <v>2</v>
      </c>
      <c r="K110" s="74"/>
      <c r="L110" s="74"/>
      <c r="M110" s="74">
        <v>11</v>
      </c>
      <c r="N110" s="75">
        <v>6</v>
      </c>
      <c r="O110" s="90">
        <v>8</v>
      </c>
      <c r="P110" s="69"/>
      <c r="Q110" s="69"/>
      <c r="R110" s="69"/>
      <c r="S110" s="90">
        <v>7</v>
      </c>
      <c r="T110" s="90">
        <v>1</v>
      </c>
      <c r="U110" s="71">
        <f t="shared" ref="U110:U173" si="33">O110/G110%</f>
        <v>42.10526315789474</v>
      </c>
      <c r="V110" s="76">
        <f t="shared" si="24"/>
        <v>15.65</v>
      </c>
      <c r="W110" s="73">
        <f t="shared" si="25"/>
        <v>15</v>
      </c>
      <c r="X110" s="77">
        <v>5</v>
      </c>
      <c r="Y110" s="73">
        <f>'ИТОГ и проверка'!C110+AC110</f>
        <v>15</v>
      </c>
      <c r="Z110" s="73">
        <f t="shared" si="26"/>
        <v>4.7923322683706076</v>
      </c>
      <c r="AA110" s="71">
        <f t="shared" si="27"/>
        <v>-0.20766773162939245</v>
      </c>
      <c r="AB110" s="73">
        <f t="shared" si="28"/>
        <v>0</v>
      </c>
      <c r="AC110" s="103">
        <v>0</v>
      </c>
      <c r="AD110" s="73">
        <f>'ИТОГ и проверка'!D110</f>
        <v>1</v>
      </c>
      <c r="AE110" s="69"/>
      <c r="AF110" s="69"/>
      <c r="AG110" s="79">
        <f t="shared" ref="AG110:AG115" si="34">Y110-AD110-AH110-AC110</f>
        <v>10</v>
      </c>
      <c r="AH110" s="73">
        <f>'ИТОГ и проверка'!E110</f>
        <v>4</v>
      </c>
      <c r="AI110" s="91"/>
      <c r="AJ110" s="91">
        <f t="shared" si="29"/>
        <v>15</v>
      </c>
      <c r="AK110" s="89">
        <f t="shared" si="30"/>
        <v>0</v>
      </c>
      <c r="AL110" s="71">
        <f t="shared" si="31"/>
        <v>0</v>
      </c>
      <c r="AM110" s="82"/>
    </row>
    <row r="111" spans="1:39" ht="31.5">
      <c r="A111" s="66" t="s">
        <v>229</v>
      </c>
      <c r="B111" s="67" t="s">
        <v>230</v>
      </c>
      <c r="C111" s="68">
        <v>537.20000000000005</v>
      </c>
      <c r="D111" s="69">
        <v>454</v>
      </c>
      <c r="E111" s="90">
        <v>377</v>
      </c>
      <c r="F111" s="71">
        <f t="shared" si="15"/>
        <v>0.7017870439314966</v>
      </c>
      <c r="G111" s="72">
        <v>20</v>
      </c>
      <c r="H111" s="73">
        <f t="shared" si="32"/>
        <v>4.4052863436123344</v>
      </c>
      <c r="I111" s="75">
        <v>2</v>
      </c>
      <c r="J111" s="75">
        <v>3</v>
      </c>
      <c r="K111" s="74"/>
      <c r="L111" s="74"/>
      <c r="M111" s="74">
        <v>11</v>
      </c>
      <c r="N111" s="75">
        <v>6</v>
      </c>
      <c r="O111" s="90">
        <v>1</v>
      </c>
      <c r="P111" s="69"/>
      <c r="Q111" s="69"/>
      <c r="R111" s="69"/>
      <c r="S111" s="90"/>
      <c r="T111" s="90">
        <v>1</v>
      </c>
      <c r="U111" s="71">
        <f t="shared" si="33"/>
        <v>5</v>
      </c>
      <c r="V111" s="76">
        <f t="shared" si="24"/>
        <v>18.850000000000001</v>
      </c>
      <c r="W111" s="73">
        <f t="shared" si="25"/>
        <v>18</v>
      </c>
      <c r="X111" s="77">
        <v>5</v>
      </c>
      <c r="Y111" s="73">
        <f>'ИТОГ и проверка'!C111+AC111</f>
        <v>18</v>
      </c>
      <c r="Z111" s="73">
        <f t="shared" si="26"/>
        <v>4.7745358090185679</v>
      </c>
      <c r="AA111" s="71">
        <f t="shared" si="27"/>
        <v>-0.22546419098143211</v>
      </c>
      <c r="AB111" s="73">
        <f t="shared" si="28"/>
        <v>0</v>
      </c>
      <c r="AC111" s="103">
        <v>0</v>
      </c>
      <c r="AD111" s="73">
        <f>'ИТОГ и проверка'!D111</f>
        <v>1</v>
      </c>
      <c r="AE111" s="69"/>
      <c r="AF111" s="69"/>
      <c r="AG111" s="79">
        <f t="shared" si="34"/>
        <v>12</v>
      </c>
      <c r="AH111" s="73">
        <f>'ИТОГ и проверка'!E111</f>
        <v>5</v>
      </c>
      <c r="AI111" s="91"/>
      <c r="AJ111" s="91">
        <f t="shared" si="29"/>
        <v>18</v>
      </c>
      <c r="AK111" s="89">
        <f t="shared" si="30"/>
        <v>0</v>
      </c>
      <c r="AL111" s="71">
        <f t="shared" si="31"/>
        <v>0</v>
      </c>
      <c r="AM111" s="82"/>
    </row>
    <row r="112" spans="1:39" ht="31.5">
      <c r="A112" s="66" t="s">
        <v>231</v>
      </c>
      <c r="B112" s="67" t="s">
        <v>232</v>
      </c>
      <c r="C112" s="68">
        <v>140</v>
      </c>
      <c r="D112" s="69">
        <v>148</v>
      </c>
      <c r="E112" s="90">
        <v>136</v>
      </c>
      <c r="F112" s="71">
        <f t="shared" si="15"/>
        <v>0.97142857142857142</v>
      </c>
      <c r="G112" s="72">
        <v>7</v>
      </c>
      <c r="H112" s="73">
        <f t="shared" si="32"/>
        <v>4.7297297297297298</v>
      </c>
      <c r="I112" s="75">
        <v>0</v>
      </c>
      <c r="J112" s="75">
        <v>1</v>
      </c>
      <c r="K112" s="74"/>
      <c r="L112" s="74"/>
      <c r="M112" s="74">
        <v>4</v>
      </c>
      <c r="N112" s="75">
        <v>2</v>
      </c>
      <c r="O112" s="90">
        <v>2</v>
      </c>
      <c r="P112" s="69"/>
      <c r="Q112" s="69"/>
      <c r="R112" s="69"/>
      <c r="S112" s="90">
        <v>2</v>
      </c>
      <c r="T112" s="90"/>
      <c r="U112" s="71">
        <f t="shared" si="33"/>
        <v>28.571428571428569</v>
      </c>
      <c r="V112" s="76">
        <f t="shared" si="24"/>
        <v>6.8000000000000007</v>
      </c>
      <c r="W112" s="73">
        <f t="shared" si="25"/>
        <v>6</v>
      </c>
      <c r="X112" s="77">
        <v>5</v>
      </c>
      <c r="Y112" s="73">
        <f>'ИТОГ и проверка'!C112</f>
        <v>6</v>
      </c>
      <c r="Z112" s="73">
        <f t="shared" si="26"/>
        <v>4.4117647058823524</v>
      </c>
      <c r="AA112" s="71">
        <f t="shared" si="27"/>
        <v>-0.58823529411764763</v>
      </c>
      <c r="AB112" s="73">
        <f t="shared" si="28"/>
        <v>0</v>
      </c>
      <c r="AC112" s="103">
        <v>0</v>
      </c>
      <c r="AD112" s="73">
        <f>'ИТОГ и проверка'!D112</f>
        <v>0</v>
      </c>
      <c r="AE112" s="69"/>
      <c r="AF112" s="69"/>
      <c r="AG112" s="79">
        <f t="shared" si="34"/>
        <v>4</v>
      </c>
      <c r="AH112" s="73">
        <f>'ИТОГ и проверка'!E112</f>
        <v>2</v>
      </c>
      <c r="AI112" s="91"/>
      <c r="AJ112" s="91">
        <f t="shared" si="29"/>
        <v>6</v>
      </c>
      <c r="AK112" s="89">
        <f t="shared" si="30"/>
        <v>0</v>
      </c>
      <c r="AL112" s="71">
        <f t="shared" si="31"/>
        <v>0</v>
      </c>
      <c r="AM112" s="82"/>
    </row>
    <row r="113" spans="1:39" ht="31.5">
      <c r="A113" s="66" t="s">
        <v>233</v>
      </c>
      <c r="B113" s="67" t="s">
        <v>234</v>
      </c>
      <c r="C113" s="68">
        <v>1100</v>
      </c>
      <c r="D113" s="69">
        <v>731</v>
      </c>
      <c r="E113" s="90">
        <v>675</v>
      </c>
      <c r="F113" s="71">
        <f t="shared" si="15"/>
        <v>0.61363636363636365</v>
      </c>
      <c r="G113" s="72">
        <v>32</v>
      </c>
      <c r="H113" s="73">
        <f t="shared" si="32"/>
        <v>4.3775649794801641</v>
      </c>
      <c r="I113" s="75">
        <v>4</v>
      </c>
      <c r="J113" s="75">
        <v>4</v>
      </c>
      <c r="K113" s="74"/>
      <c r="L113" s="74"/>
      <c r="M113" s="74">
        <v>19</v>
      </c>
      <c r="N113" s="75">
        <v>9</v>
      </c>
      <c r="O113" s="90">
        <v>9</v>
      </c>
      <c r="P113" s="69"/>
      <c r="Q113" s="69"/>
      <c r="R113" s="69"/>
      <c r="S113" s="90">
        <v>8</v>
      </c>
      <c r="T113" s="90">
        <v>1</v>
      </c>
      <c r="U113" s="71">
        <f t="shared" si="33"/>
        <v>28.125</v>
      </c>
      <c r="V113" s="76">
        <f t="shared" si="24"/>
        <v>33.75</v>
      </c>
      <c r="W113" s="73">
        <f t="shared" si="25"/>
        <v>33</v>
      </c>
      <c r="X113" s="77">
        <v>5</v>
      </c>
      <c r="Y113" s="73">
        <f>'ИТОГ и проверка'!C113+AC113</f>
        <v>32</v>
      </c>
      <c r="Z113" s="73">
        <f t="shared" si="26"/>
        <v>4.7407407407407405</v>
      </c>
      <c r="AA113" s="71">
        <f t="shared" si="27"/>
        <v>-0.25925925925925952</v>
      </c>
      <c r="AB113" s="73">
        <f t="shared" si="28"/>
        <v>0</v>
      </c>
      <c r="AC113" s="103">
        <v>2</v>
      </c>
      <c r="AD113" s="73">
        <f>'ИТОГ и проверка'!D113</f>
        <v>2</v>
      </c>
      <c r="AE113" s="69"/>
      <c r="AF113" s="69"/>
      <c r="AG113" s="79">
        <f t="shared" si="34"/>
        <v>20</v>
      </c>
      <c r="AH113" s="73">
        <f>'ИТОГ и проверка'!E113</f>
        <v>8</v>
      </c>
      <c r="AI113" s="91"/>
      <c r="AJ113" s="91">
        <f t="shared" si="29"/>
        <v>30</v>
      </c>
      <c r="AK113" s="89">
        <f t="shared" si="30"/>
        <v>-2</v>
      </c>
      <c r="AL113" s="71">
        <f t="shared" si="31"/>
        <v>0</v>
      </c>
      <c r="AM113" s="82"/>
    </row>
    <row r="114" spans="1:39" ht="31.5">
      <c r="A114" s="66" t="s">
        <v>235</v>
      </c>
      <c r="B114" s="67" t="s">
        <v>236</v>
      </c>
      <c r="C114" s="68">
        <v>310.89999999999998</v>
      </c>
      <c r="D114" s="69">
        <v>364</v>
      </c>
      <c r="E114" s="90">
        <v>308</v>
      </c>
      <c r="F114" s="71">
        <f t="shared" si="15"/>
        <v>0.99067224187841763</v>
      </c>
      <c r="G114" s="72">
        <v>27</v>
      </c>
      <c r="H114" s="73">
        <f t="shared" si="32"/>
        <v>7.417582417582417</v>
      </c>
      <c r="I114" s="75">
        <v>2</v>
      </c>
      <c r="J114" s="75">
        <v>4</v>
      </c>
      <c r="K114" s="74"/>
      <c r="L114" s="74"/>
      <c r="M114" s="74">
        <v>16</v>
      </c>
      <c r="N114" s="75">
        <v>7</v>
      </c>
      <c r="O114" s="90">
        <v>3</v>
      </c>
      <c r="P114" s="69"/>
      <c r="Q114" s="69"/>
      <c r="R114" s="69"/>
      <c r="S114" s="90">
        <v>3</v>
      </c>
      <c r="T114" s="90"/>
      <c r="U114" s="71">
        <f t="shared" si="33"/>
        <v>11.111111111111111</v>
      </c>
      <c r="V114" s="76">
        <f t="shared" si="24"/>
        <v>15.4</v>
      </c>
      <c r="W114" s="73">
        <f t="shared" si="25"/>
        <v>15</v>
      </c>
      <c r="X114" s="77">
        <v>5</v>
      </c>
      <c r="Y114" s="73">
        <f>'ИТОГ и проверка'!C114+AC114</f>
        <v>15</v>
      </c>
      <c r="Z114" s="73">
        <f t="shared" si="26"/>
        <v>4.8701298701298699</v>
      </c>
      <c r="AA114" s="71">
        <f t="shared" si="27"/>
        <v>-0.12987012987013014</v>
      </c>
      <c r="AB114" s="73">
        <f t="shared" si="28"/>
        <v>0</v>
      </c>
      <c r="AC114" s="103">
        <v>0</v>
      </c>
      <c r="AD114" s="73">
        <f>'ИТОГ и проверка'!D114</f>
        <v>1</v>
      </c>
      <c r="AE114" s="69"/>
      <c r="AF114" s="69"/>
      <c r="AG114" s="79">
        <f t="shared" si="34"/>
        <v>10</v>
      </c>
      <c r="AH114" s="73">
        <f>'ИТОГ и проверка'!E114</f>
        <v>4</v>
      </c>
      <c r="AI114" s="91"/>
      <c r="AJ114" s="91">
        <f t="shared" si="29"/>
        <v>15</v>
      </c>
      <c r="AK114" s="89">
        <f t="shared" si="30"/>
        <v>0</v>
      </c>
      <c r="AL114" s="71">
        <f t="shared" si="31"/>
        <v>0</v>
      </c>
      <c r="AM114" s="82"/>
    </row>
    <row r="115" spans="1:39" ht="31.5">
      <c r="A115" s="66" t="s">
        <v>237</v>
      </c>
      <c r="B115" s="67" t="s">
        <v>238</v>
      </c>
      <c r="C115" s="68">
        <v>75.2</v>
      </c>
      <c r="D115" s="69">
        <v>57</v>
      </c>
      <c r="E115" s="74">
        <v>51</v>
      </c>
      <c r="F115" s="71">
        <f t="shared" si="15"/>
        <v>0.67819148936170215</v>
      </c>
      <c r="G115" s="72">
        <v>2</v>
      </c>
      <c r="H115" s="73">
        <f t="shared" si="32"/>
        <v>3.5087719298245617</v>
      </c>
      <c r="I115" s="75">
        <v>0</v>
      </c>
      <c r="J115" s="75">
        <v>0</v>
      </c>
      <c r="K115" s="74"/>
      <c r="L115" s="74"/>
      <c r="M115" s="74">
        <v>1</v>
      </c>
      <c r="N115" s="75">
        <v>1</v>
      </c>
      <c r="O115" s="44"/>
      <c r="P115" s="69"/>
      <c r="Q115" s="69"/>
      <c r="R115" s="69"/>
      <c r="S115" s="44"/>
      <c r="T115" s="44"/>
      <c r="U115" s="71">
        <f t="shared" si="33"/>
        <v>0</v>
      </c>
      <c r="V115" s="76">
        <f t="shared" si="24"/>
        <v>2.5500000000000003</v>
      </c>
      <c r="W115" s="73">
        <f t="shared" si="25"/>
        <v>2</v>
      </c>
      <c r="X115" s="77">
        <v>5</v>
      </c>
      <c r="Y115" s="73">
        <f>'ИТОГ и проверка'!C115</f>
        <v>2</v>
      </c>
      <c r="Z115" s="73">
        <f t="shared" si="26"/>
        <v>3.9215686274509802</v>
      </c>
      <c r="AA115" s="78">
        <f t="shared" si="27"/>
        <v>-1.0784313725490198</v>
      </c>
      <c r="AB115" s="73">
        <f t="shared" si="28"/>
        <v>0</v>
      </c>
      <c r="AC115" s="103">
        <v>0</v>
      </c>
      <c r="AD115" s="73">
        <f>'ИТОГ и проверка'!D115</f>
        <v>0</v>
      </c>
      <c r="AE115" s="69"/>
      <c r="AF115" s="69"/>
      <c r="AG115" s="79">
        <f t="shared" si="34"/>
        <v>1</v>
      </c>
      <c r="AH115" s="73">
        <f>'ИТОГ и проверка'!E115</f>
        <v>1</v>
      </c>
      <c r="AI115" s="91"/>
      <c r="AJ115" s="91">
        <f t="shared" si="29"/>
        <v>2</v>
      </c>
      <c r="AK115" s="89">
        <f t="shared" si="30"/>
        <v>0</v>
      </c>
      <c r="AL115" s="71">
        <f t="shared" si="31"/>
        <v>0</v>
      </c>
      <c r="AM115" s="82"/>
    </row>
    <row r="116" spans="1:39" ht="31.5">
      <c r="A116" s="66" t="s">
        <v>239</v>
      </c>
      <c r="B116" s="67" t="s">
        <v>240</v>
      </c>
      <c r="C116" s="104">
        <v>1489.6130000000001</v>
      </c>
      <c r="D116" s="69">
        <v>1453</v>
      </c>
      <c r="E116" s="90">
        <v>1452</v>
      </c>
      <c r="F116" s="71">
        <f t="shared" si="15"/>
        <v>0.97474981757006685</v>
      </c>
      <c r="G116" s="72">
        <v>40</v>
      </c>
      <c r="H116" s="73">
        <f t="shared" si="32"/>
        <v>2.752924982794219</v>
      </c>
      <c r="I116" s="113"/>
      <c r="J116" s="75">
        <v>0</v>
      </c>
      <c r="K116" s="74"/>
      <c r="L116" s="74"/>
      <c r="M116" s="74"/>
      <c r="N116" s="75">
        <v>0</v>
      </c>
      <c r="O116" s="90">
        <v>31</v>
      </c>
      <c r="P116" s="69"/>
      <c r="Q116" s="69"/>
      <c r="R116" s="69"/>
      <c r="S116" s="90">
        <v>24</v>
      </c>
      <c r="T116" s="90">
        <v>7</v>
      </c>
      <c r="U116" s="71">
        <f t="shared" si="33"/>
        <v>77.5</v>
      </c>
      <c r="V116" s="76">
        <f t="shared" si="24"/>
        <v>72.600000000000009</v>
      </c>
      <c r="W116" s="73">
        <f t="shared" si="25"/>
        <v>72</v>
      </c>
      <c r="X116" s="77">
        <v>5</v>
      </c>
      <c r="Y116" s="73">
        <f>'ИТОГ и проверка'!C116</f>
        <v>50</v>
      </c>
      <c r="Z116" s="73">
        <f t="shared" si="26"/>
        <v>3.443526170798898</v>
      </c>
      <c r="AA116" s="78">
        <f t="shared" si="27"/>
        <v>-1.556473829201102</v>
      </c>
      <c r="AB116" s="73">
        <f t="shared" si="28"/>
        <v>0</v>
      </c>
      <c r="AC116" s="114"/>
      <c r="AD116" s="73">
        <f>'ИТОГ и проверка'!D116</f>
        <v>0</v>
      </c>
      <c r="AE116" s="69"/>
      <c r="AF116" s="69"/>
      <c r="AG116" s="69"/>
      <c r="AH116" s="73">
        <f>'ИТОГ и проверка'!E116</f>
        <v>0</v>
      </c>
      <c r="AI116" s="91"/>
      <c r="AJ116" s="91">
        <f t="shared" si="29"/>
        <v>0</v>
      </c>
      <c r="AK116" s="89">
        <f t="shared" si="30"/>
        <v>-50</v>
      </c>
      <c r="AL116" s="71">
        <f t="shared" si="31"/>
        <v>0</v>
      </c>
      <c r="AM116" s="82"/>
    </row>
    <row r="117" spans="1:39">
      <c r="A117" s="93" t="s">
        <v>241</v>
      </c>
      <c r="B117" s="57" t="s">
        <v>242</v>
      </c>
      <c r="C117" s="83"/>
      <c r="D117" s="58"/>
      <c r="E117" s="59"/>
      <c r="F117" s="60"/>
      <c r="G117" s="119"/>
      <c r="H117" s="120"/>
      <c r="I117" s="61"/>
      <c r="J117" s="61"/>
      <c r="K117" s="61"/>
      <c r="L117" s="61"/>
      <c r="M117" s="61"/>
      <c r="N117" s="121"/>
      <c r="O117" s="59"/>
      <c r="P117" s="60"/>
      <c r="Q117" s="60"/>
      <c r="R117" s="60"/>
      <c r="S117" s="59"/>
      <c r="T117" s="59"/>
      <c r="U117" s="60"/>
      <c r="V117" s="60"/>
      <c r="W117" s="60"/>
      <c r="X117" s="60"/>
      <c r="Y117" s="60"/>
      <c r="Z117" s="60"/>
      <c r="AA117" s="60"/>
      <c r="AB117" s="73">
        <f t="shared" si="28"/>
        <v>0</v>
      </c>
      <c r="AC117" s="60"/>
      <c r="AD117" s="60"/>
      <c r="AE117" s="60"/>
      <c r="AF117" s="60"/>
      <c r="AG117" s="60"/>
      <c r="AH117" s="62"/>
      <c r="AI117" s="97"/>
      <c r="AJ117" s="91">
        <f t="shared" si="29"/>
        <v>0</v>
      </c>
      <c r="AK117" s="89">
        <f t="shared" si="30"/>
        <v>0</v>
      </c>
      <c r="AL117" s="71">
        <f t="shared" si="31"/>
        <v>0</v>
      </c>
      <c r="AM117" s="82"/>
    </row>
    <row r="118" spans="1:39" ht="47.25">
      <c r="A118" s="66" t="s">
        <v>243</v>
      </c>
      <c r="B118" s="67" t="s">
        <v>244</v>
      </c>
      <c r="C118" s="104">
        <v>399.4</v>
      </c>
      <c r="D118" s="69">
        <v>658</v>
      </c>
      <c r="E118" s="90">
        <v>505</v>
      </c>
      <c r="F118" s="71">
        <f t="shared" si="15"/>
        <v>1.2643965948923386</v>
      </c>
      <c r="G118" s="72">
        <v>32</v>
      </c>
      <c r="H118" s="73">
        <f t="shared" si="32"/>
        <v>4.86322188449848</v>
      </c>
      <c r="I118" s="74"/>
      <c r="J118" s="75">
        <v>0</v>
      </c>
      <c r="K118" s="74"/>
      <c r="L118" s="74"/>
      <c r="M118" s="74"/>
      <c r="N118" s="75">
        <v>0</v>
      </c>
      <c r="O118" s="90">
        <v>18</v>
      </c>
      <c r="P118" s="69"/>
      <c r="Q118" s="69"/>
      <c r="R118" s="69"/>
      <c r="S118" s="90">
        <v>15</v>
      </c>
      <c r="T118" s="90">
        <v>3</v>
      </c>
      <c r="U118" s="71">
        <f t="shared" si="33"/>
        <v>56.25</v>
      </c>
      <c r="V118" s="76">
        <f t="shared" si="24"/>
        <v>40.4</v>
      </c>
      <c r="W118" s="73">
        <f t="shared" si="25"/>
        <v>40</v>
      </c>
      <c r="X118" s="77">
        <v>8</v>
      </c>
      <c r="Y118" s="73">
        <f>'ИТОГ и проверка'!C118</f>
        <v>40</v>
      </c>
      <c r="Z118" s="73">
        <f t="shared" si="26"/>
        <v>7.9207920792079207</v>
      </c>
      <c r="AA118" s="78">
        <f t="shared" si="27"/>
        <v>-7.9207920792079278E-2</v>
      </c>
      <c r="AB118" s="73">
        <f t="shared" si="28"/>
        <v>0</v>
      </c>
      <c r="AC118" s="69"/>
      <c r="AD118" s="73">
        <f>'ИТОГ и проверка'!D118</f>
        <v>0</v>
      </c>
      <c r="AE118" s="69"/>
      <c r="AF118" s="69"/>
      <c r="AG118" s="69"/>
      <c r="AH118" s="73">
        <f>'ИТОГ и проверка'!E118</f>
        <v>0</v>
      </c>
      <c r="AI118" s="91"/>
      <c r="AJ118" s="91">
        <f t="shared" si="29"/>
        <v>0</v>
      </c>
      <c r="AK118" s="89">
        <f t="shared" si="30"/>
        <v>-40</v>
      </c>
      <c r="AL118" s="71">
        <f t="shared" si="31"/>
        <v>0</v>
      </c>
      <c r="AM118" s="82"/>
    </row>
    <row r="119" spans="1:39" ht="31.5">
      <c r="A119" s="66" t="s">
        <v>245</v>
      </c>
      <c r="B119" s="67" t="s">
        <v>246</v>
      </c>
      <c r="C119" s="68">
        <v>384.8</v>
      </c>
      <c r="D119" s="69">
        <v>183</v>
      </c>
      <c r="E119" s="90">
        <v>253</v>
      </c>
      <c r="F119" s="71">
        <f t="shared" si="15"/>
        <v>0.65748440748440751</v>
      </c>
      <c r="G119" s="72">
        <v>9</v>
      </c>
      <c r="H119" s="73">
        <f t="shared" si="32"/>
        <v>4.918032786885246</v>
      </c>
      <c r="I119" s="74"/>
      <c r="J119" s="75">
        <v>1</v>
      </c>
      <c r="K119" s="74"/>
      <c r="L119" s="74"/>
      <c r="M119" s="75">
        <v>6</v>
      </c>
      <c r="N119" s="75">
        <v>2</v>
      </c>
      <c r="O119" s="115"/>
      <c r="P119" s="69"/>
      <c r="Q119" s="69"/>
      <c r="R119" s="69"/>
      <c r="S119" s="115"/>
      <c r="T119" s="115"/>
      <c r="U119" s="71">
        <f t="shared" si="33"/>
        <v>0</v>
      </c>
      <c r="V119" s="76">
        <f t="shared" si="24"/>
        <v>12.65</v>
      </c>
      <c r="W119" s="73">
        <f t="shared" si="25"/>
        <v>12</v>
      </c>
      <c r="X119" s="77">
        <v>5</v>
      </c>
      <c r="Y119" s="73">
        <f>'ИТОГ и проверка'!C119</f>
        <v>12</v>
      </c>
      <c r="Z119" s="73">
        <f t="shared" si="26"/>
        <v>4.7430830039525693</v>
      </c>
      <c r="AA119" s="78">
        <f t="shared" si="27"/>
        <v>-0.25691699604743068</v>
      </c>
      <c r="AB119" s="73">
        <f t="shared" si="28"/>
        <v>0</v>
      </c>
      <c r="AC119" s="69"/>
      <c r="AD119" s="73">
        <f>'ИТОГ и проверка'!D119</f>
        <v>1</v>
      </c>
      <c r="AE119" s="69"/>
      <c r="AF119" s="69"/>
      <c r="AG119" s="73">
        <f t="shared" ref="AG119:AG176" si="35">Y119-AD119-AH119</f>
        <v>8</v>
      </c>
      <c r="AH119" s="73">
        <f>'ИТОГ и проверка'!E119</f>
        <v>3</v>
      </c>
      <c r="AI119" s="91"/>
      <c r="AJ119" s="91">
        <f t="shared" si="29"/>
        <v>12</v>
      </c>
      <c r="AK119" s="89">
        <f t="shared" si="30"/>
        <v>0</v>
      </c>
      <c r="AL119" s="71">
        <f t="shared" si="31"/>
        <v>0</v>
      </c>
      <c r="AM119" s="82"/>
    </row>
    <row r="120" spans="1:39">
      <c r="A120" s="93" t="s">
        <v>247</v>
      </c>
      <c r="B120" s="57" t="s">
        <v>248</v>
      </c>
      <c r="C120" s="83"/>
      <c r="D120" s="58"/>
      <c r="E120" s="59"/>
      <c r="F120" s="60"/>
      <c r="G120" s="119"/>
      <c r="H120" s="120"/>
      <c r="I120" s="61"/>
      <c r="J120" s="61"/>
      <c r="K120" s="61"/>
      <c r="L120" s="61"/>
      <c r="M120" s="61"/>
      <c r="N120" s="121"/>
      <c r="O120" s="59"/>
      <c r="P120" s="60"/>
      <c r="Q120" s="60"/>
      <c r="R120" s="60"/>
      <c r="S120" s="59"/>
      <c r="T120" s="59"/>
      <c r="U120" s="60"/>
      <c r="V120" s="60"/>
      <c r="W120" s="60"/>
      <c r="X120" s="60"/>
      <c r="Y120" s="60"/>
      <c r="Z120" s="60"/>
      <c r="AA120" s="60"/>
      <c r="AB120" s="73">
        <f t="shared" si="28"/>
        <v>0</v>
      </c>
      <c r="AC120" s="60"/>
      <c r="AD120" s="60"/>
      <c r="AE120" s="60"/>
      <c r="AF120" s="60"/>
      <c r="AG120" s="60"/>
      <c r="AH120" s="62"/>
      <c r="AI120" s="97"/>
      <c r="AJ120" s="91">
        <f t="shared" si="29"/>
        <v>0</v>
      </c>
      <c r="AK120" s="89">
        <f t="shared" si="30"/>
        <v>0</v>
      </c>
      <c r="AL120" s="71">
        <f t="shared" si="31"/>
        <v>0</v>
      </c>
      <c r="AM120" s="82"/>
    </row>
    <row r="121" spans="1:39" ht="63">
      <c r="A121" s="66" t="s">
        <v>249</v>
      </c>
      <c r="B121" s="67" t="s">
        <v>250</v>
      </c>
      <c r="C121" s="68">
        <v>84.5</v>
      </c>
      <c r="D121" s="107">
        <v>16</v>
      </c>
      <c r="E121" s="75">
        <v>19</v>
      </c>
      <c r="F121" s="71">
        <f t="shared" si="15"/>
        <v>0.22485207100591717</v>
      </c>
      <c r="G121" s="72">
        <v>0</v>
      </c>
      <c r="H121" s="73">
        <f t="shared" si="32"/>
        <v>0</v>
      </c>
      <c r="I121" s="74"/>
      <c r="J121" s="75">
        <v>0</v>
      </c>
      <c r="K121" s="74"/>
      <c r="L121" s="74"/>
      <c r="M121" s="74"/>
      <c r="N121" s="75">
        <v>0</v>
      </c>
      <c r="O121" s="70">
        <v>0</v>
      </c>
      <c r="P121" s="69"/>
      <c r="Q121" s="69"/>
      <c r="R121" s="69"/>
      <c r="S121" s="70">
        <v>0</v>
      </c>
      <c r="T121" s="70">
        <v>0</v>
      </c>
      <c r="U121" s="71">
        <v>0</v>
      </c>
      <c r="V121" s="76">
        <f t="shared" si="24"/>
        <v>0.95000000000000007</v>
      </c>
      <c r="W121" s="73">
        <f t="shared" si="25"/>
        <v>0</v>
      </c>
      <c r="X121" s="77">
        <v>5</v>
      </c>
      <c r="Y121" s="73">
        <f>'ИТОГ и проверка'!C121</f>
        <v>0</v>
      </c>
      <c r="Z121" s="73">
        <f t="shared" si="26"/>
        <v>0</v>
      </c>
      <c r="AA121" s="78">
        <f t="shared" si="27"/>
        <v>-5</v>
      </c>
      <c r="AB121" s="73">
        <f t="shared" si="28"/>
        <v>0</v>
      </c>
      <c r="AC121" s="69"/>
      <c r="AD121" s="73">
        <f>'ИТОГ и проверка'!D121</f>
        <v>0</v>
      </c>
      <c r="AE121" s="69"/>
      <c r="AF121" s="69"/>
      <c r="AG121" s="69"/>
      <c r="AH121" s="73">
        <f>'ИТОГ и проверка'!E121</f>
        <v>0</v>
      </c>
      <c r="AI121" s="91"/>
      <c r="AJ121" s="91">
        <f t="shared" si="29"/>
        <v>0</v>
      </c>
      <c r="AK121" s="89">
        <f t="shared" si="30"/>
        <v>0</v>
      </c>
      <c r="AL121" s="71">
        <f t="shared" si="31"/>
        <v>0</v>
      </c>
      <c r="AM121" s="82"/>
    </row>
    <row r="122" spans="1:39" ht="63">
      <c r="A122" s="66" t="s">
        <v>251</v>
      </c>
      <c r="B122" s="67" t="s">
        <v>252</v>
      </c>
      <c r="C122" s="68">
        <v>70</v>
      </c>
      <c r="D122" s="107">
        <v>6</v>
      </c>
      <c r="E122" s="74">
        <v>10</v>
      </c>
      <c r="F122" s="71">
        <f t="shared" si="15"/>
        <v>0.14285714285714285</v>
      </c>
      <c r="G122" s="72">
        <v>0</v>
      </c>
      <c r="H122" s="73">
        <f t="shared" si="32"/>
        <v>0</v>
      </c>
      <c r="I122" s="74"/>
      <c r="J122" s="75">
        <v>0</v>
      </c>
      <c r="K122" s="74"/>
      <c r="L122" s="74"/>
      <c r="M122" s="74"/>
      <c r="N122" s="75">
        <v>0</v>
      </c>
      <c r="O122" s="70">
        <v>0</v>
      </c>
      <c r="P122" s="69"/>
      <c r="Q122" s="69"/>
      <c r="R122" s="69"/>
      <c r="S122" s="70">
        <v>0</v>
      </c>
      <c r="T122" s="70">
        <v>0</v>
      </c>
      <c r="U122" s="71">
        <v>0</v>
      </c>
      <c r="V122" s="76">
        <f t="shared" si="24"/>
        <v>0.5</v>
      </c>
      <c r="W122" s="73">
        <f t="shared" si="25"/>
        <v>0</v>
      </c>
      <c r="X122" s="77">
        <v>5</v>
      </c>
      <c r="Y122" s="73">
        <f>'ИТОГ и проверка'!C122</f>
        <v>0</v>
      </c>
      <c r="Z122" s="73">
        <f t="shared" si="26"/>
        <v>0</v>
      </c>
      <c r="AA122" s="78">
        <f t="shared" si="27"/>
        <v>-5</v>
      </c>
      <c r="AB122" s="73">
        <f t="shared" si="28"/>
        <v>0</v>
      </c>
      <c r="AC122" s="69"/>
      <c r="AD122" s="73">
        <f>'ИТОГ и проверка'!D122</f>
        <v>0</v>
      </c>
      <c r="AE122" s="69"/>
      <c r="AF122" s="69"/>
      <c r="AG122" s="69"/>
      <c r="AH122" s="73">
        <f>'ИТОГ и проверка'!E122</f>
        <v>0</v>
      </c>
      <c r="AI122" s="91"/>
      <c r="AJ122" s="91">
        <f t="shared" si="29"/>
        <v>0</v>
      </c>
      <c r="AK122" s="89">
        <f t="shared" si="30"/>
        <v>0</v>
      </c>
      <c r="AL122" s="71">
        <f t="shared" si="31"/>
        <v>0</v>
      </c>
      <c r="AM122" s="82"/>
    </row>
    <row r="123" spans="1:39" ht="63">
      <c r="A123" s="66" t="s">
        <v>253</v>
      </c>
      <c r="B123" s="67" t="s">
        <v>254</v>
      </c>
      <c r="C123" s="68">
        <v>247.5</v>
      </c>
      <c r="D123" s="107">
        <v>35</v>
      </c>
      <c r="E123" s="75">
        <v>57</v>
      </c>
      <c r="F123" s="71">
        <f t="shared" si="15"/>
        <v>0.23030303030303031</v>
      </c>
      <c r="G123" s="72">
        <v>1</v>
      </c>
      <c r="H123" s="73">
        <f t="shared" si="32"/>
        <v>2.8571428571428572</v>
      </c>
      <c r="I123" s="74"/>
      <c r="J123" s="75">
        <v>0</v>
      </c>
      <c r="K123" s="74"/>
      <c r="L123" s="74"/>
      <c r="M123" s="74"/>
      <c r="N123" s="75">
        <v>0</v>
      </c>
      <c r="O123" s="115">
        <v>0</v>
      </c>
      <c r="P123" s="69"/>
      <c r="Q123" s="69"/>
      <c r="R123" s="69"/>
      <c r="S123" s="115">
        <v>0</v>
      </c>
      <c r="T123" s="115">
        <v>0</v>
      </c>
      <c r="U123" s="71">
        <f t="shared" si="33"/>
        <v>0</v>
      </c>
      <c r="V123" s="76">
        <f t="shared" si="24"/>
        <v>2.85</v>
      </c>
      <c r="W123" s="73">
        <f t="shared" si="25"/>
        <v>2</v>
      </c>
      <c r="X123" s="77">
        <v>5</v>
      </c>
      <c r="Y123" s="73">
        <f>'ИТОГ и проверка'!C123</f>
        <v>2</v>
      </c>
      <c r="Z123" s="73">
        <f t="shared" si="26"/>
        <v>3.5087719298245617</v>
      </c>
      <c r="AA123" s="78">
        <f t="shared" si="27"/>
        <v>-1.4912280701754383</v>
      </c>
      <c r="AB123" s="73">
        <f t="shared" si="28"/>
        <v>0</v>
      </c>
      <c r="AC123" s="69"/>
      <c r="AD123" s="73">
        <f>'ИТОГ и проверка'!D123</f>
        <v>0</v>
      </c>
      <c r="AE123" s="69"/>
      <c r="AF123" s="69"/>
      <c r="AG123" s="69"/>
      <c r="AH123" s="73">
        <f>'ИТОГ и проверка'!E123</f>
        <v>0</v>
      </c>
      <c r="AI123" s="91"/>
      <c r="AJ123" s="91">
        <f t="shared" si="29"/>
        <v>0</v>
      </c>
      <c r="AK123" s="89">
        <f t="shared" si="30"/>
        <v>-2</v>
      </c>
      <c r="AL123" s="71">
        <f t="shared" si="31"/>
        <v>0</v>
      </c>
      <c r="AM123" s="82"/>
    </row>
    <row r="124" spans="1:39" ht="47.25">
      <c r="A124" s="66" t="s">
        <v>255</v>
      </c>
      <c r="B124" s="67" t="s">
        <v>256</v>
      </c>
      <c r="C124" s="104">
        <v>600.66700000000003</v>
      </c>
      <c r="D124" s="107">
        <v>209</v>
      </c>
      <c r="E124" s="74">
        <v>252</v>
      </c>
      <c r="F124" s="71">
        <f t="shared" si="15"/>
        <v>0.41953361846081105</v>
      </c>
      <c r="G124" s="72">
        <v>6</v>
      </c>
      <c r="H124" s="73">
        <f t="shared" si="32"/>
        <v>2.8708133971291869</v>
      </c>
      <c r="I124" s="74"/>
      <c r="J124" s="75">
        <v>0</v>
      </c>
      <c r="K124" s="74"/>
      <c r="L124" s="74"/>
      <c r="M124" s="74"/>
      <c r="N124" s="75">
        <v>0</v>
      </c>
      <c r="O124" s="116"/>
      <c r="P124" s="69"/>
      <c r="Q124" s="69"/>
      <c r="R124" s="69"/>
      <c r="S124" s="116"/>
      <c r="T124" s="116"/>
      <c r="U124" s="71">
        <f t="shared" si="33"/>
        <v>0</v>
      </c>
      <c r="V124" s="76">
        <f t="shared" si="24"/>
        <v>12.600000000000001</v>
      </c>
      <c r="W124" s="73">
        <f t="shared" si="25"/>
        <v>12</v>
      </c>
      <c r="X124" s="77">
        <v>5</v>
      </c>
      <c r="Y124" s="73">
        <f>'ИТОГ и проверка'!C124</f>
        <v>12</v>
      </c>
      <c r="Z124" s="73">
        <f t="shared" si="26"/>
        <v>4.7619047619047619</v>
      </c>
      <c r="AA124" s="78">
        <f t="shared" si="27"/>
        <v>-0.23809523809523814</v>
      </c>
      <c r="AB124" s="73">
        <f t="shared" si="28"/>
        <v>0</v>
      </c>
      <c r="AC124" s="69"/>
      <c r="AD124" s="73">
        <f>'ИТОГ и проверка'!D124</f>
        <v>0</v>
      </c>
      <c r="AE124" s="69"/>
      <c r="AF124" s="69"/>
      <c r="AG124" s="69"/>
      <c r="AH124" s="73">
        <f>'ИТОГ и проверка'!E124</f>
        <v>0</v>
      </c>
      <c r="AI124" s="91"/>
      <c r="AJ124" s="91">
        <f t="shared" si="29"/>
        <v>0</v>
      </c>
      <c r="AK124" s="89">
        <f t="shared" si="30"/>
        <v>-12</v>
      </c>
      <c r="AL124" s="71">
        <f t="shared" si="31"/>
        <v>0</v>
      </c>
      <c r="AM124" s="82"/>
    </row>
    <row r="125" spans="1:39" ht="31.5">
      <c r="A125" s="66" t="s">
        <v>257</v>
      </c>
      <c r="B125" s="67" t="s">
        <v>258</v>
      </c>
      <c r="C125" s="68">
        <v>1010.05</v>
      </c>
      <c r="D125" s="107">
        <v>303</v>
      </c>
      <c r="E125" s="90">
        <v>414</v>
      </c>
      <c r="F125" s="71">
        <f t="shared" si="15"/>
        <v>0.40988069897529827</v>
      </c>
      <c r="G125" s="72">
        <v>15</v>
      </c>
      <c r="H125" s="73">
        <f t="shared" si="32"/>
        <v>4.9504950495049505</v>
      </c>
      <c r="I125" s="74"/>
      <c r="J125" s="75">
        <v>2</v>
      </c>
      <c r="K125" s="74"/>
      <c r="L125" s="74"/>
      <c r="M125" s="74">
        <v>9</v>
      </c>
      <c r="N125" s="75">
        <v>4</v>
      </c>
      <c r="O125" s="90">
        <v>0</v>
      </c>
      <c r="P125" s="69"/>
      <c r="Q125" s="69"/>
      <c r="R125" s="69"/>
      <c r="S125" s="90">
        <v>0</v>
      </c>
      <c r="T125" s="90">
        <v>0</v>
      </c>
      <c r="U125" s="71">
        <f t="shared" si="33"/>
        <v>0</v>
      </c>
      <c r="V125" s="76">
        <f t="shared" si="24"/>
        <v>20.700000000000003</v>
      </c>
      <c r="W125" s="73">
        <f t="shared" si="25"/>
        <v>20</v>
      </c>
      <c r="X125" s="77">
        <v>5</v>
      </c>
      <c r="Y125" s="73">
        <f>'ИТОГ и проверка'!C125</f>
        <v>20</v>
      </c>
      <c r="Z125" s="73">
        <f t="shared" si="26"/>
        <v>4.8309178743961354</v>
      </c>
      <c r="AA125" s="78">
        <f t="shared" si="27"/>
        <v>-0.1690821256038646</v>
      </c>
      <c r="AB125" s="73">
        <f t="shared" si="28"/>
        <v>0</v>
      </c>
      <c r="AC125" s="69"/>
      <c r="AD125" s="73">
        <f>'ИТОГ и проверка'!D125</f>
        <v>3</v>
      </c>
      <c r="AE125" s="69"/>
      <c r="AF125" s="69"/>
      <c r="AG125" s="79">
        <f t="shared" si="35"/>
        <v>12</v>
      </c>
      <c r="AH125" s="73">
        <f>'ИТОГ и проверка'!E125</f>
        <v>5</v>
      </c>
      <c r="AI125" s="91"/>
      <c r="AJ125" s="91">
        <f t="shared" si="29"/>
        <v>20</v>
      </c>
      <c r="AK125" s="89">
        <f t="shared" si="30"/>
        <v>0</v>
      </c>
      <c r="AL125" s="71">
        <f t="shared" si="31"/>
        <v>0</v>
      </c>
      <c r="AM125" s="82"/>
    </row>
    <row r="126" spans="1:39" ht="31.5">
      <c r="A126" s="66" t="s">
        <v>259</v>
      </c>
      <c r="B126" s="67" t="s">
        <v>260</v>
      </c>
      <c r="C126" s="68">
        <v>2437.1999999999998</v>
      </c>
      <c r="D126" s="107">
        <v>1145</v>
      </c>
      <c r="E126" s="90">
        <v>707</v>
      </c>
      <c r="F126" s="71">
        <f t="shared" si="15"/>
        <v>0.2900869850648285</v>
      </c>
      <c r="G126" s="72">
        <v>57</v>
      </c>
      <c r="H126" s="73">
        <f t="shared" si="32"/>
        <v>4.9781659388646293</v>
      </c>
      <c r="I126" s="74"/>
      <c r="J126" s="75">
        <v>8</v>
      </c>
      <c r="K126" s="74"/>
      <c r="L126" s="74"/>
      <c r="M126" s="74">
        <v>34</v>
      </c>
      <c r="N126" s="75">
        <v>15</v>
      </c>
      <c r="O126" s="90">
        <v>12</v>
      </c>
      <c r="P126" s="69"/>
      <c r="Q126" s="69"/>
      <c r="R126" s="69"/>
      <c r="S126" s="90">
        <v>11</v>
      </c>
      <c r="T126" s="90">
        <v>1</v>
      </c>
      <c r="U126" s="71">
        <f t="shared" si="33"/>
        <v>21.05263157894737</v>
      </c>
      <c r="V126" s="76">
        <f t="shared" si="24"/>
        <v>35.35</v>
      </c>
      <c r="W126" s="73">
        <f t="shared" si="25"/>
        <v>35</v>
      </c>
      <c r="X126" s="77">
        <v>5</v>
      </c>
      <c r="Y126" s="73">
        <f>'ИТОГ и проверка'!C126</f>
        <v>35</v>
      </c>
      <c r="Z126" s="73">
        <f t="shared" si="26"/>
        <v>4.9504950495049505</v>
      </c>
      <c r="AA126" s="78">
        <f t="shared" si="27"/>
        <v>-4.9504950495049549E-2</v>
      </c>
      <c r="AB126" s="73">
        <f t="shared" si="28"/>
        <v>0</v>
      </c>
      <c r="AC126" s="69"/>
      <c r="AD126" s="73">
        <f>'ИТОГ и проверка'!D126</f>
        <v>5</v>
      </c>
      <c r="AE126" s="69"/>
      <c r="AF126" s="69"/>
      <c r="AG126" s="79">
        <f t="shared" si="35"/>
        <v>21</v>
      </c>
      <c r="AH126" s="73">
        <f>'ИТОГ и проверка'!E126</f>
        <v>9</v>
      </c>
      <c r="AI126" s="91"/>
      <c r="AJ126" s="91">
        <f t="shared" si="29"/>
        <v>35</v>
      </c>
      <c r="AK126" s="89">
        <f t="shared" si="30"/>
        <v>0</v>
      </c>
      <c r="AL126" s="71">
        <f t="shared" si="31"/>
        <v>0</v>
      </c>
      <c r="AM126" s="82"/>
    </row>
    <row r="127" spans="1:39">
      <c r="A127" s="93" t="s">
        <v>261</v>
      </c>
      <c r="B127" s="57" t="s">
        <v>262</v>
      </c>
      <c r="C127" s="83"/>
      <c r="D127" s="58"/>
      <c r="E127" s="59"/>
      <c r="F127" s="60"/>
      <c r="G127" s="119"/>
      <c r="H127" s="120"/>
      <c r="I127" s="61"/>
      <c r="J127" s="61"/>
      <c r="K127" s="61"/>
      <c r="L127" s="61"/>
      <c r="M127" s="61"/>
      <c r="N127" s="121"/>
      <c r="O127" s="59"/>
      <c r="P127" s="60"/>
      <c r="Q127" s="60"/>
      <c r="R127" s="60"/>
      <c r="S127" s="59"/>
      <c r="T127" s="59"/>
      <c r="U127" s="60"/>
      <c r="V127" s="60"/>
      <c r="W127" s="60"/>
      <c r="X127" s="60"/>
      <c r="Y127" s="60"/>
      <c r="Z127" s="60"/>
      <c r="AA127" s="60"/>
      <c r="AB127" s="73">
        <f t="shared" si="28"/>
        <v>0</v>
      </c>
      <c r="AC127" s="60"/>
      <c r="AD127" s="60"/>
      <c r="AE127" s="60"/>
      <c r="AF127" s="60"/>
      <c r="AG127" s="60"/>
      <c r="AH127" s="62"/>
      <c r="AI127" s="97"/>
      <c r="AJ127" s="91">
        <f t="shared" si="29"/>
        <v>0</v>
      </c>
      <c r="AK127" s="89">
        <f t="shared" si="30"/>
        <v>0</v>
      </c>
      <c r="AL127" s="71">
        <f t="shared" si="31"/>
        <v>0</v>
      </c>
      <c r="AM127" s="82"/>
    </row>
    <row r="128" spans="1:39" ht="47.25">
      <c r="A128" s="66" t="s">
        <v>263</v>
      </c>
      <c r="B128" s="67" t="s">
        <v>264</v>
      </c>
      <c r="C128" s="68">
        <v>1562.3679999999999</v>
      </c>
      <c r="D128" s="69">
        <v>1337</v>
      </c>
      <c r="E128" s="90">
        <v>1288</v>
      </c>
      <c r="F128" s="71">
        <f t="shared" si="15"/>
        <v>0.82438964443716212</v>
      </c>
      <c r="G128" s="72">
        <v>66</v>
      </c>
      <c r="H128" s="73">
        <f t="shared" si="32"/>
        <v>4.9364248317127899</v>
      </c>
      <c r="I128" s="74"/>
      <c r="J128" s="75">
        <v>0</v>
      </c>
      <c r="K128" s="74"/>
      <c r="L128" s="74"/>
      <c r="M128" s="74"/>
      <c r="N128" s="75">
        <v>0</v>
      </c>
      <c r="O128" s="44">
        <v>31</v>
      </c>
      <c r="P128" s="69"/>
      <c r="Q128" s="69"/>
      <c r="R128" s="69"/>
      <c r="S128" s="44">
        <v>26</v>
      </c>
      <c r="T128" s="44">
        <v>5</v>
      </c>
      <c r="U128" s="71">
        <f t="shared" si="33"/>
        <v>46.969696969696969</v>
      </c>
      <c r="V128" s="76">
        <f t="shared" si="24"/>
        <v>64.400000000000006</v>
      </c>
      <c r="W128" s="73">
        <f t="shared" si="25"/>
        <v>64</v>
      </c>
      <c r="X128" s="77">
        <v>5</v>
      </c>
      <c r="Y128" s="73">
        <f>'ИТОГ и проверка'!C128</f>
        <v>64</v>
      </c>
      <c r="Z128" s="73">
        <f t="shared" si="26"/>
        <v>4.9689440993788816</v>
      </c>
      <c r="AA128" s="78">
        <f t="shared" si="27"/>
        <v>-3.1055900621118404E-2</v>
      </c>
      <c r="AB128" s="73">
        <f t="shared" si="28"/>
        <v>0</v>
      </c>
      <c r="AC128" s="69"/>
      <c r="AD128" s="73">
        <f>'ИТОГ и проверка'!D128</f>
        <v>0</v>
      </c>
      <c r="AE128" s="69"/>
      <c r="AF128" s="69"/>
      <c r="AG128" s="69"/>
      <c r="AH128" s="73">
        <f>'ИТОГ и проверка'!E128</f>
        <v>0</v>
      </c>
      <c r="AI128" s="91"/>
      <c r="AJ128" s="91">
        <f t="shared" si="29"/>
        <v>0</v>
      </c>
      <c r="AK128" s="89">
        <f t="shared" si="30"/>
        <v>-64</v>
      </c>
      <c r="AL128" s="71">
        <f t="shared" si="31"/>
        <v>0</v>
      </c>
      <c r="AM128" s="82"/>
    </row>
    <row r="129" spans="1:39" ht="47.25">
      <c r="A129" s="66" t="s">
        <v>265</v>
      </c>
      <c r="B129" s="67" t="s">
        <v>266</v>
      </c>
      <c r="C129" s="68">
        <v>166.57499999999999</v>
      </c>
      <c r="D129" s="69">
        <v>187</v>
      </c>
      <c r="E129" s="75">
        <v>173</v>
      </c>
      <c r="F129" s="71">
        <f t="shared" si="15"/>
        <v>1.0385712141677923</v>
      </c>
      <c r="G129" s="72">
        <v>7</v>
      </c>
      <c r="H129" s="73">
        <f t="shared" si="32"/>
        <v>3.7433155080213902</v>
      </c>
      <c r="I129" s="74"/>
      <c r="J129" s="75">
        <v>1</v>
      </c>
      <c r="K129" s="74"/>
      <c r="L129" s="74"/>
      <c r="M129" s="74">
        <v>4</v>
      </c>
      <c r="N129" s="75">
        <v>2</v>
      </c>
      <c r="O129" s="75">
        <v>6</v>
      </c>
      <c r="P129" s="69"/>
      <c r="Q129" s="69"/>
      <c r="R129" s="69"/>
      <c r="S129" s="75">
        <v>4</v>
      </c>
      <c r="T129" s="75">
        <v>2</v>
      </c>
      <c r="U129" s="71">
        <f t="shared" si="33"/>
        <v>85.714285714285708</v>
      </c>
      <c r="V129" s="76">
        <f t="shared" si="24"/>
        <v>13.84</v>
      </c>
      <c r="W129" s="73">
        <f t="shared" si="25"/>
        <v>13</v>
      </c>
      <c r="X129" s="77">
        <v>8</v>
      </c>
      <c r="Y129" s="73">
        <f>'ИТОГ и проверка'!C129</f>
        <v>13</v>
      </c>
      <c r="Z129" s="73">
        <f t="shared" si="26"/>
        <v>7.5144508670520231</v>
      </c>
      <c r="AA129" s="78">
        <f t="shared" si="27"/>
        <v>-0.48554913294797686</v>
      </c>
      <c r="AB129" s="73">
        <f t="shared" si="28"/>
        <v>0</v>
      </c>
      <c r="AC129" s="69"/>
      <c r="AD129" s="73">
        <f>'ИТОГ и проверка'!D129</f>
        <v>1</v>
      </c>
      <c r="AE129" s="69"/>
      <c r="AF129" s="69"/>
      <c r="AG129" s="79">
        <f t="shared" si="35"/>
        <v>9</v>
      </c>
      <c r="AH129" s="73">
        <f>'ИТОГ и проверка'!E129</f>
        <v>3</v>
      </c>
      <c r="AI129" s="91"/>
      <c r="AJ129" s="91">
        <f t="shared" si="29"/>
        <v>13</v>
      </c>
      <c r="AK129" s="89">
        <f t="shared" si="30"/>
        <v>0</v>
      </c>
      <c r="AL129" s="71">
        <f t="shared" si="31"/>
        <v>0</v>
      </c>
      <c r="AM129" s="82"/>
    </row>
    <row r="130" spans="1:39" ht="47.25">
      <c r="A130" s="66" t="s">
        <v>267</v>
      </c>
      <c r="B130" s="67" t="s">
        <v>268</v>
      </c>
      <c r="C130" s="68">
        <v>6.8</v>
      </c>
      <c r="D130" s="69">
        <v>0</v>
      </c>
      <c r="E130" s="70">
        <v>0</v>
      </c>
      <c r="F130" s="71">
        <f t="shared" si="15"/>
        <v>0</v>
      </c>
      <c r="G130" s="72">
        <v>0</v>
      </c>
      <c r="H130" s="73">
        <v>0</v>
      </c>
      <c r="I130" s="74"/>
      <c r="J130" s="75">
        <v>0</v>
      </c>
      <c r="K130" s="74"/>
      <c r="L130" s="74"/>
      <c r="M130" s="74">
        <v>0</v>
      </c>
      <c r="N130" s="75">
        <v>0</v>
      </c>
      <c r="O130" s="92">
        <v>0</v>
      </c>
      <c r="P130" s="69"/>
      <c r="Q130" s="69"/>
      <c r="R130" s="69"/>
      <c r="S130" s="92">
        <v>0</v>
      </c>
      <c r="T130" s="92">
        <v>0</v>
      </c>
      <c r="U130" s="71">
        <v>0</v>
      </c>
      <c r="V130" s="76">
        <f t="shared" si="24"/>
        <v>0</v>
      </c>
      <c r="W130" s="73">
        <f t="shared" si="25"/>
        <v>0</v>
      </c>
      <c r="X130" s="77">
        <v>0</v>
      </c>
      <c r="Y130" s="73">
        <f>'ИТОГ и проверка'!C130</f>
        <v>0</v>
      </c>
      <c r="Z130" s="73">
        <v>0</v>
      </c>
      <c r="AA130" s="78">
        <f t="shared" si="27"/>
        <v>0</v>
      </c>
      <c r="AB130" s="73">
        <f t="shared" si="28"/>
        <v>0</v>
      </c>
      <c r="AC130" s="69"/>
      <c r="AD130" s="73">
        <f>'ИТОГ и проверка'!D130</f>
        <v>0</v>
      </c>
      <c r="AE130" s="69"/>
      <c r="AF130" s="69"/>
      <c r="AG130" s="79">
        <f t="shared" si="35"/>
        <v>0</v>
      </c>
      <c r="AH130" s="73">
        <f>'ИТОГ и проверка'!E130</f>
        <v>0</v>
      </c>
      <c r="AI130" s="91"/>
      <c r="AJ130" s="91">
        <f t="shared" si="29"/>
        <v>0</v>
      </c>
      <c r="AK130" s="89">
        <f t="shared" si="30"/>
        <v>0</v>
      </c>
      <c r="AL130" s="71">
        <f t="shared" si="31"/>
        <v>0</v>
      </c>
      <c r="AM130" s="82"/>
    </row>
    <row r="131" spans="1:39">
      <c r="A131" s="93" t="s">
        <v>269</v>
      </c>
      <c r="B131" s="57" t="s">
        <v>270</v>
      </c>
      <c r="C131" s="83"/>
      <c r="D131" s="58"/>
      <c r="E131" s="59"/>
      <c r="F131" s="60"/>
      <c r="G131" s="119"/>
      <c r="H131" s="120"/>
      <c r="I131" s="61"/>
      <c r="J131" s="61"/>
      <c r="K131" s="61"/>
      <c r="L131" s="61"/>
      <c r="M131" s="61"/>
      <c r="N131" s="121"/>
      <c r="O131" s="59"/>
      <c r="P131" s="60"/>
      <c r="Q131" s="60"/>
      <c r="R131" s="60"/>
      <c r="S131" s="59"/>
      <c r="T131" s="59"/>
      <c r="U131" s="60"/>
      <c r="V131" s="60"/>
      <c r="W131" s="60"/>
      <c r="X131" s="60"/>
      <c r="Y131" s="60"/>
      <c r="Z131" s="60"/>
      <c r="AA131" s="60"/>
      <c r="AB131" s="73">
        <f t="shared" si="28"/>
        <v>0</v>
      </c>
      <c r="AC131" s="60"/>
      <c r="AD131" s="60"/>
      <c r="AE131" s="60"/>
      <c r="AF131" s="60"/>
      <c r="AG131" s="60"/>
      <c r="AH131" s="62"/>
      <c r="AI131" s="97"/>
      <c r="AJ131" s="91">
        <f t="shared" si="29"/>
        <v>0</v>
      </c>
      <c r="AK131" s="89">
        <f t="shared" si="30"/>
        <v>0</v>
      </c>
      <c r="AL131" s="71">
        <f t="shared" si="31"/>
        <v>0</v>
      </c>
      <c r="AM131" s="82"/>
    </row>
    <row r="132" spans="1:39" ht="47.25">
      <c r="A132" s="66" t="s">
        <v>271</v>
      </c>
      <c r="B132" s="67" t="s">
        <v>272</v>
      </c>
      <c r="C132" s="104">
        <v>1015</v>
      </c>
      <c r="D132" s="69">
        <v>1213</v>
      </c>
      <c r="E132" s="90">
        <v>974</v>
      </c>
      <c r="F132" s="71">
        <f t="shared" si="15"/>
        <v>0.95960591133004924</v>
      </c>
      <c r="G132" s="72">
        <v>36</v>
      </c>
      <c r="H132" s="73">
        <f t="shared" si="32"/>
        <v>2.9678483099752677</v>
      </c>
      <c r="I132" s="113"/>
      <c r="J132" s="75">
        <v>0</v>
      </c>
      <c r="K132" s="74"/>
      <c r="L132" s="74"/>
      <c r="M132" s="74"/>
      <c r="N132" s="75">
        <v>0</v>
      </c>
      <c r="O132" s="90">
        <v>31</v>
      </c>
      <c r="P132" s="69"/>
      <c r="Q132" s="69"/>
      <c r="R132" s="69"/>
      <c r="S132" s="90">
        <v>20</v>
      </c>
      <c r="T132" s="90">
        <v>11</v>
      </c>
      <c r="U132" s="71">
        <f t="shared" si="33"/>
        <v>86.111111111111114</v>
      </c>
      <c r="V132" s="76">
        <f t="shared" si="24"/>
        <v>48.7</v>
      </c>
      <c r="W132" s="73">
        <f t="shared" si="25"/>
        <v>48</v>
      </c>
      <c r="X132" s="77">
        <v>5</v>
      </c>
      <c r="Y132" s="73">
        <f>'ИТОГ и проверка'!C132</f>
        <v>48</v>
      </c>
      <c r="Z132" s="73">
        <f t="shared" si="26"/>
        <v>4.9281314168377826</v>
      </c>
      <c r="AA132" s="78">
        <f t="shared" si="27"/>
        <v>-7.1868583162217448E-2</v>
      </c>
      <c r="AB132" s="73">
        <f t="shared" si="28"/>
        <v>0</v>
      </c>
      <c r="AC132" s="114"/>
      <c r="AD132" s="73">
        <f>'ИТОГ и проверка'!D132</f>
        <v>0</v>
      </c>
      <c r="AE132" s="69"/>
      <c r="AF132" s="69"/>
      <c r="AG132" s="69"/>
      <c r="AH132" s="73">
        <f>'ИТОГ и проверка'!E132</f>
        <v>0</v>
      </c>
      <c r="AI132" s="91"/>
      <c r="AJ132" s="91">
        <f t="shared" si="29"/>
        <v>0</v>
      </c>
      <c r="AK132" s="89">
        <f t="shared" si="30"/>
        <v>-48</v>
      </c>
      <c r="AL132" s="71">
        <f t="shared" si="31"/>
        <v>0</v>
      </c>
      <c r="AM132" s="82"/>
    </row>
    <row r="133" spans="1:39" ht="31.5">
      <c r="A133" s="66" t="s">
        <v>273</v>
      </c>
      <c r="B133" s="67" t="s">
        <v>274</v>
      </c>
      <c r="C133" s="68">
        <v>163.09700000000001</v>
      </c>
      <c r="D133" s="69">
        <v>381</v>
      </c>
      <c r="E133" s="90">
        <v>317</v>
      </c>
      <c r="F133" s="71">
        <f t="shared" si="15"/>
        <v>1.9436286381723757</v>
      </c>
      <c r="G133" s="72">
        <v>19</v>
      </c>
      <c r="H133" s="73">
        <f t="shared" si="32"/>
        <v>4.9868766404199478</v>
      </c>
      <c r="I133" s="113"/>
      <c r="J133" s="75">
        <v>0</v>
      </c>
      <c r="K133" s="74"/>
      <c r="L133" s="74"/>
      <c r="M133" s="74"/>
      <c r="N133" s="75">
        <v>0</v>
      </c>
      <c r="O133" s="90"/>
      <c r="P133" s="69"/>
      <c r="Q133" s="69"/>
      <c r="R133" s="69"/>
      <c r="S133" s="90"/>
      <c r="T133" s="90"/>
      <c r="U133" s="71">
        <f t="shared" si="33"/>
        <v>0</v>
      </c>
      <c r="V133" s="76">
        <f t="shared" si="24"/>
        <v>25.36</v>
      </c>
      <c r="W133" s="73">
        <f t="shared" si="25"/>
        <v>25</v>
      </c>
      <c r="X133" s="77">
        <v>8</v>
      </c>
      <c r="Y133" s="73">
        <f>'ИТОГ и проверка'!C133</f>
        <v>15</v>
      </c>
      <c r="Z133" s="73">
        <f t="shared" si="26"/>
        <v>4.7318611987381702</v>
      </c>
      <c r="AA133" s="78">
        <f t="shared" si="27"/>
        <v>-3.2681388012618298</v>
      </c>
      <c r="AB133" s="73">
        <f t="shared" si="28"/>
        <v>0</v>
      </c>
      <c r="AC133" s="114"/>
      <c r="AD133" s="73">
        <f>'ИТОГ и проверка'!D133</f>
        <v>0</v>
      </c>
      <c r="AE133" s="69"/>
      <c r="AF133" s="69"/>
      <c r="AG133" s="69"/>
      <c r="AH133" s="73">
        <f>'ИТОГ и проверка'!E133</f>
        <v>0</v>
      </c>
      <c r="AI133" s="91"/>
      <c r="AJ133" s="91">
        <f t="shared" si="29"/>
        <v>0</v>
      </c>
      <c r="AK133" s="89">
        <f t="shared" si="30"/>
        <v>-15</v>
      </c>
      <c r="AL133" s="71">
        <f t="shared" si="31"/>
        <v>0</v>
      </c>
      <c r="AM133" s="82"/>
    </row>
    <row r="134" spans="1:39" ht="31.5">
      <c r="A134" s="66" t="s">
        <v>275</v>
      </c>
      <c r="B134" s="67" t="s">
        <v>276</v>
      </c>
      <c r="C134" s="68">
        <v>385.19600000000003</v>
      </c>
      <c r="D134" s="69">
        <v>413</v>
      </c>
      <c r="E134" s="90">
        <v>388</v>
      </c>
      <c r="F134" s="71">
        <f t="shared" si="15"/>
        <v>1.0072794110011525</v>
      </c>
      <c r="G134" s="72">
        <v>33</v>
      </c>
      <c r="H134" s="73">
        <f t="shared" si="32"/>
        <v>7.9903147699757868</v>
      </c>
      <c r="I134" s="113"/>
      <c r="J134" s="75">
        <v>0</v>
      </c>
      <c r="K134" s="74"/>
      <c r="L134" s="74"/>
      <c r="M134" s="74"/>
      <c r="N134" s="75">
        <v>0</v>
      </c>
      <c r="O134" s="90">
        <v>7</v>
      </c>
      <c r="P134" s="69"/>
      <c r="Q134" s="69"/>
      <c r="R134" s="69"/>
      <c r="S134" s="90">
        <v>5</v>
      </c>
      <c r="T134" s="90">
        <v>2</v>
      </c>
      <c r="U134" s="71">
        <f t="shared" si="33"/>
        <v>21.212121212121211</v>
      </c>
      <c r="V134" s="76">
        <f t="shared" si="24"/>
        <v>31.04</v>
      </c>
      <c r="W134" s="73">
        <f t="shared" si="25"/>
        <v>31</v>
      </c>
      <c r="X134" s="77">
        <v>8</v>
      </c>
      <c r="Y134" s="73">
        <f>'ИТОГ и проверка'!C134</f>
        <v>31</v>
      </c>
      <c r="Z134" s="73">
        <f t="shared" si="26"/>
        <v>7.9896907216494846</v>
      </c>
      <c r="AA134" s="78">
        <f t="shared" si="27"/>
        <v>-1.0309278350515427E-2</v>
      </c>
      <c r="AB134" s="73">
        <f t="shared" si="28"/>
        <v>0</v>
      </c>
      <c r="AC134" s="114"/>
      <c r="AD134" s="73">
        <f>'ИТОГ и проверка'!D134</f>
        <v>0</v>
      </c>
      <c r="AE134" s="69"/>
      <c r="AF134" s="69"/>
      <c r="AG134" s="69"/>
      <c r="AH134" s="73">
        <f>'ИТОГ и проверка'!E134</f>
        <v>0</v>
      </c>
      <c r="AI134" s="91"/>
      <c r="AJ134" s="91">
        <f t="shared" si="29"/>
        <v>0</v>
      </c>
      <c r="AK134" s="89">
        <f t="shared" si="30"/>
        <v>-31</v>
      </c>
      <c r="AL134" s="71">
        <f t="shared" si="31"/>
        <v>0</v>
      </c>
      <c r="AM134" s="82"/>
    </row>
    <row r="135" spans="1:39" ht="31.5">
      <c r="A135" s="66" t="s">
        <v>277</v>
      </c>
      <c r="B135" s="67" t="s">
        <v>278</v>
      </c>
      <c r="C135" s="68">
        <v>42.954999999999998</v>
      </c>
      <c r="D135" s="69">
        <v>129</v>
      </c>
      <c r="E135" s="70">
        <v>121</v>
      </c>
      <c r="F135" s="71">
        <f t="shared" si="15"/>
        <v>2.8169014084507045</v>
      </c>
      <c r="G135" s="72">
        <v>10</v>
      </c>
      <c r="H135" s="73">
        <f t="shared" si="32"/>
        <v>7.7519379844961236</v>
      </c>
      <c r="I135" s="113"/>
      <c r="J135" s="75">
        <v>0</v>
      </c>
      <c r="K135" s="74"/>
      <c r="L135" s="74"/>
      <c r="M135" s="74"/>
      <c r="N135" s="75">
        <v>0</v>
      </c>
      <c r="O135" s="92">
        <v>4</v>
      </c>
      <c r="P135" s="69"/>
      <c r="Q135" s="69"/>
      <c r="R135" s="69"/>
      <c r="S135" s="92">
        <v>2</v>
      </c>
      <c r="T135" s="92">
        <v>2</v>
      </c>
      <c r="U135" s="71">
        <f t="shared" si="33"/>
        <v>40</v>
      </c>
      <c r="V135" s="76">
        <f t="shared" si="24"/>
        <v>14.52</v>
      </c>
      <c r="W135" s="73">
        <f t="shared" si="25"/>
        <v>14</v>
      </c>
      <c r="X135" s="77">
        <v>12</v>
      </c>
      <c r="Y135" s="73">
        <f>'ИТОГ и проверка'!C135</f>
        <v>7</v>
      </c>
      <c r="Z135" s="73">
        <f t="shared" si="26"/>
        <v>5.785123966942149</v>
      </c>
      <c r="AA135" s="78">
        <f t="shared" si="27"/>
        <v>-6.214876033057851</v>
      </c>
      <c r="AB135" s="73">
        <f t="shared" si="28"/>
        <v>0</v>
      </c>
      <c r="AC135" s="114"/>
      <c r="AD135" s="73">
        <f>'ИТОГ и проверка'!D135</f>
        <v>0</v>
      </c>
      <c r="AE135" s="69"/>
      <c r="AF135" s="69"/>
      <c r="AG135" s="69"/>
      <c r="AH135" s="73">
        <f>'ИТОГ и проверка'!E135</f>
        <v>0</v>
      </c>
      <c r="AI135" s="91"/>
      <c r="AJ135" s="91">
        <f t="shared" si="29"/>
        <v>0</v>
      </c>
      <c r="AK135" s="89">
        <f t="shared" si="30"/>
        <v>-7</v>
      </c>
      <c r="AL135" s="71">
        <f t="shared" si="31"/>
        <v>0</v>
      </c>
      <c r="AM135" s="82"/>
    </row>
    <row r="136" spans="1:39" ht="47.25">
      <c r="A136" s="66" t="s">
        <v>279</v>
      </c>
      <c r="B136" s="67" t="s">
        <v>280</v>
      </c>
      <c r="C136" s="68">
        <v>31.655000000000001</v>
      </c>
      <c r="D136" s="69">
        <v>23</v>
      </c>
      <c r="E136" s="90">
        <v>27</v>
      </c>
      <c r="F136" s="71">
        <f t="shared" si="15"/>
        <v>0.85294582214500081</v>
      </c>
      <c r="G136" s="72">
        <v>1</v>
      </c>
      <c r="H136" s="73">
        <f t="shared" si="32"/>
        <v>4.3478260869565215</v>
      </c>
      <c r="I136" s="113"/>
      <c r="J136" s="75">
        <v>0</v>
      </c>
      <c r="K136" s="74"/>
      <c r="L136" s="74"/>
      <c r="M136" s="74">
        <v>0</v>
      </c>
      <c r="N136" s="75">
        <v>1</v>
      </c>
      <c r="O136" s="90">
        <v>1</v>
      </c>
      <c r="P136" s="69"/>
      <c r="Q136" s="69"/>
      <c r="R136" s="69"/>
      <c r="S136" s="90"/>
      <c r="T136" s="90">
        <v>1</v>
      </c>
      <c r="U136" s="71">
        <f t="shared" si="33"/>
        <v>100</v>
      </c>
      <c r="V136" s="76">
        <f t="shared" si="24"/>
        <v>1.35</v>
      </c>
      <c r="W136" s="73">
        <f t="shared" si="25"/>
        <v>1</v>
      </c>
      <c r="X136" s="77">
        <v>5</v>
      </c>
      <c r="Y136" s="73">
        <f>'ИТОГ и проверка'!C136</f>
        <v>0</v>
      </c>
      <c r="Z136" s="73">
        <f t="shared" si="26"/>
        <v>0</v>
      </c>
      <c r="AA136" s="78">
        <f t="shared" si="27"/>
        <v>-5</v>
      </c>
      <c r="AB136" s="73">
        <f t="shared" si="28"/>
        <v>0</v>
      </c>
      <c r="AC136" s="103">
        <v>0</v>
      </c>
      <c r="AD136" s="73">
        <f>'ИТОГ и проверка'!D136</f>
        <v>0</v>
      </c>
      <c r="AE136" s="69"/>
      <c r="AF136" s="69"/>
      <c r="AG136" s="79">
        <f t="shared" si="35"/>
        <v>0</v>
      </c>
      <c r="AH136" s="73">
        <f>'ИТОГ и проверка'!E136</f>
        <v>0</v>
      </c>
      <c r="AI136" s="91"/>
      <c r="AJ136" s="91">
        <f t="shared" si="29"/>
        <v>0</v>
      </c>
      <c r="AK136" s="89">
        <f t="shared" si="30"/>
        <v>0</v>
      </c>
      <c r="AL136" s="71">
        <f t="shared" si="31"/>
        <v>0</v>
      </c>
      <c r="AM136" s="82"/>
    </row>
    <row r="137" spans="1:39" ht="47.25">
      <c r="A137" s="66" t="s">
        <v>281</v>
      </c>
      <c r="B137" s="67" t="s">
        <v>282</v>
      </c>
      <c r="C137" s="68">
        <v>49.08</v>
      </c>
      <c r="D137" s="69">
        <v>22</v>
      </c>
      <c r="E137" s="90">
        <v>21</v>
      </c>
      <c r="F137" s="71">
        <f t="shared" si="15"/>
        <v>0.42787286063569685</v>
      </c>
      <c r="G137" s="72">
        <v>1</v>
      </c>
      <c r="H137" s="73">
        <f t="shared" si="32"/>
        <v>4.5454545454545459</v>
      </c>
      <c r="I137" s="113"/>
      <c r="J137" s="75">
        <v>0</v>
      </c>
      <c r="K137" s="74"/>
      <c r="L137" s="74"/>
      <c r="M137" s="74">
        <v>0</v>
      </c>
      <c r="N137" s="75">
        <v>1</v>
      </c>
      <c r="O137" s="90">
        <v>1</v>
      </c>
      <c r="P137" s="69"/>
      <c r="Q137" s="69"/>
      <c r="R137" s="69"/>
      <c r="S137" s="90"/>
      <c r="T137" s="90">
        <v>1</v>
      </c>
      <c r="U137" s="71">
        <f t="shared" si="33"/>
        <v>100</v>
      </c>
      <c r="V137" s="76">
        <f t="shared" si="24"/>
        <v>1.05</v>
      </c>
      <c r="W137" s="73">
        <f t="shared" si="25"/>
        <v>1</v>
      </c>
      <c r="X137" s="77">
        <v>5</v>
      </c>
      <c r="Y137" s="73">
        <f>'ИТОГ и проверка'!C137</f>
        <v>0</v>
      </c>
      <c r="Z137" s="73">
        <f t="shared" si="26"/>
        <v>0</v>
      </c>
      <c r="AA137" s="78">
        <f t="shared" si="27"/>
        <v>-5</v>
      </c>
      <c r="AB137" s="73">
        <f t="shared" si="28"/>
        <v>0</v>
      </c>
      <c r="AC137" s="103">
        <v>0</v>
      </c>
      <c r="AD137" s="73">
        <f>'ИТОГ и проверка'!D137</f>
        <v>0</v>
      </c>
      <c r="AE137" s="69"/>
      <c r="AF137" s="69"/>
      <c r="AG137" s="79">
        <f t="shared" si="35"/>
        <v>0</v>
      </c>
      <c r="AH137" s="73">
        <f>'ИТОГ и проверка'!E137</f>
        <v>0</v>
      </c>
      <c r="AI137" s="91"/>
      <c r="AJ137" s="91">
        <f t="shared" si="29"/>
        <v>0</v>
      </c>
      <c r="AK137" s="89">
        <f t="shared" si="30"/>
        <v>0</v>
      </c>
      <c r="AL137" s="71">
        <f t="shared" si="31"/>
        <v>0</v>
      </c>
      <c r="AM137" s="82"/>
    </row>
    <row r="138" spans="1:39" ht="47.25">
      <c r="A138" s="66" t="s">
        <v>283</v>
      </c>
      <c r="B138" s="67" t="s">
        <v>284</v>
      </c>
      <c r="C138" s="68">
        <v>151.08000000000001</v>
      </c>
      <c r="D138" s="69">
        <v>89</v>
      </c>
      <c r="E138" s="90">
        <v>85</v>
      </c>
      <c r="F138" s="71">
        <f t="shared" si="15"/>
        <v>0.56261583267143234</v>
      </c>
      <c r="G138" s="72">
        <v>4</v>
      </c>
      <c r="H138" s="73">
        <f t="shared" si="32"/>
        <v>4.4943820224719104</v>
      </c>
      <c r="I138" s="113"/>
      <c r="J138" s="75">
        <v>0</v>
      </c>
      <c r="K138" s="74"/>
      <c r="L138" s="74"/>
      <c r="M138" s="74">
        <v>3</v>
      </c>
      <c r="N138" s="75">
        <v>1</v>
      </c>
      <c r="O138" s="90">
        <v>1</v>
      </c>
      <c r="P138" s="69"/>
      <c r="Q138" s="69"/>
      <c r="R138" s="69"/>
      <c r="S138" s="90"/>
      <c r="T138" s="90">
        <v>1</v>
      </c>
      <c r="U138" s="71">
        <f t="shared" si="33"/>
        <v>25</v>
      </c>
      <c r="V138" s="76">
        <f t="shared" si="24"/>
        <v>4.25</v>
      </c>
      <c r="W138" s="73">
        <f t="shared" si="25"/>
        <v>4</v>
      </c>
      <c r="X138" s="77">
        <v>5</v>
      </c>
      <c r="Y138" s="73">
        <f>'ИТОГ и проверка'!C138</f>
        <v>4</v>
      </c>
      <c r="Z138" s="73">
        <f t="shared" si="26"/>
        <v>4.7058823529411766</v>
      </c>
      <c r="AA138" s="78">
        <f t="shared" si="27"/>
        <v>-0.29411764705882337</v>
      </c>
      <c r="AB138" s="73">
        <f t="shared" si="28"/>
        <v>0</v>
      </c>
      <c r="AC138" s="103">
        <v>0</v>
      </c>
      <c r="AD138" s="73">
        <f>'ИТОГ и проверка'!D138</f>
        <v>0</v>
      </c>
      <c r="AE138" s="69"/>
      <c r="AF138" s="69"/>
      <c r="AG138" s="79">
        <f t="shared" si="35"/>
        <v>3</v>
      </c>
      <c r="AH138" s="73">
        <f>'ИТОГ и проверка'!E138</f>
        <v>1</v>
      </c>
      <c r="AI138" s="91"/>
      <c r="AJ138" s="91">
        <f t="shared" si="29"/>
        <v>4</v>
      </c>
      <c r="AK138" s="89">
        <f t="shared" si="30"/>
        <v>0</v>
      </c>
      <c r="AL138" s="71">
        <f t="shared" si="31"/>
        <v>0</v>
      </c>
      <c r="AM138" s="82"/>
    </row>
    <row r="139" spans="1:39" ht="47.25">
      <c r="A139" s="66" t="s">
        <v>285</v>
      </c>
      <c r="B139" s="67" t="s">
        <v>286</v>
      </c>
      <c r="C139" s="68">
        <v>46.08</v>
      </c>
      <c r="D139" s="69">
        <v>20</v>
      </c>
      <c r="E139" s="90">
        <v>20</v>
      </c>
      <c r="F139" s="71">
        <f t="shared" si="15"/>
        <v>0.43402777777777779</v>
      </c>
      <c r="G139" s="72">
        <v>1</v>
      </c>
      <c r="H139" s="73">
        <f t="shared" si="32"/>
        <v>5</v>
      </c>
      <c r="I139" s="113"/>
      <c r="J139" s="75">
        <v>0</v>
      </c>
      <c r="K139" s="74"/>
      <c r="L139" s="74"/>
      <c r="M139" s="74">
        <v>0</v>
      </c>
      <c r="N139" s="75">
        <v>1</v>
      </c>
      <c r="O139" s="90">
        <v>1</v>
      </c>
      <c r="P139" s="69"/>
      <c r="Q139" s="69"/>
      <c r="R139" s="69"/>
      <c r="S139" s="90"/>
      <c r="T139" s="90">
        <v>1</v>
      </c>
      <c r="U139" s="71">
        <f t="shared" si="33"/>
        <v>100</v>
      </c>
      <c r="V139" s="76">
        <f t="shared" si="24"/>
        <v>1</v>
      </c>
      <c r="W139" s="73">
        <f t="shared" si="25"/>
        <v>1</v>
      </c>
      <c r="X139" s="77">
        <v>5</v>
      </c>
      <c r="Y139" s="73">
        <f>'ИТОГ и проверка'!C139</f>
        <v>1</v>
      </c>
      <c r="Z139" s="73">
        <f t="shared" si="26"/>
        <v>5</v>
      </c>
      <c r="AA139" s="78">
        <f t="shared" si="27"/>
        <v>0</v>
      </c>
      <c r="AB139" s="73">
        <f t="shared" si="28"/>
        <v>0</v>
      </c>
      <c r="AC139" s="103">
        <v>0</v>
      </c>
      <c r="AD139" s="73">
        <f>'ИТОГ и проверка'!D139</f>
        <v>0</v>
      </c>
      <c r="AE139" s="69"/>
      <c r="AF139" s="69"/>
      <c r="AG139" s="79">
        <f t="shared" si="35"/>
        <v>0</v>
      </c>
      <c r="AH139" s="73">
        <f>'ИТОГ и проверка'!E139</f>
        <v>1</v>
      </c>
      <c r="AI139" s="91"/>
      <c r="AJ139" s="91">
        <f t="shared" si="29"/>
        <v>1</v>
      </c>
      <c r="AK139" s="89">
        <f t="shared" si="30"/>
        <v>0</v>
      </c>
      <c r="AL139" s="71">
        <f t="shared" si="31"/>
        <v>0</v>
      </c>
      <c r="AM139" s="82"/>
    </row>
    <row r="140" spans="1:39" ht="47.25">
      <c r="A140" s="66" t="s">
        <v>287</v>
      </c>
      <c r="B140" s="67" t="s">
        <v>288</v>
      </c>
      <c r="C140" s="68">
        <v>2622.14</v>
      </c>
      <c r="D140" s="69">
        <v>1075</v>
      </c>
      <c r="E140" s="90">
        <v>1197</v>
      </c>
      <c r="F140" s="71">
        <f t="shared" si="15"/>
        <v>0.45649736474787772</v>
      </c>
      <c r="G140" s="72">
        <v>43</v>
      </c>
      <c r="H140" s="73">
        <f t="shared" si="32"/>
        <v>4</v>
      </c>
      <c r="I140" s="75">
        <v>10</v>
      </c>
      <c r="J140" s="75">
        <v>6</v>
      </c>
      <c r="K140" s="74"/>
      <c r="L140" s="74"/>
      <c r="M140" s="74">
        <v>25</v>
      </c>
      <c r="N140" s="75">
        <v>12</v>
      </c>
      <c r="O140" s="44">
        <v>4</v>
      </c>
      <c r="P140" s="69"/>
      <c r="Q140" s="69"/>
      <c r="R140" s="69"/>
      <c r="S140" s="44">
        <v>4</v>
      </c>
      <c r="T140" s="44"/>
      <c r="U140" s="71">
        <f t="shared" si="33"/>
        <v>9.3023255813953494</v>
      </c>
      <c r="V140" s="76">
        <f t="shared" si="24"/>
        <v>59.85</v>
      </c>
      <c r="W140" s="73">
        <f t="shared" si="25"/>
        <v>59</v>
      </c>
      <c r="X140" s="77">
        <v>5</v>
      </c>
      <c r="Y140" s="73">
        <f>'ИТОГ и проверка'!C140+AC140</f>
        <v>47</v>
      </c>
      <c r="Z140" s="73">
        <f t="shared" si="26"/>
        <v>3.9264828738512949</v>
      </c>
      <c r="AA140" s="71">
        <f t="shared" si="27"/>
        <v>-1.0735171261487051</v>
      </c>
      <c r="AB140" s="73">
        <f t="shared" si="28"/>
        <v>0</v>
      </c>
      <c r="AC140" s="103">
        <v>11</v>
      </c>
      <c r="AD140" s="73">
        <f>'ИТОГ и проверка'!D140</f>
        <v>5</v>
      </c>
      <c r="AE140" s="69"/>
      <c r="AF140" s="69"/>
      <c r="AG140" s="79">
        <f>Y140-AD140-AH140-AC140</f>
        <v>21</v>
      </c>
      <c r="AH140" s="73">
        <f>'ИТОГ и проверка'!E140</f>
        <v>10</v>
      </c>
      <c r="AI140" s="91"/>
      <c r="AJ140" s="91">
        <f t="shared" si="29"/>
        <v>36</v>
      </c>
      <c r="AK140" s="89">
        <f t="shared" si="30"/>
        <v>-11</v>
      </c>
      <c r="AL140" s="71">
        <f t="shared" si="31"/>
        <v>0</v>
      </c>
      <c r="AM140" s="82"/>
    </row>
    <row r="141" spans="1:39">
      <c r="A141" s="93" t="s">
        <v>289</v>
      </c>
      <c r="B141" s="57" t="s">
        <v>290</v>
      </c>
      <c r="C141" s="83"/>
      <c r="D141" s="58"/>
      <c r="E141" s="59"/>
      <c r="F141" s="60"/>
      <c r="G141" s="119"/>
      <c r="H141" s="120"/>
      <c r="I141" s="61"/>
      <c r="J141" s="61"/>
      <c r="K141" s="61"/>
      <c r="L141" s="61"/>
      <c r="M141" s="61"/>
      <c r="N141" s="121"/>
      <c r="O141" s="59"/>
      <c r="P141" s="60"/>
      <c r="Q141" s="60"/>
      <c r="R141" s="60"/>
      <c r="S141" s="59"/>
      <c r="T141" s="59"/>
      <c r="U141" s="60"/>
      <c r="V141" s="60"/>
      <c r="W141" s="60"/>
      <c r="X141" s="60"/>
      <c r="Y141" s="60"/>
      <c r="Z141" s="60"/>
      <c r="AA141" s="60"/>
      <c r="AB141" s="73">
        <f t="shared" si="28"/>
        <v>0</v>
      </c>
      <c r="AC141" s="60"/>
      <c r="AD141" s="60"/>
      <c r="AE141" s="60"/>
      <c r="AF141" s="60"/>
      <c r="AG141" s="60"/>
      <c r="AH141" s="62"/>
      <c r="AI141" s="97"/>
      <c r="AJ141" s="91">
        <f t="shared" si="29"/>
        <v>0</v>
      </c>
      <c r="AK141" s="89">
        <f t="shared" si="30"/>
        <v>0</v>
      </c>
      <c r="AL141" s="71">
        <f t="shared" si="31"/>
        <v>0</v>
      </c>
      <c r="AM141" s="82"/>
    </row>
    <row r="142" spans="1:39" ht="31.5">
      <c r="A142" s="66" t="s">
        <v>291</v>
      </c>
      <c r="B142" s="67" t="s">
        <v>292</v>
      </c>
      <c r="C142" s="68">
        <v>240</v>
      </c>
      <c r="D142" s="69">
        <v>0</v>
      </c>
      <c r="E142" s="90">
        <v>0</v>
      </c>
      <c r="F142" s="71">
        <f t="shared" si="15"/>
        <v>0</v>
      </c>
      <c r="G142" s="72">
        <v>0</v>
      </c>
      <c r="H142" s="73">
        <v>0</v>
      </c>
      <c r="I142" s="74"/>
      <c r="J142" s="75">
        <v>0</v>
      </c>
      <c r="K142" s="74"/>
      <c r="L142" s="74"/>
      <c r="M142" s="74">
        <v>0</v>
      </c>
      <c r="N142" s="75">
        <v>0</v>
      </c>
      <c r="O142" s="70">
        <v>0</v>
      </c>
      <c r="P142" s="69"/>
      <c r="Q142" s="69"/>
      <c r="R142" s="69"/>
      <c r="S142" s="70">
        <v>0</v>
      </c>
      <c r="T142" s="70">
        <v>0</v>
      </c>
      <c r="U142" s="71">
        <v>0</v>
      </c>
      <c r="V142" s="76">
        <f t="shared" si="24"/>
        <v>0</v>
      </c>
      <c r="W142" s="73">
        <f t="shared" si="25"/>
        <v>0</v>
      </c>
      <c r="X142" s="77">
        <v>0</v>
      </c>
      <c r="Y142" s="73">
        <f>'ИТОГ и проверка'!C142</f>
        <v>0</v>
      </c>
      <c r="Z142" s="73">
        <v>0</v>
      </c>
      <c r="AA142" s="78">
        <f t="shared" si="27"/>
        <v>0</v>
      </c>
      <c r="AB142" s="73">
        <f t="shared" si="28"/>
        <v>0</v>
      </c>
      <c r="AC142" s="69"/>
      <c r="AD142" s="73">
        <f>'ИТОГ и проверка'!D142</f>
        <v>0</v>
      </c>
      <c r="AE142" s="69"/>
      <c r="AF142" s="69"/>
      <c r="AG142" s="79">
        <f t="shared" si="35"/>
        <v>0</v>
      </c>
      <c r="AH142" s="73">
        <f>'ИТОГ и проверка'!E142</f>
        <v>0</v>
      </c>
      <c r="AI142" s="91"/>
      <c r="AJ142" s="91">
        <f t="shared" si="29"/>
        <v>0</v>
      </c>
      <c r="AK142" s="89">
        <f t="shared" si="30"/>
        <v>0</v>
      </c>
      <c r="AL142" s="71">
        <f t="shared" si="31"/>
        <v>0</v>
      </c>
      <c r="AM142" s="82"/>
    </row>
    <row r="143" spans="1:39">
      <c r="A143" s="93" t="s">
        <v>293</v>
      </c>
      <c r="B143" s="57" t="s">
        <v>294</v>
      </c>
      <c r="C143" s="83"/>
      <c r="D143" s="58"/>
      <c r="E143" s="59"/>
      <c r="F143" s="60"/>
      <c r="G143" s="119"/>
      <c r="H143" s="120"/>
      <c r="I143" s="61"/>
      <c r="J143" s="61"/>
      <c r="K143" s="61"/>
      <c r="L143" s="61"/>
      <c r="M143" s="61"/>
      <c r="N143" s="121"/>
      <c r="O143" s="59"/>
      <c r="P143" s="60"/>
      <c r="Q143" s="60"/>
      <c r="R143" s="60"/>
      <c r="S143" s="59"/>
      <c r="T143" s="59"/>
      <c r="U143" s="60"/>
      <c r="V143" s="60"/>
      <c r="W143" s="60"/>
      <c r="X143" s="60"/>
      <c r="Y143" s="60"/>
      <c r="Z143" s="60"/>
      <c r="AA143" s="60"/>
      <c r="AB143" s="73">
        <f t="shared" si="28"/>
        <v>0</v>
      </c>
      <c r="AC143" s="60"/>
      <c r="AD143" s="60"/>
      <c r="AE143" s="60"/>
      <c r="AF143" s="60"/>
      <c r="AG143" s="60"/>
      <c r="AH143" s="62"/>
      <c r="AI143" s="97"/>
      <c r="AJ143" s="91">
        <f t="shared" si="29"/>
        <v>0</v>
      </c>
      <c r="AK143" s="89">
        <f t="shared" si="30"/>
        <v>0</v>
      </c>
      <c r="AL143" s="71">
        <f t="shared" si="31"/>
        <v>0</v>
      </c>
      <c r="AM143" s="82"/>
    </row>
    <row r="144" spans="1:39" ht="31.5">
      <c r="A144" s="66" t="s">
        <v>295</v>
      </c>
      <c r="B144" s="67" t="s">
        <v>296</v>
      </c>
      <c r="C144" s="68">
        <v>8.4109999999999996</v>
      </c>
      <c r="D144" s="107">
        <v>0</v>
      </c>
      <c r="E144" s="109">
        <v>0</v>
      </c>
      <c r="F144" s="71">
        <f t="shared" ref="F144:F148" si="36">E144/C144</f>
        <v>0</v>
      </c>
      <c r="G144" s="72">
        <v>0</v>
      </c>
      <c r="H144" s="73">
        <v>0</v>
      </c>
      <c r="I144" s="74"/>
      <c r="J144" s="75">
        <v>0</v>
      </c>
      <c r="K144" s="74"/>
      <c r="L144" s="74"/>
      <c r="M144" s="74"/>
      <c r="N144" s="75">
        <v>0</v>
      </c>
      <c r="O144" s="70"/>
      <c r="P144" s="69"/>
      <c r="Q144" s="69"/>
      <c r="R144" s="69"/>
      <c r="S144" s="70"/>
      <c r="T144" s="70"/>
      <c r="U144" s="71">
        <v>0</v>
      </c>
      <c r="V144" s="76">
        <f t="shared" si="24"/>
        <v>0</v>
      </c>
      <c r="W144" s="73">
        <f t="shared" si="25"/>
        <v>0</v>
      </c>
      <c r="X144" s="77">
        <v>0</v>
      </c>
      <c r="Y144" s="73">
        <f>'ИТОГ и проверка'!C144</f>
        <v>0</v>
      </c>
      <c r="Z144" s="73">
        <v>0</v>
      </c>
      <c r="AA144" s="78">
        <f t="shared" si="27"/>
        <v>0</v>
      </c>
      <c r="AB144" s="73">
        <f t="shared" si="28"/>
        <v>0</v>
      </c>
      <c r="AC144" s="69"/>
      <c r="AD144" s="73">
        <f>'ИТОГ и проверка'!D144</f>
        <v>0</v>
      </c>
      <c r="AE144" s="69"/>
      <c r="AF144" s="69"/>
      <c r="AG144" s="69"/>
      <c r="AH144" s="73">
        <f>'ИТОГ и проверка'!E144</f>
        <v>0</v>
      </c>
      <c r="AI144" s="91"/>
      <c r="AJ144" s="91">
        <f t="shared" si="29"/>
        <v>0</v>
      </c>
      <c r="AK144" s="89">
        <f t="shared" si="30"/>
        <v>0</v>
      </c>
      <c r="AL144" s="71">
        <f t="shared" si="31"/>
        <v>0</v>
      </c>
      <c r="AM144" s="82"/>
    </row>
    <row r="145" spans="1:39">
      <c r="A145" s="66" t="s">
        <v>297</v>
      </c>
      <c r="B145" s="67" t="s">
        <v>298</v>
      </c>
      <c r="C145" s="68">
        <v>62.664999999999999</v>
      </c>
      <c r="D145" s="107">
        <v>0</v>
      </c>
      <c r="E145" s="70">
        <v>109</v>
      </c>
      <c r="F145" s="71">
        <f t="shared" si="36"/>
        <v>1.7394079629777388</v>
      </c>
      <c r="G145" s="72">
        <v>0</v>
      </c>
      <c r="H145" s="73">
        <v>0</v>
      </c>
      <c r="I145" s="74"/>
      <c r="J145" s="75">
        <v>0</v>
      </c>
      <c r="K145" s="74"/>
      <c r="L145" s="74"/>
      <c r="M145" s="74"/>
      <c r="N145" s="75">
        <v>0</v>
      </c>
      <c r="O145" s="70">
        <v>0</v>
      </c>
      <c r="P145" s="69"/>
      <c r="Q145" s="69"/>
      <c r="R145" s="69"/>
      <c r="S145" s="70">
        <v>0</v>
      </c>
      <c r="T145" s="70">
        <v>0</v>
      </c>
      <c r="U145" s="71">
        <v>0</v>
      </c>
      <c r="V145" s="76">
        <f t="shared" si="24"/>
        <v>8.7200000000000006</v>
      </c>
      <c r="W145" s="73">
        <f t="shared" si="25"/>
        <v>8</v>
      </c>
      <c r="X145" s="77">
        <v>8</v>
      </c>
      <c r="Y145" s="73">
        <f>'ИТОГ и проверка'!C145</f>
        <v>8</v>
      </c>
      <c r="Z145" s="73">
        <v>0</v>
      </c>
      <c r="AA145" s="78">
        <f t="shared" si="27"/>
        <v>-8</v>
      </c>
      <c r="AB145" s="73">
        <f t="shared" si="28"/>
        <v>0</v>
      </c>
      <c r="AC145" s="69"/>
      <c r="AD145" s="73">
        <f>'ИТОГ и проверка'!D145</f>
        <v>0</v>
      </c>
      <c r="AE145" s="69"/>
      <c r="AF145" s="69"/>
      <c r="AG145" s="69"/>
      <c r="AH145" s="73">
        <f>'ИТОГ и проверка'!E145</f>
        <v>0</v>
      </c>
      <c r="AI145" s="91"/>
      <c r="AJ145" s="91">
        <f t="shared" si="29"/>
        <v>0</v>
      </c>
      <c r="AK145" s="89">
        <f t="shared" si="30"/>
        <v>-8</v>
      </c>
      <c r="AL145" s="71">
        <f t="shared" si="31"/>
        <v>0</v>
      </c>
      <c r="AM145" s="82"/>
    </row>
    <row r="146" spans="1:39" ht="78.75">
      <c r="A146" s="66" t="s">
        <v>299</v>
      </c>
      <c r="B146" s="67" t="s">
        <v>300</v>
      </c>
      <c r="C146" s="104">
        <v>46.898000000000003</v>
      </c>
      <c r="D146" s="107">
        <v>100</v>
      </c>
      <c r="E146" s="70">
        <v>104</v>
      </c>
      <c r="F146" s="71">
        <f t="shared" si="36"/>
        <v>2.2175785747793082</v>
      </c>
      <c r="G146" s="72">
        <v>7</v>
      </c>
      <c r="H146" s="73">
        <f t="shared" si="32"/>
        <v>7</v>
      </c>
      <c r="I146" s="74"/>
      <c r="J146" s="75">
        <v>0</v>
      </c>
      <c r="K146" s="74"/>
      <c r="L146" s="74"/>
      <c r="M146" s="74"/>
      <c r="N146" s="75">
        <v>0</v>
      </c>
      <c r="O146" s="70">
        <v>6</v>
      </c>
      <c r="P146" s="69"/>
      <c r="Q146" s="69"/>
      <c r="R146" s="69"/>
      <c r="S146" s="70">
        <v>5</v>
      </c>
      <c r="T146" s="70">
        <v>1</v>
      </c>
      <c r="U146" s="71">
        <f t="shared" si="33"/>
        <v>85.714285714285708</v>
      </c>
      <c r="V146" s="76">
        <f t="shared" si="24"/>
        <v>8.32</v>
      </c>
      <c r="W146" s="73">
        <f t="shared" si="25"/>
        <v>8</v>
      </c>
      <c r="X146" s="77">
        <v>8</v>
      </c>
      <c r="Y146" s="73">
        <f>'ИТОГ и проверка'!C146</f>
        <v>7</v>
      </c>
      <c r="Z146" s="73">
        <f t="shared" si="26"/>
        <v>6.7307692307692308</v>
      </c>
      <c r="AA146" s="78">
        <f t="shared" si="27"/>
        <v>-1.2692307692307692</v>
      </c>
      <c r="AB146" s="73">
        <f t="shared" si="28"/>
        <v>0</v>
      </c>
      <c r="AC146" s="69"/>
      <c r="AD146" s="73">
        <f>'ИТОГ и проверка'!D146</f>
        <v>0</v>
      </c>
      <c r="AE146" s="69"/>
      <c r="AF146" s="69"/>
      <c r="AG146" s="69"/>
      <c r="AH146" s="73">
        <f>'ИТОГ и проверка'!E146</f>
        <v>0</v>
      </c>
      <c r="AI146" s="91"/>
      <c r="AJ146" s="91">
        <f t="shared" si="29"/>
        <v>0</v>
      </c>
      <c r="AK146" s="89">
        <f t="shared" si="30"/>
        <v>-7</v>
      </c>
      <c r="AL146" s="71">
        <f t="shared" si="31"/>
        <v>0</v>
      </c>
      <c r="AM146" s="82"/>
    </row>
    <row r="147" spans="1:39" ht="47.25">
      <c r="A147" s="66" t="s">
        <v>301</v>
      </c>
      <c r="B147" s="67" t="s">
        <v>302</v>
      </c>
      <c r="C147" s="102">
        <v>41.238999999999997</v>
      </c>
      <c r="D147" s="107">
        <v>47</v>
      </c>
      <c r="E147" s="70">
        <v>49</v>
      </c>
      <c r="F147" s="71">
        <f t="shared" si="36"/>
        <v>1.1881956400494678</v>
      </c>
      <c r="G147" s="72">
        <v>3</v>
      </c>
      <c r="H147" s="73">
        <f t="shared" si="32"/>
        <v>6.3829787234042561</v>
      </c>
      <c r="I147" s="74"/>
      <c r="J147" s="75">
        <v>0</v>
      </c>
      <c r="K147" s="74"/>
      <c r="L147" s="74"/>
      <c r="M147" s="74"/>
      <c r="N147" s="75">
        <v>0</v>
      </c>
      <c r="O147" s="70">
        <v>2</v>
      </c>
      <c r="P147" s="69"/>
      <c r="Q147" s="69"/>
      <c r="R147" s="69"/>
      <c r="S147" s="70">
        <v>2</v>
      </c>
      <c r="T147" s="70"/>
      <c r="U147" s="71">
        <f t="shared" si="33"/>
        <v>66.666666666666671</v>
      </c>
      <c r="V147" s="76">
        <f t="shared" si="24"/>
        <v>3.92</v>
      </c>
      <c r="W147" s="73">
        <f t="shared" si="25"/>
        <v>3</v>
      </c>
      <c r="X147" s="77">
        <v>8</v>
      </c>
      <c r="Y147" s="73">
        <f>'ИТОГ и проверка'!C147</f>
        <v>3</v>
      </c>
      <c r="Z147" s="73">
        <f t="shared" si="26"/>
        <v>6.1224489795918364</v>
      </c>
      <c r="AA147" s="78">
        <f t="shared" si="27"/>
        <v>-1.8775510204081636</v>
      </c>
      <c r="AB147" s="73">
        <f t="shared" si="28"/>
        <v>0</v>
      </c>
      <c r="AC147" s="69"/>
      <c r="AD147" s="73">
        <f>'ИТОГ и проверка'!D147</f>
        <v>0</v>
      </c>
      <c r="AE147" s="69"/>
      <c r="AF147" s="69"/>
      <c r="AG147" s="69"/>
      <c r="AH147" s="73">
        <f>'ИТОГ и проверка'!E147</f>
        <v>0</v>
      </c>
      <c r="AI147" s="91"/>
      <c r="AJ147" s="91">
        <f t="shared" si="29"/>
        <v>0</v>
      </c>
      <c r="AK147" s="89">
        <f t="shared" si="30"/>
        <v>-3</v>
      </c>
      <c r="AL147" s="71">
        <f t="shared" si="31"/>
        <v>0</v>
      </c>
      <c r="AM147" s="82"/>
    </row>
    <row r="148" spans="1:39" ht="31.5">
      <c r="A148" s="66" t="s">
        <v>303</v>
      </c>
      <c r="B148" s="67" t="s">
        <v>304</v>
      </c>
      <c r="C148" s="104">
        <v>49.59</v>
      </c>
      <c r="D148" s="107">
        <v>104</v>
      </c>
      <c r="E148" s="90">
        <v>115</v>
      </c>
      <c r="F148" s="71">
        <f t="shared" si="36"/>
        <v>2.3190159306311755</v>
      </c>
      <c r="G148" s="72">
        <v>7</v>
      </c>
      <c r="H148" s="73">
        <f t="shared" si="32"/>
        <v>6.7307692307692308</v>
      </c>
      <c r="I148" s="74"/>
      <c r="J148" s="75">
        <v>0</v>
      </c>
      <c r="K148" s="74"/>
      <c r="L148" s="74"/>
      <c r="M148" s="74"/>
      <c r="N148" s="75">
        <v>0</v>
      </c>
      <c r="O148" s="90">
        <v>6</v>
      </c>
      <c r="P148" s="69"/>
      <c r="Q148" s="69"/>
      <c r="R148" s="69"/>
      <c r="S148" s="90"/>
      <c r="T148" s="90">
        <v>6</v>
      </c>
      <c r="U148" s="71">
        <f t="shared" si="33"/>
        <v>85.714285714285708</v>
      </c>
      <c r="V148" s="76">
        <f t="shared" si="24"/>
        <v>9.2000000000000011</v>
      </c>
      <c r="W148" s="73">
        <f t="shared" si="25"/>
        <v>9</v>
      </c>
      <c r="X148" s="77">
        <v>8</v>
      </c>
      <c r="Y148" s="73">
        <f>'ИТОГ и проверка'!C148</f>
        <v>9</v>
      </c>
      <c r="Z148" s="73">
        <f t="shared" si="26"/>
        <v>7.8260869565217401</v>
      </c>
      <c r="AA148" s="78">
        <f t="shared" si="27"/>
        <v>-0.17391304347825987</v>
      </c>
      <c r="AB148" s="73">
        <f t="shared" si="28"/>
        <v>0</v>
      </c>
      <c r="AC148" s="69"/>
      <c r="AD148" s="73">
        <f>'ИТОГ и проверка'!D148</f>
        <v>0</v>
      </c>
      <c r="AE148" s="69"/>
      <c r="AF148" s="69"/>
      <c r="AG148" s="69"/>
      <c r="AH148" s="73">
        <f>'ИТОГ и проверка'!E148</f>
        <v>0</v>
      </c>
      <c r="AI148" s="91"/>
      <c r="AJ148" s="91">
        <f t="shared" si="29"/>
        <v>0</v>
      </c>
      <c r="AK148" s="89">
        <f t="shared" si="30"/>
        <v>-9</v>
      </c>
      <c r="AL148" s="71">
        <f t="shared" si="31"/>
        <v>0</v>
      </c>
      <c r="AM148" s="82"/>
    </row>
    <row r="149" spans="1:39" ht="31.5">
      <c r="A149" s="66" t="s">
        <v>305</v>
      </c>
      <c r="B149" s="67" t="s">
        <v>306</v>
      </c>
      <c r="C149" s="68">
        <v>16.614000000000001</v>
      </c>
      <c r="D149" s="107">
        <v>0</v>
      </c>
      <c r="E149" s="109">
        <v>0</v>
      </c>
      <c r="F149" s="71">
        <f t="shared" ref="F149:F212" si="37">E149/C149</f>
        <v>0</v>
      </c>
      <c r="G149" s="72">
        <v>0</v>
      </c>
      <c r="H149" s="73">
        <v>0</v>
      </c>
      <c r="I149" s="74"/>
      <c r="J149" s="75">
        <v>0</v>
      </c>
      <c r="K149" s="74"/>
      <c r="L149" s="74"/>
      <c r="M149" s="74"/>
      <c r="N149" s="75">
        <v>0</v>
      </c>
      <c r="O149" s="70">
        <v>0</v>
      </c>
      <c r="P149" s="69"/>
      <c r="Q149" s="69"/>
      <c r="R149" s="69"/>
      <c r="S149" s="70">
        <v>0</v>
      </c>
      <c r="T149" s="70">
        <v>0</v>
      </c>
      <c r="U149" s="71">
        <v>0</v>
      </c>
      <c r="V149" s="76">
        <f t="shared" si="24"/>
        <v>0</v>
      </c>
      <c r="W149" s="73">
        <f t="shared" si="25"/>
        <v>0</v>
      </c>
      <c r="X149" s="77">
        <v>0</v>
      </c>
      <c r="Y149" s="73">
        <f>'ИТОГ и проверка'!C149</f>
        <v>0</v>
      </c>
      <c r="Z149" s="73">
        <v>0</v>
      </c>
      <c r="AA149" s="78">
        <f t="shared" si="27"/>
        <v>0</v>
      </c>
      <c r="AB149" s="73">
        <f t="shared" si="28"/>
        <v>0</v>
      </c>
      <c r="AC149" s="69"/>
      <c r="AD149" s="73">
        <f>'ИТОГ и проверка'!D149</f>
        <v>0</v>
      </c>
      <c r="AE149" s="69"/>
      <c r="AF149" s="69"/>
      <c r="AG149" s="69"/>
      <c r="AH149" s="73">
        <f>'ИТОГ и проверка'!E149</f>
        <v>0</v>
      </c>
      <c r="AI149" s="91"/>
      <c r="AJ149" s="91">
        <f t="shared" si="29"/>
        <v>0</v>
      </c>
      <c r="AK149" s="89">
        <f t="shared" si="30"/>
        <v>0</v>
      </c>
      <c r="AL149" s="71">
        <f t="shared" si="31"/>
        <v>0</v>
      </c>
      <c r="AM149" s="82"/>
    </row>
    <row r="150" spans="1:39" ht="47.25">
      <c r="A150" s="66" t="s">
        <v>307</v>
      </c>
      <c r="B150" s="67" t="s">
        <v>308</v>
      </c>
      <c r="C150" s="68">
        <v>25.611000000000001</v>
      </c>
      <c r="D150" s="107">
        <v>49</v>
      </c>
      <c r="E150" s="70">
        <v>54</v>
      </c>
      <c r="F150" s="71">
        <f t="shared" si="37"/>
        <v>2.1084690172191638</v>
      </c>
      <c r="G150" s="72">
        <v>3</v>
      </c>
      <c r="H150" s="73">
        <f t="shared" si="32"/>
        <v>6.1224489795918364</v>
      </c>
      <c r="I150" s="74"/>
      <c r="J150" s="75">
        <v>0</v>
      </c>
      <c r="K150" s="74"/>
      <c r="L150" s="74"/>
      <c r="M150" s="74"/>
      <c r="N150" s="75">
        <v>0</v>
      </c>
      <c r="O150" s="92">
        <v>0</v>
      </c>
      <c r="P150" s="69"/>
      <c r="Q150" s="69"/>
      <c r="R150" s="69"/>
      <c r="S150" s="92">
        <v>0</v>
      </c>
      <c r="T150" s="92">
        <v>0</v>
      </c>
      <c r="U150" s="71">
        <f t="shared" si="33"/>
        <v>0</v>
      </c>
      <c r="V150" s="76">
        <f t="shared" si="24"/>
        <v>4.32</v>
      </c>
      <c r="W150" s="73">
        <f t="shared" si="25"/>
        <v>4</v>
      </c>
      <c r="X150" s="77">
        <v>8</v>
      </c>
      <c r="Y150" s="73">
        <f>'ИТОГ и проверка'!C150</f>
        <v>3</v>
      </c>
      <c r="Z150" s="73">
        <f t="shared" si="26"/>
        <v>5.5555555555555554</v>
      </c>
      <c r="AA150" s="78">
        <f t="shared" si="27"/>
        <v>-2.4444444444444446</v>
      </c>
      <c r="AB150" s="73">
        <f t="shared" si="28"/>
        <v>0</v>
      </c>
      <c r="AC150" s="69"/>
      <c r="AD150" s="73">
        <f>'ИТОГ и проверка'!D150</f>
        <v>0</v>
      </c>
      <c r="AE150" s="69"/>
      <c r="AF150" s="69"/>
      <c r="AG150" s="69"/>
      <c r="AH150" s="73">
        <f>'ИТОГ и проверка'!E150</f>
        <v>0</v>
      </c>
      <c r="AI150" s="91"/>
      <c r="AJ150" s="91">
        <f t="shared" si="29"/>
        <v>0</v>
      </c>
      <c r="AK150" s="89">
        <f t="shared" si="30"/>
        <v>-3</v>
      </c>
      <c r="AL150" s="71">
        <f t="shared" si="31"/>
        <v>0</v>
      </c>
      <c r="AM150" s="82"/>
    </row>
    <row r="151" spans="1:39" ht="31.5">
      <c r="A151" s="66" t="s">
        <v>309</v>
      </c>
      <c r="B151" s="67" t="s">
        <v>310</v>
      </c>
      <c r="C151" s="104">
        <v>9.4640000000000004</v>
      </c>
      <c r="D151" s="107">
        <v>0</v>
      </c>
      <c r="E151" s="90">
        <v>0</v>
      </c>
      <c r="F151" s="71">
        <f t="shared" si="37"/>
        <v>0</v>
      </c>
      <c r="G151" s="72">
        <v>0</v>
      </c>
      <c r="H151" s="73">
        <v>0</v>
      </c>
      <c r="I151" s="74"/>
      <c r="J151" s="75">
        <v>0</v>
      </c>
      <c r="K151" s="74"/>
      <c r="L151" s="74"/>
      <c r="M151" s="74"/>
      <c r="N151" s="75">
        <v>0</v>
      </c>
      <c r="O151" s="92">
        <v>0</v>
      </c>
      <c r="P151" s="69"/>
      <c r="Q151" s="69"/>
      <c r="R151" s="69"/>
      <c r="S151" s="92">
        <v>0</v>
      </c>
      <c r="T151" s="92">
        <v>0</v>
      </c>
      <c r="U151" s="71">
        <v>0</v>
      </c>
      <c r="V151" s="76">
        <f t="shared" si="24"/>
        <v>0</v>
      </c>
      <c r="W151" s="73">
        <f t="shared" si="25"/>
        <v>0</v>
      </c>
      <c r="X151" s="77">
        <v>0</v>
      </c>
      <c r="Y151" s="73">
        <f>'ИТОГ и проверка'!C151</f>
        <v>0</v>
      </c>
      <c r="Z151" s="73">
        <v>0</v>
      </c>
      <c r="AA151" s="78">
        <f t="shared" si="27"/>
        <v>0</v>
      </c>
      <c r="AB151" s="73">
        <f t="shared" si="28"/>
        <v>0</v>
      </c>
      <c r="AC151" s="69"/>
      <c r="AD151" s="73">
        <f>'ИТОГ и проверка'!D151</f>
        <v>0</v>
      </c>
      <c r="AE151" s="69"/>
      <c r="AF151" s="69"/>
      <c r="AG151" s="69"/>
      <c r="AH151" s="73">
        <f>'ИТОГ и проверка'!E151</f>
        <v>0</v>
      </c>
      <c r="AI151" s="91"/>
      <c r="AJ151" s="91">
        <f t="shared" si="29"/>
        <v>0</v>
      </c>
      <c r="AK151" s="89">
        <f t="shared" si="30"/>
        <v>0</v>
      </c>
      <c r="AL151" s="71">
        <f t="shared" si="31"/>
        <v>0</v>
      </c>
      <c r="AM151" s="82"/>
    </row>
    <row r="152" spans="1:39" ht="31.5">
      <c r="A152" s="66" t="s">
        <v>311</v>
      </c>
      <c r="B152" s="67" t="s">
        <v>312</v>
      </c>
      <c r="C152" s="68">
        <v>76.146000000000001</v>
      </c>
      <c r="D152" s="107">
        <v>129</v>
      </c>
      <c r="E152" s="90">
        <v>120</v>
      </c>
      <c r="F152" s="71">
        <f t="shared" si="37"/>
        <v>1.575919943266882</v>
      </c>
      <c r="G152" s="72">
        <v>10</v>
      </c>
      <c r="H152" s="73">
        <f t="shared" si="32"/>
        <v>7.7519379844961236</v>
      </c>
      <c r="I152" s="74"/>
      <c r="J152" s="75">
        <v>0</v>
      </c>
      <c r="K152" s="74"/>
      <c r="L152" s="74"/>
      <c r="M152" s="74"/>
      <c r="N152" s="75">
        <v>0</v>
      </c>
      <c r="O152" s="116"/>
      <c r="P152" s="69"/>
      <c r="Q152" s="69"/>
      <c r="R152" s="69"/>
      <c r="S152" s="116"/>
      <c r="T152" s="116"/>
      <c r="U152" s="71">
        <f t="shared" si="33"/>
        <v>0</v>
      </c>
      <c r="V152" s="76">
        <f t="shared" si="24"/>
        <v>9.6</v>
      </c>
      <c r="W152" s="73">
        <f t="shared" si="25"/>
        <v>9</v>
      </c>
      <c r="X152" s="77">
        <v>8</v>
      </c>
      <c r="Y152" s="73">
        <f>'ИТОГ и проверка'!C152</f>
        <v>9</v>
      </c>
      <c r="Z152" s="73">
        <f t="shared" si="26"/>
        <v>7.5</v>
      </c>
      <c r="AA152" s="78">
        <f t="shared" si="27"/>
        <v>-0.5</v>
      </c>
      <c r="AB152" s="73">
        <f t="shared" si="28"/>
        <v>0</v>
      </c>
      <c r="AC152" s="69"/>
      <c r="AD152" s="73">
        <f>'ИТОГ и проверка'!D152</f>
        <v>0</v>
      </c>
      <c r="AE152" s="69"/>
      <c r="AF152" s="69"/>
      <c r="AG152" s="69"/>
      <c r="AH152" s="73">
        <f>'ИТОГ и проверка'!E152</f>
        <v>0</v>
      </c>
      <c r="AI152" s="91"/>
      <c r="AJ152" s="91">
        <f t="shared" si="29"/>
        <v>0</v>
      </c>
      <c r="AK152" s="89">
        <f t="shared" si="30"/>
        <v>-9</v>
      </c>
      <c r="AL152" s="71">
        <f t="shared" si="31"/>
        <v>0</v>
      </c>
      <c r="AM152" s="82"/>
    </row>
    <row r="153" spans="1:39" ht="47.25">
      <c r="A153" s="66" t="s">
        <v>313</v>
      </c>
      <c r="B153" s="67" t="s">
        <v>314</v>
      </c>
      <c r="C153" s="68">
        <v>40.438000000000002</v>
      </c>
      <c r="D153" s="107">
        <v>136</v>
      </c>
      <c r="E153" s="90">
        <v>142</v>
      </c>
      <c r="F153" s="71">
        <f t="shared" si="37"/>
        <v>3.5115485434492308</v>
      </c>
      <c r="G153" s="72">
        <v>6</v>
      </c>
      <c r="H153" s="73">
        <f t="shared" si="32"/>
        <v>4.4117647058823524</v>
      </c>
      <c r="I153" s="74"/>
      <c r="J153" s="75">
        <v>0</v>
      </c>
      <c r="K153" s="74"/>
      <c r="L153" s="74"/>
      <c r="M153" s="74"/>
      <c r="N153" s="75">
        <v>0</v>
      </c>
      <c r="O153" s="90">
        <v>2</v>
      </c>
      <c r="P153" s="69"/>
      <c r="Q153" s="69"/>
      <c r="R153" s="69"/>
      <c r="S153" s="90">
        <v>2</v>
      </c>
      <c r="T153" s="90">
        <v>0</v>
      </c>
      <c r="U153" s="71">
        <f t="shared" si="33"/>
        <v>33.333333333333336</v>
      </c>
      <c r="V153" s="76">
        <f t="shared" si="24"/>
        <v>17.04</v>
      </c>
      <c r="W153" s="73">
        <f t="shared" si="25"/>
        <v>17</v>
      </c>
      <c r="X153" s="77">
        <v>12</v>
      </c>
      <c r="Y153" s="73">
        <f>'ИТОГ и проверка'!C153</f>
        <v>8</v>
      </c>
      <c r="Z153" s="73">
        <f t="shared" si="26"/>
        <v>5.6338028169014089</v>
      </c>
      <c r="AA153" s="78">
        <f t="shared" si="27"/>
        <v>-6.3661971830985911</v>
      </c>
      <c r="AB153" s="73">
        <f t="shared" si="28"/>
        <v>0</v>
      </c>
      <c r="AC153" s="69"/>
      <c r="AD153" s="73">
        <f>'ИТОГ и проверка'!D153</f>
        <v>0</v>
      </c>
      <c r="AE153" s="69"/>
      <c r="AF153" s="69"/>
      <c r="AG153" s="69"/>
      <c r="AH153" s="73">
        <f>'ИТОГ и проверка'!E153</f>
        <v>0</v>
      </c>
      <c r="AI153" s="91"/>
      <c r="AJ153" s="91">
        <f t="shared" si="29"/>
        <v>0</v>
      </c>
      <c r="AK153" s="89">
        <f t="shared" si="30"/>
        <v>-8</v>
      </c>
      <c r="AL153" s="71">
        <f t="shared" si="31"/>
        <v>0</v>
      </c>
      <c r="AM153" s="82"/>
    </row>
    <row r="154" spans="1:39" ht="31.5">
      <c r="A154" s="66" t="s">
        <v>315</v>
      </c>
      <c r="B154" s="67" t="s">
        <v>316</v>
      </c>
      <c r="C154" s="68">
        <v>16.07</v>
      </c>
      <c r="D154" s="107">
        <v>27</v>
      </c>
      <c r="E154" s="90">
        <v>27</v>
      </c>
      <c r="F154" s="71">
        <f t="shared" si="37"/>
        <v>1.6801493466085875</v>
      </c>
      <c r="G154" s="72">
        <v>2</v>
      </c>
      <c r="H154" s="73">
        <f t="shared" si="32"/>
        <v>7.4074074074074066</v>
      </c>
      <c r="I154" s="74"/>
      <c r="J154" s="75">
        <v>0</v>
      </c>
      <c r="K154" s="74"/>
      <c r="L154" s="74"/>
      <c r="M154" s="74">
        <v>1</v>
      </c>
      <c r="N154" s="75">
        <v>1</v>
      </c>
      <c r="O154" s="70">
        <v>1</v>
      </c>
      <c r="P154" s="69"/>
      <c r="Q154" s="69"/>
      <c r="R154" s="69"/>
      <c r="S154" s="70">
        <v>1</v>
      </c>
      <c r="T154" s="70">
        <v>0</v>
      </c>
      <c r="U154" s="71">
        <f t="shared" si="33"/>
        <v>50</v>
      </c>
      <c r="V154" s="76">
        <f t="shared" si="24"/>
        <v>2.16</v>
      </c>
      <c r="W154" s="73">
        <f t="shared" si="25"/>
        <v>2</v>
      </c>
      <c r="X154" s="77">
        <v>8</v>
      </c>
      <c r="Y154" s="73">
        <f>'ИТОГ и проверка'!C154</f>
        <v>1</v>
      </c>
      <c r="Z154" s="73">
        <f t="shared" si="26"/>
        <v>3.7037037037037033</v>
      </c>
      <c r="AA154" s="78">
        <f t="shared" si="27"/>
        <v>-4.2962962962962967</v>
      </c>
      <c r="AB154" s="73">
        <f t="shared" si="28"/>
        <v>0</v>
      </c>
      <c r="AC154" s="69"/>
      <c r="AD154" s="73">
        <f>'ИТОГ и проверка'!D154</f>
        <v>0</v>
      </c>
      <c r="AE154" s="69"/>
      <c r="AF154" s="69"/>
      <c r="AG154" s="79">
        <f t="shared" si="35"/>
        <v>0</v>
      </c>
      <c r="AH154" s="73">
        <f>'ИТОГ и проверка'!E154</f>
        <v>1</v>
      </c>
      <c r="AI154" s="91"/>
      <c r="AJ154" s="91">
        <f t="shared" si="29"/>
        <v>1</v>
      </c>
      <c r="AK154" s="89">
        <f t="shared" si="30"/>
        <v>0</v>
      </c>
      <c r="AL154" s="71">
        <f t="shared" si="31"/>
        <v>0</v>
      </c>
      <c r="AM154" s="82"/>
    </row>
    <row r="155" spans="1:39" ht="47.25">
      <c r="A155" s="66" t="s">
        <v>317</v>
      </c>
      <c r="B155" s="67" t="s">
        <v>318</v>
      </c>
      <c r="C155" s="68">
        <v>3.52</v>
      </c>
      <c r="D155" s="107">
        <v>0</v>
      </c>
      <c r="E155" s="90">
        <v>0</v>
      </c>
      <c r="F155" s="71">
        <f t="shared" si="37"/>
        <v>0</v>
      </c>
      <c r="G155" s="72">
        <v>0</v>
      </c>
      <c r="H155" s="73">
        <v>0</v>
      </c>
      <c r="I155" s="74"/>
      <c r="J155" s="75">
        <v>0</v>
      </c>
      <c r="K155" s="74"/>
      <c r="L155" s="74"/>
      <c r="M155" s="74">
        <v>0</v>
      </c>
      <c r="N155" s="75">
        <v>0</v>
      </c>
      <c r="O155" s="92">
        <v>0</v>
      </c>
      <c r="P155" s="69"/>
      <c r="Q155" s="69"/>
      <c r="R155" s="69"/>
      <c r="S155" s="92">
        <v>0</v>
      </c>
      <c r="T155" s="92">
        <v>0</v>
      </c>
      <c r="U155" s="71">
        <v>0</v>
      </c>
      <c r="V155" s="76">
        <f t="shared" si="24"/>
        <v>0</v>
      </c>
      <c r="W155" s="73">
        <f t="shared" si="25"/>
        <v>0</v>
      </c>
      <c r="X155" s="77">
        <v>0</v>
      </c>
      <c r="Y155" s="73">
        <f>'ИТОГ и проверка'!C155</f>
        <v>0</v>
      </c>
      <c r="Z155" s="73">
        <v>0</v>
      </c>
      <c r="AA155" s="78">
        <f t="shared" si="27"/>
        <v>0</v>
      </c>
      <c r="AB155" s="73">
        <f t="shared" si="28"/>
        <v>0</v>
      </c>
      <c r="AC155" s="69"/>
      <c r="AD155" s="73">
        <f>'ИТОГ и проверка'!D155</f>
        <v>0</v>
      </c>
      <c r="AE155" s="69"/>
      <c r="AF155" s="69"/>
      <c r="AG155" s="79">
        <f t="shared" si="35"/>
        <v>0</v>
      </c>
      <c r="AH155" s="73">
        <f>'ИТОГ и проверка'!E155</f>
        <v>0</v>
      </c>
      <c r="AI155" s="91"/>
      <c r="AJ155" s="91">
        <f t="shared" si="29"/>
        <v>0</v>
      </c>
      <c r="AK155" s="89">
        <f t="shared" si="30"/>
        <v>0</v>
      </c>
      <c r="AL155" s="71">
        <f t="shared" si="31"/>
        <v>0</v>
      </c>
      <c r="AM155" s="82"/>
    </row>
    <row r="156" spans="1:39" ht="47.25">
      <c r="A156" s="66" t="s">
        <v>319</v>
      </c>
      <c r="B156" s="67" t="s">
        <v>320</v>
      </c>
      <c r="C156" s="68">
        <v>12.092000000000001</v>
      </c>
      <c r="D156" s="107">
        <v>0</v>
      </c>
      <c r="E156" s="90">
        <v>0</v>
      </c>
      <c r="F156" s="71">
        <f t="shared" si="37"/>
        <v>0</v>
      </c>
      <c r="G156" s="72">
        <v>0</v>
      </c>
      <c r="H156" s="73">
        <v>0</v>
      </c>
      <c r="I156" s="74"/>
      <c r="J156" s="75">
        <v>0</v>
      </c>
      <c r="K156" s="74"/>
      <c r="L156" s="74"/>
      <c r="M156" s="74">
        <v>0</v>
      </c>
      <c r="N156" s="75">
        <v>0</v>
      </c>
      <c r="O156" s="92">
        <v>0</v>
      </c>
      <c r="P156" s="69"/>
      <c r="Q156" s="69"/>
      <c r="R156" s="69"/>
      <c r="S156" s="92">
        <v>0</v>
      </c>
      <c r="T156" s="92">
        <v>0</v>
      </c>
      <c r="U156" s="71">
        <v>0</v>
      </c>
      <c r="V156" s="76">
        <f t="shared" si="24"/>
        <v>0</v>
      </c>
      <c r="W156" s="73">
        <f t="shared" si="25"/>
        <v>0</v>
      </c>
      <c r="X156" s="77">
        <v>0</v>
      </c>
      <c r="Y156" s="73">
        <f>'ИТОГ и проверка'!C156</f>
        <v>0</v>
      </c>
      <c r="Z156" s="73">
        <v>0</v>
      </c>
      <c r="AA156" s="78">
        <f t="shared" si="27"/>
        <v>0</v>
      </c>
      <c r="AB156" s="73">
        <f t="shared" si="28"/>
        <v>0</v>
      </c>
      <c r="AC156" s="69"/>
      <c r="AD156" s="73">
        <f>'ИТОГ и проверка'!D156</f>
        <v>0</v>
      </c>
      <c r="AE156" s="69"/>
      <c r="AF156" s="69"/>
      <c r="AG156" s="79">
        <f t="shared" si="35"/>
        <v>0</v>
      </c>
      <c r="AH156" s="73">
        <f>'ИТОГ и проверка'!E156</f>
        <v>0</v>
      </c>
      <c r="AI156" s="91"/>
      <c r="AJ156" s="91">
        <f t="shared" si="29"/>
        <v>0</v>
      </c>
      <c r="AK156" s="89">
        <f t="shared" si="30"/>
        <v>0</v>
      </c>
      <c r="AL156" s="71">
        <f t="shared" si="31"/>
        <v>0</v>
      </c>
      <c r="AM156" s="82"/>
    </row>
    <row r="157" spans="1:39" ht="31.5">
      <c r="A157" s="66" t="s">
        <v>321</v>
      </c>
      <c r="B157" s="67" t="s">
        <v>322</v>
      </c>
      <c r="C157" s="68">
        <v>22.745000000000001</v>
      </c>
      <c r="D157" s="107">
        <v>22</v>
      </c>
      <c r="E157" s="70">
        <v>21</v>
      </c>
      <c r="F157" s="71">
        <f t="shared" si="37"/>
        <v>0.92327984172345567</v>
      </c>
      <c r="G157" s="72">
        <v>1</v>
      </c>
      <c r="H157" s="73">
        <f t="shared" si="32"/>
        <v>4.5454545454545459</v>
      </c>
      <c r="I157" s="74"/>
      <c r="J157" s="75">
        <v>0</v>
      </c>
      <c r="K157" s="74"/>
      <c r="L157" s="74"/>
      <c r="M157" s="74"/>
      <c r="N157" s="75">
        <v>0</v>
      </c>
      <c r="O157" s="74">
        <v>0</v>
      </c>
      <c r="P157" s="69"/>
      <c r="Q157" s="69"/>
      <c r="R157" s="69"/>
      <c r="S157" s="74"/>
      <c r="T157" s="74"/>
      <c r="U157" s="71">
        <f t="shared" si="33"/>
        <v>0</v>
      </c>
      <c r="V157" s="76">
        <f t="shared" si="24"/>
        <v>1.05</v>
      </c>
      <c r="W157" s="73">
        <f t="shared" si="25"/>
        <v>1</v>
      </c>
      <c r="X157" s="77">
        <v>5</v>
      </c>
      <c r="Y157" s="73">
        <f>'ИТОГ и проверка'!C157</f>
        <v>1</v>
      </c>
      <c r="Z157" s="73">
        <f t="shared" si="26"/>
        <v>4.7619047619047619</v>
      </c>
      <c r="AA157" s="78">
        <f t="shared" si="27"/>
        <v>-0.23809523809523814</v>
      </c>
      <c r="AB157" s="73">
        <f t="shared" si="28"/>
        <v>0</v>
      </c>
      <c r="AC157" s="69"/>
      <c r="AD157" s="73">
        <f>'ИТОГ и проверка'!D157</f>
        <v>0</v>
      </c>
      <c r="AE157" s="69"/>
      <c r="AF157" s="69"/>
      <c r="AG157" s="69"/>
      <c r="AH157" s="73">
        <f>'ИТОГ и проверка'!E157</f>
        <v>0</v>
      </c>
      <c r="AI157" s="91"/>
      <c r="AJ157" s="91">
        <f t="shared" si="29"/>
        <v>0</v>
      </c>
      <c r="AK157" s="89">
        <f t="shared" si="30"/>
        <v>-1</v>
      </c>
      <c r="AL157" s="71">
        <f t="shared" si="31"/>
        <v>0</v>
      </c>
      <c r="AM157" s="82"/>
    </row>
    <row r="158" spans="1:39" ht="31.5">
      <c r="A158" s="66" t="s">
        <v>323</v>
      </c>
      <c r="B158" s="124" t="s">
        <v>324</v>
      </c>
      <c r="C158" s="104">
        <v>33.654000000000003</v>
      </c>
      <c r="D158" s="107">
        <v>63</v>
      </c>
      <c r="E158" s="90">
        <v>67</v>
      </c>
      <c r="F158" s="71">
        <f t="shared" si="37"/>
        <v>1.9908480418375227</v>
      </c>
      <c r="G158" s="72">
        <v>3</v>
      </c>
      <c r="H158" s="73">
        <f t="shared" si="32"/>
        <v>4.7619047619047619</v>
      </c>
      <c r="I158" s="74"/>
      <c r="J158" s="75">
        <v>0</v>
      </c>
      <c r="K158" s="74"/>
      <c r="L158" s="74"/>
      <c r="M158" s="74"/>
      <c r="N158" s="75">
        <v>0</v>
      </c>
      <c r="O158" s="90">
        <v>1</v>
      </c>
      <c r="P158" s="69"/>
      <c r="Q158" s="69"/>
      <c r="R158" s="69"/>
      <c r="S158" s="90">
        <v>1</v>
      </c>
      <c r="T158" s="90"/>
      <c r="U158" s="71">
        <f t="shared" si="33"/>
        <v>33.333333333333336</v>
      </c>
      <c r="V158" s="76">
        <f t="shared" si="24"/>
        <v>5.36</v>
      </c>
      <c r="W158" s="73">
        <f t="shared" si="25"/>
        <v>5</v>
      </c>
      <c r="X158" s="77">
        <v>8</v>
      </c>
      <c r="Y158" s="73">
        <f>'ИТОГ и проверка'!C158</f>
        <v>3</v>
      </c>
      <c r="Z158" s="73">
        <f t="shared" si="26"/>
        <v>4.4776119402985071</v>
      </c>
      <c r="AA158" s="78">
        <f t="shared" si="27"/>
        <v>-3.5223880597014929</v>
      </c>
      <c r="AB158" s="73">
        <f t="shared" si="28"/>
        <v>0</v>
      </c>
      <c r="AC158" s="69"/>
      <c r="AD158" s="73">
        <f>'ИТОГ и проверка'!D158</f>
        <v>0</v>
      </c>
      <c r="AE158" s="69"/>
      <c r="AF158" s="69"/>
      <c r="AG158" s="69"/>
      <c r="AH158" s="73">
        <f>'ИТОГ и проверка'!E158</f>
        <v>0</v>
      </c>
      <c r="AI158" s="91"/>
      <c r="AJ158" s="91">
        <f t="shared" si="29"/>
        <v>0</v>
      </c>
      <c r="AK158" s="89">
        <f t="shared" si="30"/>
        <v>-3</v>
      </c>
      <c r="AL158" s="71">
        <f t="shared" si="31"/>
        <v>0</v>
      </c>
      <c r="AM158" s="82"/>
    </row>
    <row r="159" spans="1:39" ht="31.5">
      <c r="A159" s="66" t="s">
        <v>325</v>
      </c>
      <c r="B159" s="124" t="s">
        <v>326</v>
      </c>
      <c r="C159" s="104">
        <v>11.364000000000001</v>
      </c>
      <c r="D159" s="69">
        <v>9</v>
      </c>
      <c r="E159" s="90">
        <v>10</v>
      </c>
      <c r="F159" s="71">
        <f t="shared" si="37"/>
        <v>0.87997184090109115</v>
      </c>
      <c r="G159" s="72">
        <v>0</v>
      </c>
      <c r="H159" s="73">
        <f t="shared" si="32"/>
        <v>0</v>
      </c>
      <c r="I159" s="74"/>
      <c r="J159" s="75">
        <v>0</v>
      </c>
      <c r="K159" s="74"/>
      <c r="L159" s="74"/>
      <c r="M159" s="74"/>
      <c r="N159" s="75">
        <v>0</v>
      </c>
      <c r="O159" s="92">
        <v>0</v>
      </c>
      <c r="P159" s="69"/>
      <c r="Q159" s="69"/>
      <c r="R159" s="69"/>
      <c r="S159" s="92">
        <v>0</v>
      </c>
      <c r="T159" s="92">
        <v>0</v>
      </c>
      <c r="U159" s="71">
        <v>0</v>
      </c>
      <c r="V159" s="76">
        <f t="shared" si="24"/>
        <v>0.5</v>
      </c>
      <c r="W159" s="73">
        <f t="shared" si="25"/>
        <v>0</v>
      </c>
      <c r="X159" s="77">
        <v>5</v>
      </c>
      <c r="Y159" s="73">
        <f>'ИТОГ и проверка'!C159</f>
        <v>0</v>
      </c>
      <c r="Z159" s="73">
        <f t="shared" si="26"/>
        <v>0</v>
      </c>
      <c r="AA159" s="78">
        <f t="shared" si="27"/>
        <v>-5</v>
      </c>
      <c r="AB159" s="73">
        <f t="shared" si="28"/>
        <v>0</v>
      </c>
      <c r="AC159" s="69"/>
      <c r="AD159" s="73">
        <f>'ИТОГ и проверка'!D159</f>
        <v>0</v>
      </c>
      <c r="AE159" s="69"/>
      <c r="AF159" s="69"/>
      <c r="AG159" s="69"/>
      <c r="AH159" s="73">
        <f>'ИТОГ и проверка'!E159</f>
        <v>0</v>
      </c>
      <c r="AI159" s="91"/>
      <c r="AJ159" s="91">
        <f t="shared" si="29"/>
        <v>0</v>
      </c>
      <c r="AK159" s="89">
        <f t="shared" si="30"/>
        <v>0</v>
      </c>
      <c r="AL159" s="71">
        <f t="shared" si="31"/>
        <v>0</v>
      </c>
      <c r="AM159" s="82"/>
    </row>
    <row r="160" spans="1:39">
      <c r="A160" s="93" t="s">
        <v>327</v>
      </c>
      <c r="B160" s="57" t="s">
        <v>328</v>
      </c>
      <c r="C160" s="83"/>
      <c r="D160" s="58"/>
      <c r="E160" s="59"/>
      <c r="F160" s="60"/>
      <c r="G160" s="119"/>
      <c r="H160" s="120"/>
      <c r="I160" s="61"/>
      <c r="J160" s="61"/>
      <c r="K160" s="61"/>
      <c r="L160" s="61"/>
      <c r="M160" s="61"/>
      <c r="N160" s="121"/>
      <c r="O160" s="59"/>
      <c r="P160" s="60"/>
      <c r="Q160" s="60"/>
      <c r="R160" s="60"/>
      <c r="S160" s="59"/>
      <c r="T160" s="59"/>
      <c r="U160" s="60"/>
      <c r="V160" s="60"/>
      <c r="W160" s="60"/>
      <c r="X160" s="60"/>
      <c r="Y160" s="60"/>
      <c r="Z160" s="60"/>
      <c r="AA160" s="60"/>
      <c r="AB160" s="73">
        <f t="shared" si="28"/>
        <v>0</v>
      </c>
      <c r="AC160" s="60"/>
      <c r="AD160" s="60"/>
      <c r="AE160" s="60"/>
      <c r="AF160" s="60"/>
      <c r="AG160" s="60"/>
      <c r="AH160" s="62"/>
      <c r="AI160" s="97"/>
      <c r="AJ160" s="91">
        <f t="shared" si="29"/>
        <v>0</v>
      </c>
      <c r="AK160" s="89">
        <f t="shared" si="30"/>
        <v>0</v>
      </c>
      <c r="AL160" s="71">
        <f t="shared" si="31"/>
        <v>0</v>
      </c>
      <c r="AM160" s="82"/>
    </row>
    <row r="161" spans="1:39" ht="31.5">
      <c r="A161" s="66" t="s">
        <v>329</v>
      </c>
      <c r="B161" s="67" t="s">
        <v>330</v>
      </c>
      <c r="C161" s="104">
        <v>92.8</v>
      </c>
      <c r="D161" s="69">
        <v>75</v>
      </c>
      <c r="E161" s="90">
        <v>92</v>
      </c>
      <c r="F161" s="71">
        <f t="shared" si="37"/>
        <v>0.99137931034482762</v>
      </c>
      <c r="G161" s="72">
        <v>2</v>
      </c>
      <c r="H161" s="73">
        <f t="shared" si="32"/>
        <v>2.6666666666666665</v>
      </c>
      <c r="I161" s="74"/>
      <c r="J161" s="75">
        <v>0</v>
      </c>
      <c r="K161" s="74"/>
      <c r="L161" s="74"/>
      <c r="M161" s="74"/>
      <c r="N161" s="75">
        <v>0</v>
      </c>
      <c r="O161" s="115"/>
      <c r="P161" s="69"/>
      <c r="Q161" s="69"/>
      <c r="R161" s="69"/>
      <c r="S161" s="115"/>
      <c r="T161" s="115"/>
      <c r="U161" s="71">
        <f t="shared" si="33"/>
        <v>0</v>
      </c>
      <c r="V161" s="76">
        <f t="shared" si="24"/>
        <v>4.6000000000000005</v>
      </c>
      <c r="W161" s="73">
        <f t="shared" si="25"/>
        <v>4</v>
      </c>
      <c r="X161" s="77">
        <v>5</v>
      </c>
      <c r="Y161" s="73">
        <f>'ИТОГ и проверка'!C161</f>
        <v>4</v>
      </c>
      <c r="Z161" s="73">
        <f t="shared" si="26"/>
        <v>4.3478260869565215</v>
      </c>
      <c r="AA161" s="78">
        <f t="shared" si="27"/>
        <v>-0.65217391304347849</v>
      </c>
      <c r="AB161" s="73">
        <f t="shared" si="28"/>
        <v>0</v>
      </c>
      <c r="AC161" s="69"/>
      <c r="AD161" s="73">
        <f>'ИТОГ и проверка'!D161</f>
        <v>0</v>
      </c>
      <c r="AE161" s="69"/>
      <c r="AF161" s="69"/>
      <c r="AG161" s="69"/>
      <c r="AH161" s="73">
        <f>'ИТОГ и проверка'!E161</f>
        <v>0</v>
      </c>
      <c r="AI161" s="91"/>
      <c r="AJ161" s="91">
        <f t="shared" si="29"/>
        <v>0</v>
      </c>
      <c r="AK161" s="89">
        <f t="shared" si="30"/>
        <v>-4</v>
      </c>
      <c r="AL161" s="71">
        <f t="shared" si="31"/>
        <v>0</v>
      </c>
      <c r="AM161" s="82"/>
    </row>
    <row r="162" spans="1:39" ht="31.5">
      <c r="A162" s="66" t="s">
        <v>331</v>
      </c>
      <c r="B162" s="67" t="s">
        <v>332</v>
      </c>
      <c r="C162" s="68">
        <v>347.2</v>
      </c>
      <c r="D162" s="69">
        <v>376</v>
      </c>
      <c r="E162" s="90">
        <v>370</v>
      </c>
      <c r="F162" s="71">
        <f t="shared" si="37"/>
        <v>1.0656682027649771</v>
      </c>
      <c r="G162" s="72">
        <v>15</v>
      </c>
      <c r="H162" s="73">
        <f t="shared" si="32"/>
        <v>3.9893617021276597</v>
      </c>
      <c r="I162" s="74"/>
      <c r="J162" s="75">
        <v>2</v>
      </c>
      <c r="K162" s="74"/>
      <c r="L162" s="74"/>
      <c r="M162" s="74">
        <v>5</v>
      </c>
      <c r="N162" s="75">
        <v>8</v>
      </c>
      <c r="O162" s="70">
        <v>6</v>
      </c>
      <c r="P162" s="69"/>
      <c r="Q162" s="69"/>
      <c r="R162" s="69"/>
      <c r="S162" s="70">
        <v>1</v>
      </c>
      <c r="T162" s="70">
        <v>5</v>
      </c>
      <c r="U162" s="71">
        <f t="shared" si="33"/>
        <v>40</v>
      </c>
      <c r="V162" s="76">
        <f t="shared" si="24"/>
        <v>29.6</v>
      </c>
      <c r="W162" s="73">
        <f t="shared" si="25"/>
        <v>29</v>
      </c>
      <c r="X162" s="77">
        <v>8</v>
      </c>
      <c r="Y162" s="73">
        <f>'ИТОГ и проверка'!C162</f>
        <v>14</v>
      </c>
      <c r="Z162" s="73">
        <f t="shared" si="26"/>
        <v>3.7837837837837838</v>
      </c>
      <c r="AA162" s="78">
        <f t="shared" si="27"/>
        <v>-4.2162162162162158</v>
      </c>
      <c r="AB162" s="73">
        <f t="shared" si="28"/>
        <v>0</v>
      </c>
      <c r="AC162" s="69"/>
      <c r="AD162" s="73">
        <f>'ИТОГ и проверка'!D162</f>
        <v>1</v>
      </c>
      <c r="AE162" s="69"/>
      <c r="AF162" s="69"/>
      <c r="AG162" s="79">
        <f t="shared" si="35"/>
        <v>5</v>
      </c>
      <c r="AH162" s="73">
        <f>'ИТОГ и проверка'!E162</f>
        <v>8</v>
      </c>
      <c r="AI162" s="91"/>
      <c r="AJ162" s="91">
        <f t="shared" si="29"/>
        <v>14</v>
      </c>
      <c r="AK162" s="89">
        <f t="shared" si="30"/>
        <v>0</v>
      </c>
      <c r="AL162" s="71">
        <f t="shared" si="31"/>
        <v>0</v>
      </c>
      <c r="AM162" s="82"/>
    </row>
    <row r="163" spans="1:39">
      <c r="A163" s="93" t="s">
        <v>333</v>
      </c>
      <c r="B163" s="57" t="s">
        <v>334</v>
      </c>
      <c r="C163" s="83"/>
      <c r="D163" s="58"/>
      <c r="E163" s="59"/>
      <c r="F163" s="60"/>
      <c r="G163" s="119"/>
      <c r="H163" s="120"/>
      <c r="I163" s="61"/>
      <c r="J163" s="61"/>
      <c r="K163" s="61"/>
      <c r="L163" s="61"/>
      <c r="M163" s="61"/>
      <c r="N163" s="121"/>
      <c r="O163" s="59"/>
      <c r="P163" s="60"/>
      <c r="Q163" s="60"/>
      <c r="R163" s="60"/>
      <c r="S163" s="59"/>
      <c r="T163" s="59"/>
      <c r="U163" s="60"/>
      <c r="V163" s="60"/>
      <c r="W163" s="60"/>
      <c r="X163" s="60"/>
      <c r="Y163" s="60"/>
      <c r="Z163" s="60"/>
      <c r="AA163" s="60"/>
      <c r="AB163" s="73">
        <f t="shared" si="28"/>
        <v>0</v>
      </c>
      <c r="AC163" s="60"/>
      <c r="AD163" s="60"/>
      <c r="AE163" s="60"/>
      <c r="AF163" s="60"/>
      <c r="AG163" s="60"/>
      <c r="AH163" s="62"/>
      <c r="AI163" s="97"/>
      <c r="AJ163" s="91">
        <f t="shared" si="29"/>
        <v>0</v>
      </c>
      <c r="AK163" s="89">
        <f t="shared" si="30"/>
        <v>0</v>
      </c>
      <c r="AL163" s="71">
        <f t="shared" si="31"/>
        <v>0</v>
      </c>
      <c r="AM163" s="82"/>
    </row>
    <row r="164" spans="1:39" ht="31.5">
      <c r="A164" s="66" t="s">
        <v>335</v>
      </c>
      <c r="B164" s="67" t="s">
        <v>336</v>
      </c>
      <c r="C164" s="68">
        <v>10.686999999999999</v>
      </c>
      <c r="D164" s="69">
        <v>2</v>
      </c>
      <c r="E164" s="109">
        <v>2</v>
      </c>
      <c r="F164" s="71">
        <f t="shared" si="37"/>
        <v>0.18714325816412464</v>
      </c>
      <c r="G164" s="72">
        <v>0</v>
      </c>
      <c r="H164" s="73">
        <f t="shared" si="32"/>
        <v>0</v>
      </c>
      <c r="I164" s="74"/>
      <c r="J164" s="75">
        <v>0</v>
      </c>
      <c r="K164" s="74"/>
      <c r="L164" s="74"/>
      <c r="M164" s="74"/>
      <c r="N164" s="75">
        <v>0</v>
      </c>
      <c r="O164" s="90">
        <v>0</v>
      </c>
      <c r="P164" s="69"/>
      <c r="Q164" s="69"/>
      <c r="R164" s="69"/>
      <c r="S164" s="90">
        <v>0</v>
      </c>
      <c r="T164" s="90">
        <v>0</v>
      </c>
      <c r="U164" s="71">
        <v>0</v>
      </c>
      <c r="V164" s="76">
        <f t="shared" ref="V164:V227" si="38">E164*X164%</f>
        <v>0.1</v>
      </c>
      <c r="W164" s="73">
        <f t="shared" ref="W164:W227" si="39">ROUNDDOWN(V164,0)</f>
        <v>0</v>
      </c>
      <c r="X164" s="77">
        <v>5</v>
      </c>
      <c r="Y164" s="73">
        <f>'ИТОГ и проверка'!C164</f>
        <v>0</v>
      </c>
      <c r="Z164" s="73">
        <f t="shared" ref="Z164:Z227" si="40">Y164/E164%</f>
        <v>0</v>
      </c>
      <c r="AA164" s="78">
        <f t="shared" ref="AA164:AA227" si="41">Z164-X164</f>
        <v>-5</v>
      </c>
      <c r="AB164" s="73">
        <f t="shared" ref="AB164:AB227" si="42">IF(AA164&gt;0.01,AA164*1000000,0)</f>
        <v>0</v>
      </c>
      <c r="AC164" s="69"/>
      <c r="AD164" s="73">
        <f>'ИТОГ и проверка'!D164</f>
        <v>0</v>
      </c>
      <c r="AE164" s="69"/>
      <c r="AF164" s="69"/>
      <c r="AG164" s="69"/>
      <c r="AH164" s="73">
        <f>'ИТОГ и проверка'!E164</f>
        <v>0</v>
      </c>
      <c r="AI164" s="91"/>
      <c r="AJ164" s="91">
        <f t="shared" ref="AJ164:AJ227" si="43">SUM(AD164:AI164)</f>
        <v>0</v>
      </c>
      <c r="AK164" s="89">
        <f t="shared" ref="AK164:AK227" si="44">AJ164-Y164</f>
        <v>0</v>
      </c>
      <c r="AL164" s="71">
        <f t="shared" ref="AL164:AL227" si="45">IF(AK164&gt;1,AK164*1000,0)</f>
        <v>0</v>
      </c>
      <c r="AM164" s="82"/>
    </row>
    <row r="165" spans="1:39" ht="94.5">
      <c r="A165" s="66" t="s">
        <v>337</v>
      </c>
      <c r="B165" s="67" t="s">
        <v>338</v>
      </c>
      <c r="C165" s="104">
        <v>23.292999999999999</v>
      </c>
      <c r="D165" s="69">
        <v>0</v>
      </c>
      <c r="E165" s="90">
        <v>0</v>
      </c>
      <c r="F165" s="71">
        <f t="shared" si="37"/>
        <v>0</v>
      </c>
      <c r="G165" s="72">
        <v>0</v>
      </c>
      <c r="H165" s="73">
        <v>0</v>
      </c>
      <c r="I165" s="74"/>
      <c r="J165" s="75">
        <v>0</v>
      </c>
      <c r="K165" s="74"/>
      <c r="L165" s="74"/>
      <c r="M165" s="74"/>
      <c r="N165" s="75">
        <v>0</v>
      </c>
      <c r="O165" s="90">
        <v>0</v>
      </c>
      <c r="P165" s="69"/>
      <c r="Q165" s="69"/>
      <c r="R165" s="69"/>
      <c r="S165" s="90">
        <v>0</v>
      </c>
      <c r="T165" s="90">
        <v>0</v>
      </c>
      <c r="U165" s="71">
        <v>0</v>
      </c>
      <c r="V165" s="76">
        <f t="shared" si="38"/>
        <v>0</v>
      </c>
      <c r="W165" s="73">
        <f t="shared" si="39"/>
        <v>0</v>
      </c>
      <c r="X165" s="77">
        <v>0</v>
      </c>
      <c r="Y165" s="73">
        <f>'ИТОГ и проверка'!C165</f>
        <v>0</v>
      </c>
      <c r="Z165" s="73">
        <v>0</v>
      </c>
      <c r="AA165" s="78">
        <f t="shared" si="41"/>
        <v>0</v>
      </c>
      <c r="AB165" s="73">
        <f t="shared" si="42"/>
        <v>0</v>
      </c>
      <c r="AC165" s="69"/>
      <c r="AD165" s="73">
        <f>'ИТОГ и проверка'!D165</f>
        <v>0</v>
      </c>
      <c r="AE165" s="69"/>
      <c r="AF165" s="69"/>
      <c r="AG165" s="69"/>
      <c r="AH165" s="73">
        <f>'ИТОГ и проверка'!E165</f>
        <v>0</v>
      </c>
      <c r="AI165" s="91"/>
      <c r="AJ165" s="91">
        <f t="shared" si="43"/>
        <v>0</v>
      </c>
      <c r="AK165" s="89">
        <f t="shared" si="44"/>
        <v>0</v>
      </c>
      <c r="AL165" s="71">
        <f t="shared" si="45"/>
        <v>0</v>
      </c>
      <c r="AM165" s="82"/>
    </row>
    <row r="166" spans="1:39" ht="47.25">
      <c r="A166" s="66" t="s">
        <v>339</v>
      </c>
      <c r="B166" s="67" t="s">
        <v>340</v>
      </c>
      <c r="C166" s="68">
        <v>19.553999999999998</v>
      </c>
      <c r="D166" s="69">
        <v>57</v>
      </c>
      <c r="E166" s="90">
        <v>65</v>
      </c>
      <c r="F166" s="71">
        <f t="shared" si="37"/>
        <v>3.3241280556407897</v>
      </c>
      <c r="G166" s="72">
        <v>2</v>
      </c>
      <c r="H166" s="73">
        <f t="shared" si="32"/>
        <v>3.5087719298245617</v>
      </c>
      <c r="I166" s="74"/>
      <c r="J166" s="75">
        <v>0</v>
      </c>
      <c r="K166" s="74"/>
      <c r="L166" s="74"/>
      <c r="M166" s="74"/>
      <c r="N166" s="75">
        <v>0</v>
      </c>
      <c r="O166" s="90">
        <v>2</v>
      </c>
      <c r="P166" s="69"/>
      <c r="Q166" s="69"/>
      <c r="R166" s="69"/>
      <c r="S166" s="90">
        <v>1</v>
      </c>
      <c r="T166" s="90">
        <v>1</v>
      </c>
      <c r="U166" s="71">
        <f t="shared" si="33"/>
        <v>100</v>
      </c>
      <c r="V166" s="76">
        <f t="shared" si="38"/>
        <v>7.8</v>
      </c>
      <c r="W166" s="73">
        <f t="shared" si="39"/>
        <v>7</v>
      </c>
      <c r="X166" s="77">
        <v>12</v>
      </c>
      <c r="Y166" s="73">
        <f>'ИТОГ и проверка'!C166</f>
        <v>2</v>
      </c>
      <c r="Z166" s="73">
        <f t="shared" si="40"/>
        <v>3.0769230769230766</v>
      </c>
      <c r="AA166" s="78">
        <f t="shared" si="41"/>
        <v>-8.9230769230769234</v>
      </c>
      <c r="AB166" s="73">
        <f t="shared" si="42"/>
        <v>0</v>
      </c>
      <c r="AC166" s="69"/>
      <c r="AD166" s="73">
        <f>'ИТОГ и проверка'!D166</f>
        <v>0</v>
      </c>
      <c r="AE166" s="69"/>
      <c r="AF166" s="69"/>
      <c r="AG166" s="69"/>
      <c r="AH166" s="73">
        <f>'ИТОГ и проверка'!E166</f>
        <v>0</v>
      </c>
      <c r="AI166" s="91"/>
      <c r="AJ166" s="91">
        <f t="shared" si="43"/>
        <v>0</v>
      </c>
      <c r="AK166" s="89">
        <f t="shared" si="44"/>
        <v>-2</v>
      </c>
      <c r="AL166" s="71">
        <f t="shared" si="45"/>
        <v>0</v>
      </c>
      <c r="AM166" s="82"/>
    </row>
    <row r="167" spans="1:39" ht="31.5">
      <c r="A167" s="66" t="s">
        <v>341</v>
      </c>
      <c r="B167" s="67" t="s">
        <v>342</v>
      </c>
      <c r="C167" s="68">
        <v>119.479</v>
      </c>
      <c r="D167" s="69">
        <v>84</v>
      </c>
      <c r="E167" s="70">
        <v>72</v>
      </c>
      <c r="F167" s="71">
        <f t="shared" si="37"/>
        <v>0.60261635936022229</v>
      </c>
      <c r="G167" s="72">
        <v>2</v>
      </c>
      <c r="H167" s="73">
        <f t="shared" si="32"/>
        <v>2.3809523809523809</v>
      </c>
      <c r="I167" s="74"/>
      <c r="J167" s="75">
        <v>0</v>
      </c>
      <c r="K167" s="74"/>
      <c r="L167" s="74"/>
      <c r="M167" s="74"/>
      <c r="N167" s="75">
        <v>0</v>
      </c>
      <c r="O167" s="70">
        <v>0</v>
      </c>
      <c r="P167" s="69"/>
      <c r="Q167" s="69"/>
      <c r="R167" s="69"/>
      <c r="S167" s="70">
        <v>0</v>
      </c>
      <c r="T167" s="70">
        <v>0</v>
      </c>
      <c r="U167" s="71">
        <f t="shared" si="33"/>
        <v>0</v>
      </c>
      <c r="V167" s="76">
        <f t="shared" si="38"/>
        <v>3.6</v>
      </c>
      <c r="W167" s="73">
        <f t="shared" si="39"/>
        <v>3</v>
      </c>
      <c r="X167" s="77">
        <v>5</v>
      </c>
      <c r="Y167" s="73">
        <f>'ИТОГ и проверка'!C167</f>
        <v>2</v>
      </c>
      <c r="Z167" s="73">
        <f t="shared" si="40"/>
        <v>2.7777777777777777</v>
      </c>
      <c r="AA167" s="78">
        <f t="shared" si="41"/>
        <v>-2.2222222222222223</v>
      </c>
      <c r="AB167" s="73">
        <f t="shared" si="42"/>
        <v>0</v>
      </c>
      <c r="AC167" s="69"/>
      <c r="AD167" s="73">
        <f>'ИТОГ и проверка'!D167</f>
        <v>0</v>
      </c>
      <c r="AE167" s="69"/>
      <c r="AF167" s="69"/>
      <c r="AG167" s="69"/>
      <c r="AH167" s="73">
        <f>'ИТОГ и проверка'!E167</f>
        <v>0</v>
      </c>
      <c r="AI167" s="91"/>
      <c r="AJ167" s="91">
        <f t="shared" si="43"/>
        <v>0</v>
      </c>
      <c r="AK167" s="89">
        <f t="shared" si="44"/>
        <v>-2</v>
      </c>
      <c r="AL167" s="71">
        <f t="shared" si="45"/>
        <v>0</v>
      </c>
      <c r="AM167" s="82"/>
    </row>
    <row r="168" spans="1:39" ht="31.5">
      <c r="A168" s="66" t="s">
        <v>343</v>
      </c>
      <c r="B168" s="67" t="s">
        <v>344</v>
      </c>
      <c r="C168" s="68">
        <v>127.17</v>
      </c>
      <c r="D168" s="69">
        <v>42</v>
      </c>
      <c r="E168" s="90">
        <v>43</v>
      </c>
      <c r="F168" s="71">
        <f t="shared" si="37"/>
        <v>0.33813006212156954</v>
      </c>
      <c r="G168" s="72">
        <v>2</v>
      </c>
      <c r="H168" s="73">
        <f t="shared" si="32"/>
        <v>4.7619047619047619</v>
      </c>
      <c r="I168" s="74"/>
      <c r="J168" s="75">
        <v>0</v>
      </c>
      <c r="K168" s="74"/>
      <c r="L168" s="74"/>
      <c r="M168" s="74">
        <v>1</v>
      </c>
      <c r="N168" s="75">
        <v>1</v>
      </c>
      <c r="O168" s="70"/>
      <c r="P168" s="69"/>
      <c r="Q168" s="69"/>
      <c r="R168" s="69"/>
      <c r="S168" s="70"/>
      <c r="T168" s="70"/>
      <c r="U168" s="71">
        <f t="shared" si="33"/>
        <v>0</v>
      </c>
      <c r="V168" s="76">
        <f t="shared" si="38"/>
        <v>2.15</v>
      </c>
      <c r="W168" s="73">
        <f t="shared" si="39"/>
        <v>2</v>
      </c>
      <c r="X168" s="77">
        <v>5</v>
      </c>
      <c r="Y168" s="73">
        <f>'ИТОГ и проверка'!C168</f>
        <v>2</v>
      </c>
      <c r="Z168" s="73">
        <f t="shared" si="40"/>
        <v>4.6511627906976747</v>
      </c>
      <c r="AA168" s="78">
        <f t="shared" si="41"/>
        <v>-0.34883720930232531</v>
      </c>
      <c r="AB168" s="73">
        <f t="shared" si="42"/>
        <v>0</v>
      </c>
      <c r="AC168" s="69"/>
      <c r="AD168" s="73">
        <f>'ИТОГ и проверка'!D168</f>
        <v>0</v>
      </c>
      <c r="AE168" s="69"/>
      <c r="AF168" s="69"/>
      <c r="AG168" s="79">
        <f t="shared" si="35"/>
        <v>1</v>
      </c>
      <c r="AH168" s="73">
        <f>'ИТОГ и проверка'!E168</f>
        <v>1</v>
      </c>
      <c r="AI168" s="91"/>
      <c r="AJ168" s="91">
        <f t="shared" si="43"/>
        <v>2</v>
      </c>
      <c r="AK168" s="89">
        <f t="shared" si="44"/>
        <v>0</v>
      </c>
      <c r="AL168" s="71">
        <f t="shared" si="45"/>
        <v>0</v>
      </c>
      <c r="AM168" s="82"/>
    </row>
    <row r="169" spans="1:39" ht="63">
      <c r="A169" s="66" t="s">
        <v>345</v>
      </c>
      <c r="B169" s="67" t="s">
        <v>346</v>
      </c>
      <c r="C169" s="104">
        <v>51.795000000000002</v>
      </c>
      <c r="D169" s="69">
        <v>54</v>
      </c>
      <c r="E169" s="90">
        <v>57</v>
      </c>
      <c r="F169" s="71">
        <f t="shared" si="37"/>
        <v>1.1004923255140457</v>
      </c>
      <c r="G169" s="72">
        <v>4</v>
      </c>
      <c r="H169" s="73">
        <f t="shared" si="32"/>
        <v>7.4074074074074066</v>
      </c>
      <c r="I169" s="74"/>
      <c r="J169" s="75">
        <v>0</v>
      </c>
      <c r="K169" s="74"/>
      <c r="L169" s="74"/>
      <c r="M169" s="74"/>
      <c r="N169" s="75">
        <v>0</v>
      </c>
      <c r="O169" s="44">
        <v>2</v>
      </c>
      <c r="P169" s="69"/>
      <c r="Q169" s="69"/>
      <c r="R169" s="69"/>
      <c r="S169" s="44">
        <v>1</v>
      </c>
      <c r="T169" s="44">
        <v>1</v>
      </c>
      <c r="U169" s="71">
        <f t="shared" si="33"/>
        <v>50</v>
      </c>
      <c r="V169" s="76">
        <f t="shared" si="38"/>
        <v>4.5600000000000005</v>
      </c>
      <c r="W169" s="73">
        <f t="shared" si="39"/>
        <v>4</v>
      </c>
      <c r="X169" s="77">
        <v>8</v>
      </c>
      <c r="Y169" s="73">
        <f>'ИТОГ и проверка'!C169</f>
        <v>4</v>
      </c>
      <c r="Z169" s="73">
        <f t="shared" si="40"/>
        <v>7.0175438596491233</v>
      </c>
      <c r="AA169" s="78">
        <f t="shared" si="41"/>
        <v>-0.98245614035087669</v>
      </c>
      <c r="AB169" s="73">
        <f t="shared" si="42"/>
        <v>0</v>
      </c>
      <c r="AC169" s="69"/>
      <c r="AD169" s="73">
        <f>'ИТОГ и проверка'!D169</f>
        <v>0</v>
      </c>
      <c r="AE169" s="69"/>
      <c r="AF169" s="69"/>
      <c r="AG169" s="69"/>
      <c r="AH169" s="73">
        <f>'ИТОГ и проверка'!E169</f>
        <v>0</v>
      </c>
      <c r="AI169" s="91"/>
      <c r="AJ169" s="91">
        <f t="shared" si="43"/>
        <v>0</v>
      </c>
      <c r="AK169" s="89">
        <f t="shared" si="44"/>
        <v>-4</v>
      </c>
      <c r="AL169" s="71">
        <f t="shared" si="45"/>
        <v>0</v>
      </c>
      <c r="AM169" s="82"/>
    </row>
    <row r="170" spans="1:39">
      <c r="A170" s="93" t="s">
        <v>347</v>
      </c>
      <c r="B170" s="57" t="s">
        <v>348</v>
      </c>
      <c r="C170" s="83"/>
      <c r="D170" s="58"/>
      <c r="E170" s="59"/>
      <c r="F170" s="60"/>
      <c r="G170" s="119"/>
      <c r="H170" s="120"/>
      <c r="I170" s="61"/>
      <c r="J170" s="61"/>
      <c r="K170" s="61"/>
      <c r="L170" s="61"/>
      <c r="M170" s="61"/>
      <c r="N170" s="121"/>
      <c r="O170" s="59"/>
      <c r="P170" s="60"/>
      <c r="Q170" s="60"/>
      <c r="R170" s="60"/>
      <c r="S170" s="59"/>
      <c r="T170" s="59"/>
      <c r="U170" s="60"/>
      <c r="V170" s="60"/>
      <c r="W170" s="60"/>
      <c r="X170" s="60"/>
      <c r="Y170" s="60"/>
      <c r="Z170" s="60"/>
      <c r="AA170" s="60"/>
      <c r="AB170" s="73">
        <f t="shared" si="42"/>
        <v>0</v>
      </c>
      <c r="AC170" s="60"/>
      <c r="AD170" s="60"/>
      <c r="AE170" s="60"/>
      <c r="AF170" s="60"/>
      <c r="AG170" s="60"/>
      <c r="AH170" s="62"/>
      <c r="AI170" s="97"/>
      <c r="AJ170" s="91">
        <f t="shared" si="43"/>
        <v>0</v>
      </c>
      <c r="AK170" s="89">
        <f t="shared" si="44"/>
        <v>0</v>
      </c>
      <c r="AL170" s="71">
        <f t="shared" si="45"/>
        <v>0</v>
      </c>
      <c r="AM170" s="82"/>
    </row>
    <row r="171" spans="1:39" ht="31.5">
      <c r="A171" s="66" t="s">
        <v>349</v>
      </c>
      <c r="B171" s="67" t="s">
        <v>350</v>
      </c>
      <c r="C171" s="68">
        <v>394.31799999999998</v>
      </c>
      <c r="D171" s="69">
        <v>607</v>
      </c>
      <c r="E171" s="90">
        <v>620</v>
      </c>
      <c r="F171" s="71">
        <f t="shared" si="37"/>
        <v>1.572335018944101</v>
      </c>
      <c r="G171" s="72">
        <v>48</v>
      </c>
      <c r="H171" s="73">
        <f t="shared" si="32"/>
        <v>7.9077429983525533</v>
      </c>
      <c r="I171" s="74"/>
      <c r="J171" s="75">
        <v>0</v>
      </c>
      <c r="K171" s="74"/>
      <c r="L171" s="74"/>
      <c r="M171" s="74"/>
      <c r="N171" s="75">
        <v>0</v>
      </c>
      <c r="O171" s="90">
        <v>21</v>
      </c>
      <c r="P171" s="69"/>
      <c r="Q171" s="69"/>
      <c r="R171" s="69"/>
      <c r="S171" s="90">
        <v>14</v>
      </c>
      <c r="T171" s="90">
        <v>7</v>
      </c>
      <c r="U171" s="71">
        <f t="shared" si="33"/>
        <v>43.75</v>
      </c>
      <c r="V171" s="76">
        <f t="shared" si="38"/>
        <v>49.6</v>
      </c>
      <c r="W171" s="73">
        <f t="shared" si="39"/>
        <v>49</v>
      </c>
      <c r="X171" s="77">
        <v>8</v>
      </c>
      <c r="Y171" s="73">
        <f>'ИТОГ и проверка'!C171</f>
        <v>49</v>
      </c>
      <c r="Z171" s="73">
        <f t="shared" si="40"/>
        <v>7.903225806451613</v>
      </c>
      <c r="AA171" s="78">
        <f t="shared" si="41"/>
        <v>-9.6774193548387011E-2</v>
      </c>
      <c r="AB171" s="73">
        <f t="shared" si="42"/>
        <v>0</v>
      </c>
      <c r="AC171" s="69"/>
      <c r="AD171" s="73">
        <f>'ИТОГ и проверка'!D171</f>
        <v>0</v>
      </c>
      <c r="AE171" s="69"/>
      <c r="AF171" s="69"/>
      <c r="AG171" s="69"/>
      <c r="AH171" s="73">
        <f>'ИТОГ и проверка'!E171</f>
        <v>0</v>
      </c>
      <c r="AI171" s="91"/>
      <c r="AJ171" s="91">
        <f t="shared" si="43"/>
        <v>0</v>
      </c>
      <c r="AK171" s="89">
        <f t="shared" si="44"/>
        <v>-49</v>
      </c>
      <c r="AL171" s="71">
        <f t="shared" si="45"/>
        <v>0</v>
      </c>
      <c r="AM171" s="82"/>
    </row>
    <row r="172" spans="1:39" ht="31.5">
      <c r="A172" s="66" t="s">
        <v>351</v>
      </c>
      <c r="B172" s="67" t="s">
        <v>352</v>
      </c>
      <c r="C172" s="68">
        <v>193.92599999999999</v>
      </c>
      <c r="D172" s="69">
        <v>650</v>
      </c>
      <c r="E172" s="90">
        <v>477</v>
      </c>
      <c r="F172" s="71">
        <f t="shared" si="37"/>
        <v>2.4597011231088151</v>
      </c>
      <c r="G172" s="72">
        <v>32</v>
      </c>
      <c r="H172" s="73">
        <f t="shared" si="32"/>
        <v>4.9230769230769234</v>
      </c>
      <c r="I172" s="74"/>
      <c r="J172" s="75">
        <v>0</v>
      </c>
      <c r="K172" s="74"/>
      <c r="L172" s="74"/>
      <c r="M172" s="74"/>
      <c r="N172" s="75">
        <v>0</v>
      </c>
      <c r="O172" s="116"/>
      <c r="P172" s="69"/>
      <c r="Q172" s="69"/>
      <c r="R172" s="69"/>
      <c r="S172" s="116"/>
      <c r="T172" s="116"/>
      <c r="U172" s="71">
        <f t="shared" si="33"/>
        <v>0</v>
      </c>
      <c r="V172" s="76">
        <f t="shared" si="38"/>
        <v>38.160000000000004</v>
      </c>
      <c r="W172" s="73">
        <f t="shared" si="39"/>
        <v>38</v>
      </c>
      <c r="X172" s="77">
        <v>8</v>
      </c>
      <c r="Y172" s="73">
        <f>'ИТОГ и проверка'!C172</f>
        <v>38</v>
      </c>
      <c r="Z172" s="73">
        <f t="shared" si="40"/>
        <v>7.9664570230607969</v>
      </c>
      <c r="AA172" s="78">
        <f t="shared" si="41"/>
        <v>-3.3542976939203051E-2</v>
      </c>
      <c r="AB172" s="73">
        <f t="shared" si="42"/>
        <v>0</v>
      </c>
      <c r="AC172" s="69"/>
      <c r="AD172" s="73">
        <f>'ИТОГ и проверка'!D172</f>
        <v>0</v>
      </c>
      <c r="AE172" s="69"/>
      <c r="AF172" s="69"/>
      <c r="AG172" s="69"/>
      <c r="AH172" s="73">
        <f>'ИТОГ и проверка'!E172</f>
        <v>0</v>
      </c>
      <c r="AI172" s="91"/>
      <c r="AJ172" s="91">
        <f t="shared" si="43"/>
        <v>0</v>
      </c>
      <c r="AK172" s="89">
        <f t="shared" si="44"/>
        <v>-38</v>
      </c>
      <c r="AL172" s="71">
        <f t="shared" si="45"/>
        <v>0</v>
      </c>
      <c r="AM172" s="82"/>
    </row>
    <row r="173" spans="1:39" ht="31.5">
      <c r="A173" s="66" t="s">
        <v>353</v>
      </c>
      <c r="B173" s="67" t="s">
        <v>354</v>
      </c>
      <c r="C173" s="68">
        <v>187.15299999999999</v>
      </c>
      <c r="D173" s="69">
        <v>222</v>
      </c>
      <c r="E173" s="90">
        <v>163</v>
      </c>
      <c r="F173" s="71">
        <f t="shared" si="37"/>
        <v>0.87094516251409282</v>
      </c>
      <c r="G173" s="72">
        <v>17</v>
      </c>
      <c r="H173" s="73">
        <f t="shared" si="32"/>
        <v>7.6576576576576567</v>
      </c>
      <c r="I173" s="74"/>
      <c r="J173" s="75">
        <v>0</v>
      </c>
      <c r="K173" s="74"/>
      <c r="L173" s="74"/>
      <c r="M173" s="74"/>
      <c r="N173" s="75">
        <v>0</v>
      </c>
      <c r="O173" s="90">
        <v>7</v>
      </c>
      <c r="P173" s="69"/>
      <c r="Q173" s="69"/>
      <c r="R173" s="69"/>
      <c r="S173" s="90">
        <v>5</v>
      </c>
      <c r="T173" s="90">
        <v>2</v>
      </c>
      <c r="U173" s="71">
        <f t="shared" si="33"/>
        <v>41.17647058823529</v>
      </c>
      <c r="V173" s="76">
        <f t="shared" si="38"/>
        <v>8.15</v>
      </c>
      <c r="W173" s="73">
        <f t="shared" si="39"/>
        <v>8</v>
      </c>
      <c r="X173" s="77">
        <v>5</v>
      </c>
      <c r="Y173" s="73">
        <f>'ИТОГ и проверка'!C173</f>
        <v>8</v>
      </c>
      <c r="Z173" s="73">
        <f t="shared" si="40"/>
        <v>4.9079754601226995</v>
      </c>
      <c r="AA173" s="78">
        <f t="shared" si="41"/>
        <v>-9.2024539877300526E-2</v>
      </c>
      <c r="AB173" s="73">
        <f t="shared" si="42"/>
        <v>0</v>
      </c>
      <c r="AC173" s="69"/>
      <c r="AD173" s="73">
        <f>'ИТОГ и проверка'!D173</f>
        <v>0</v>
      </c>
      <c r="AE173" s="69"/>
      <c r="AF173" s="69"/>
      <c r="AG173" s="69"/>
      <c r="AH173" s="73">
        <f>'ИТОГ и проверка'!E173</f>
        <v>0</v>
      </c>
      <c r="AI173" s="91"/>
      <c r="AJ173" s="91">
        <f t="shared" si="43"/>
        <v>0</v>
      </c>
      <c r="AK173" s="89">
        <f t="shared" si="44"/>
        <v>-8</v>
      </c>
      <c r="AL173" s="71">
        <f t="shared" si="45"/>
        <v>0</v>
      </c>
      <c r="AM173" s="82"/>
    </row>
    <row r="174" spans="1:39" ht="31.5">
      <c r="A174" s="66" t="s">
        <v>355</v>
      </c>
      <c r="B174" s="67" t="s">
        <v>120</v>
      </c>
      <c r="C174" s="68">
        <v>264.69600000000003</v>
      </c>
      <c r="D174" s="69">
        <v>755</v>
      </c>
      <c r="E174" s="90">
        <v>861</v>
      </c>
      <c r="F174" s="71">
        <f t="shared" si="37"/>
        <v>3.2527881040892188</v>
      </c>
      <c r="G174" s="72">
        <v>60</v>
      </c>
      <c r="H174" s="73">
        <f t="shared" ref="H174:H237" si="46">G174/D174%</f>
        <v>7.9470198675496695</v>
      </c>
      <c r="I174" s="74"/>
      <c r="J174" s="75">
        <v>0</v>
      </c>
      <c r="K174" s="74"/>
      <c r="L174" s="74"/>
      <c r="M174" s="74"/>
      <c r="N174" s="75">
        <v>0</v>
      </c>
      <c r="O174" s="115"/>
      <c r="P174" s="69"/>
      <c r="Q174" s="69"/>
      <c r="R174" s="69"/>
      <c r="S174" s="115"/>
      <c r="T174" s="115"/>
      <c r="U174" s="71">
        <f t="shared" ref="U174:U237" si="47">O174/G174%</f>
        <v>0</v>
      </c>
      <c r="V174" s="76">
        <f t="shared" si="38"/>
        <v>103.32</v>
      </c>
      <c r="W174" s="73">
        <f t="shared" si="39"/>
        <v>103</v>
      </c>
      <c r="X174" s="77">
        <v>12</v>
      </c>
      <c r="Y174" s="73">
        <f>'ИТОГ и проверка'!C174</f>
        <v>26</v>
      </c>
      <c r="Z174" s="73">
        <f t="shared" si="40"/>
        <v>3.0197444831591174</v>
      </c>
      <c r="AA174" s="78">
        <f t="shared" si="41"/>
        <v>-8.9802555168408826</v>
      </c>
      <c r="AB174" s="73">
        <f t="shared" si="42"/>
        <v>0</v>
      </c>
      <c r="AC174" s="69"/>
      <c r="AD174" s="73">
        <f>'ИТОГ и проверка'!D174</f>
        <v>0</v>
      </c>
      <c r="AE174" s="69"/>
      <c r="AF174" s="69"/>
      <c r="AG174" s="69"/>
      <c r="AH174" s="73">
        <f>'ИТОГ и проверка'!E174</f>
        <v>0</v>
      </c>
      <c r="AI174" s="91"/>
      <c r="AJ174" s="91">
        <f t="shared" si="43"/>
        <v>0</v>
      </c>
      <c r="AK174" s="89">
        <f t="shared" si="44"/>
        <v>-26</v>
      </c>
      <c r="AL174" s="71">
        <f t="shared" si="45"/>
        <v>0</v>
      </c>
      <c r="AM174" s="82"/>
    </row>
    <row r="175" spans="1:39" ht="31.5">
      <c r="A175" s="66" t="s">
        <v>356</v>
      </c>
      <c r="B175" s="67" t="s">
        <v>357</v>
      </c>
      <c r="C175" s="102">
        <v>93.555000000000007</v>
      </c>
      <c r="D175" s="69">
        <v>175</v>
      </c>
      <c r="E175" s="70">
        <v>178</v>
      </c>
      <c r="F175" s="71">
        <f t="shared" si="37"/>
        <v>1.9026241248463469</v>
      </c>
      <c r="G175" s="72">
        <v>14</v>
      </c>
      <c r="H175" s="73">
        <f t="shared" si="46"/>
        <v>8</v>
      </c>
      <c r="I175" s="74"/>
      <c r="J175" s="75">
        <v>0</v>
      </c>
      <c r="K175" s="74"/>
      <c r="L175" s="74"/>
      <c r="M175" s="74"/>
      <c r="N175" s="75">
        <v>0</v>
      </c>
      <c r="O175" s="70">
        <v>0</v>
      </c>
      <c r="P175" s="69"/>
      <c r="Q175" s="69"/>
      <c r="R175" s="69"/>
      <c r="S175" s="70">
        <v>0</v>
      </c>
      <c r="T175" s="70">
        <v>0</v>
      </c>
      <c r="U175" s="71">
        <f t="shared" si="47"/>
        <v>0</v>
      </c>
      <c r="V175" s="76">
        <f t="shared" si="38"/>
        <v>14.24</v>
      </c>
      <c r="W175" s="73">
        <f t="shared" si="39"/>
        <v>14</v>
      </c>
      <c r="X175" s="77">
        <v>8</v>
      </c>
      <c r="Y175" s="73">
        <f>'ИТОГ и проверка'!C175</f>
        <v>14</v>
      </c>
      <c r="Z175" s="73">
        <f t="shared" si="40"/>
        <v>7.8651685393258424</v>
      </c>
      <c r="AA175" s="78">
        <f t="shared" si="41"/>
        <v>-0.13483146067415763</v>
      </c>
      <c r="AB175" s="73">
        <f t="shared" si="42"/>
        <v>0</v>
      </c>
      <c r="AC175" s="69"/>
      <c r="AD175" s="73">
        <f>'ИТОГ и проверка'!D175</f>
        <v>0</v>
      </c>
      <c r="AE175" s="69"/>
      <c r="AF175" s="69"/>
      <c r="AG175" s="69"/>
      <c r="AH175" s="73">
        <f>'ИТОГ и проверка'!E175</f>
        <v>0</v>
      </c>
      <c r="AI175" s="91"/>
      <c r="AJ175" s="91">
        <f t="shared" si="43"/>
        <v>0</v>
      </c>
      <c r="AK175" s="89">
        <f t="shared" si="44"/>
        <v>-14</v>
      </c>
      <c r="AL175" s="71">
        <f t="shared" si="45"/>
        <v>0</v>
      </c>
      <c r="AM175" s="82"/>
    </row>
    <row r="176" spans="1:39" ht="31.5">
      <c r="A176" s="66" t="s">
        <v>358</v>
      </c>
      <c r="B176" s="67" t="s">
        <v>359</v>
      </c>
      <c r="C176" s="102">
        <v>862.21799999999996</v>
      </c>
      <c r="D176" s="69">
        <v>1687</v>
      </c>
      <c r="E176" s="90">
        <v>1566</v>
      </c>
      <c r="F176" s="71">
        <f t="shared" si="37"/>
        <v>1.8162460073902424</v>
      </c>
      <c r="G176" s="72">
        <v>134</v>
      </c>
      <c r="H176" s="73">
        <f t="shared" si="46"/>
        <v>7.9430942501481914</v>
      </c>
      <c r="I176" s="74"/>
      <c r="J176" s="75">
        <v>20</v>
      </c>
      <c r="K176" s="74"/>
      <c r="L176" s="74"/>
      <c r="M176" s="74">
        <v>82</v>
      </c>
      <c r="N176" s="75">
        <v>32</v>
      </c>
      <c r="O176" s="115"/>
      <c r="P176" s="69"/>
      <c r="Q176" s="69"/>
      <c r="R176" s="69"/>
      <c r="S176" s="115"/>
      <c r="T176" s="115"/>
      <c r="U176" s="71">
        <f t="shared" si="47"/>
        <v>0</v>
      </c>
      <c r="V176" s="76">
        <f t="shared" si="38"/>
        <v>125.28</v>
      </c>
      <c r="W176" s="73">
        <f t="shared" si="39"/>
        <v>125</v>
      </c>
      <c r="X176" s="77">
        <v>8</v>
      </c>
      <c r="Y176" s="73">
        <f>'ИТОГ и проверка'!C176</f>
        <v>125</v>
      </c>
      <c r="Z176" s="73">
        <f t="shared" si="40"/>
        <v>7.9821200510855679</v>
      </c>
      <c r="AA176" s="78">
        <f t="shared" si="41"/>
        <v>-1.787994891443212E-2</v>
      </c>
      <c r="AB176" s="73">
        <f t="shared" si="42"/>
        <v>0</v>
      </c>
      <c r="AC176" s="69"/>
      <c r="AD176" s="73">
        <f>'ИТОГ и проверка'!D176</f>
        <v>15</v>
      </c>
      <c r="AE176" s="69"/>
      <c r="AF176" s="69"/>
      <c r="AG176" s="79">
        <f t="shared" si="35"/>
        <v>79</v>
      </c>
      <c r="AH176" s="73">
        <f>'ИТОГ и проверка'!E176</f>
        <v>31</v>
      </c>
      <c r="AI176" s="91"/>
      <c r="AJ176" s="91">
        <f t="shared" si="43"/>
        <v>125</v>
      </c>
      <c r="AK176" s="89">
        <f t="shared" si="44"/>
        <v>0</v>
      </c>
      <c r="AL176" s="71">
        <f t="shared" si="45"/>
        <v>0</v>
      </c>
      <c r="AM176" s="82"/>
    </row>
    <row r="177" spans="1:39" ht="47.25">
      <c r="A177" s="66" t="s">
        <v>360</v>
      </c>
      <c r="B177" s="67" t="s">
        <v>361</v>
      </c>
      <c r="C177" s="68">
        <v>363.30500000000001</v>
      </c>
      <c r="D177" s="69">
        <v>509</v>
      </c>
      <c r="E177" s="90">
        <v>647</v>
      </c>
      <c r="F177" s="71">
        <f t="shared" si="37"/>
        <v>1.7808728203575508</v>
      </c>
      <c r="G177" s="72">
        <v>20</v>
      </c>
      <c r="H177" s="73">
        <f t="shared" si="46"/>
        <v>3.9292730844793713</v>
      </c>
      <c r="I177" s="74"/>
      <c r="J177" s="75">
        <v>0</v>
      </c>
      <c r="K177" s="74"/>
      <c r="L177" s="74"/>
      <c r="M177" s="74"/>
      <c r="N177" s="75">
        <v>0</v>
      </c>
      <c r="O177" s="90">
        <v>7</v>
      </c>
      <c r="P177" s="69"/>
      <c r="Q177" s="69"/>
      <c r="R177" s="69"/>
      <c r="S177" s="90">
        <v>5</v>
      </c>
      <c r="T177" s="90">
        <v>2</v>
      </c>
      <c r="U177" s="71">
        <f t="shared" si="47"/>
        <v>35</v>
      </c>
      <c r="V177" s="76">
        <f t="shared" si="38"/>
        <v>51.76</v>
      </c>
      <c r="W177" s="73">
        <f t="shared" si="39"/>
        <v>51</v>
      </c>
      <c r="X177" s="77">
        <v>8</v>
      </c>
      <c r="Y177" s="73">
        <f>'ИТОГ и проверка'!C177</f>
        <v>20</v>
      </c>
      <c r="Z177" s="73">
        <f t="shared" si="40"/>
        <v>3.091190108191654</v>
      </c>
      <c r="AA177" s="78">
        <f t="shared" si="41"/>
        <v>-4.908809891808346</v>
      </c>
      <c r="AB177" s="73">
        <f t="shared" si="42"/>
        <v>0</v>
      </c>
      <c r="AC177" s="69"/>
      <c r="AD177" s="73">
        <f>'ИТОГ и проверка'!D177</f>
        <v>0</v>
      </c>
      <c r="AE177" s="69"/>
      <c r="AF177" s="69"/>
      <c r="AG177" s="69"/>
      <c r="AH177" s="73">
        <f>'ИТОГ и проверка'!E177</f>
        <v>0</v>
      </c>
      <c r="AI177" s="91"/>
      <c r="AJ177" s="91">
        <f t="shared" si="43"/>
        <v>0</v>
      </c>
      <c r="AK177" s="89">
        <f t="shared" si="44"/>
        <v>-20</v>
      </c>
      <c r="AL177" s="71">
        <f t="shared" si="45"/>
        <v>0</v>
      </c>
      <c r="AM177" s="82"/>
    </row>
    <row r="178" spans="1:39" ht="31.5">
      <c r="A178" s="125" t="s">
        <v>362</v>
      </c>
      <c r="B178" s="124" t="s">
        <v>363</v>
      </c>
      <c r="C178" s="68">
        <v>120.92100000000001</v>
      </c>
      <c r="D178" s="69">
        <v>0</v>
      </c>
      <c r="E178" s="90">
        <v>151</v>
      </c>
      <c r="F178" s="71">
        <f t="shared" si="37"/>
        <v>1.2487491833511135</v>
      </c>
      <c r="G178" s="73">
        <v>0</v>
      </c>
      <c r="H178" s="73">
        <v>0</v>
      </c>
      <c r="I178" s="74"/>
      <c r="J178" s="75"/>
      <c r="K178" s="74"/>
      <c r="L178" s="74"/>
      <c r="M178" s="74"/>
      <c r="N178" s="75">
        <v>0</v>
      </c>
      <c r="O178" s="90">
        <v>0</v>
      </c>
      <c r="P178" s="69"/>
      <c r="Q178" s="69"/>
      <c r="R178" s="69"/>
      <c r="S178" s="90">
        <v>0</v>
      </c>
      <c r="T178" s="90">
        <v>0</v>
      </c>
      <c r="U178" s="71">
        <v>0</v>
      </c>
      <c r="V178" s="76">
        <f t="shared" si="38"/>
        <v>12.08</v>
      </c>
      <c r="W178" s="73">
        <f t="shared" si="39"/>
        <v>12</v>
      </c>
      <c r="X178" s="77">
        <v>8</v>
      </c>
      <c r="Y178" s="73">
        <f>'ИТОГ и проверка'!C178</f>
        <v>10</v>
      </c>
      <c r="Z178" s="73">
        <f t="shared" si="40"/>
        <v>6.6225165562913908</v>
      </c>
      <c r="AA178" s="78">
        <f t="shared" si="41"/>
        <v>-1.3774834437086092</v>
      </c>
      <c r="AB178" s="73">
        <f t="shared" si="42"/>
        <v>0</v>
      </c>
      <c r="AC178" s="69"/>
      <c r="AD178" s="73">
        <f>'ИТОГ и проверка'!D178</f>
        <v>0</v>
      </c>
      <c r="AE178" s="69"/>
      <c r="AF178" s="69"/>
      <c r="AG178" s="69"/>
      <c r="AH178" s="73">
        <f>'ИТОГ и проверка'!E178</f>
        <v>0</v>
      </c>
      <c r="AI178" s="91"/>
      <c r="AJ178" s="91"/>
      <c r="AK178" s="89"/>
      <c r="AL178" s="71"/>
      <c r="AM178" s="82"/>
    </row>
    <row r="179" spans="1:39" ht="47.25">
      <c r="A179" s="125" t="s">
        <v>364</v>
      </c>
      <c r="B179" s="124" t="s">
        <v>365</v>
      </c>
      <c r="C179" s="68">
        <v>128.768</v>
      </c>
      <c r="D179" s="69">
        <v>0</v>
      </c>
      <c r="E179" s="75">
        <v>158</v>
      </c>
      <c r="F179" s="71">
        <f t="shared" si="37"/>
        <v>1.2270129224652087</v>
      </c>
      <c r="G179" s="73">
        <v>0</v>
      </c>
      <c r="H179" s="73">
        <v>0</v>
      </c>
      <c r="I179" s="74"/>
      <c r="J179" s="75"/>
      <c r="K179" s="74"/>
      <c r="L179" s="74"/>
      <c r="M179" s="74"/>
      <c r="N179" s="75">
        <v>0</v>
      </c>
      <c r="O179" s="90">
        <v>0</v>
      </c>
      <c r="P179" s="69"/>
      <c r="Q179" s="69"/>
      <c r="R179" s="69"/>
      <c r="S179" s="90">
        <v>0</v>
      </c>
      <c r="T179" s="90">
        <v>0</v>
      </c>
      <c r="U179" s="71">
        <v>0</v>
      </c>
      <c r="V179" s="76">
        <f t="shared" si="38"/>
        <v>12.64</v>
      </c>
      <c r="W179" s="73">
        <f t="shared" si="39"/>
        <v>12</v>
      </c>
      <c r="X179" s="77">
        <v>8</v>
      </c>
      <c r="Y179" s="73">
        <f>'ИТОГ и проверка'!C179</f>
        <v>12</v>
      </c>
      <c r="Z179" s="73">
        <f t="shared" si="40"/>
        <v>7.5949367088607591</v>
      </c>
      <c r="AA179" s="78">
        <f t="shared" si="41"/>
        <v>-0.40506329113924089</v>
      </c>
      <c r="AB179" s="73">
        <f t="shared" si="42"/>
        <v>0</v>
      </c>
      <c r="AC179" s="69"/>
      <c r="AD179" s="73">
        <f>'ИТОГ и проверка'!D179</f>
        <v>0</v>
      </c>
      <c r="AE179" s="69"/>
      <c r="AF179" s="69"/>
      <c r="AG179" s="69"/>
      <c r="AH179" s="73">
        <f>'ИТОГ и проверка'!E179</f>
        <v>0</v>
      </c>
      <c r="AI179" s="91"/>
      <c r="AJ179" s="91"/>
      <c r="AK179" s="89"/>
      <c r="AL179" s="71"/>
      <c r="AM179" s="82"/>
    </row>
    <row r="180" spans="1:39" ht="47.25">
      <c r="A180" s="125" t="s">
        <v>366</v>
      </c>
      <c r="B180" s="124" t="s">
        <v>367</v>
      </c>
      <c r="C180" s="68">
        <v>263.10300000000001</v>
      </c>
      <c r="D180" s="69">
        <v>0</v>
      </c>
      <c r="E180" s="75">
        <v>328</v>
      </c>
      <c r="F180" s="71">
        <f t="shared" si="37"/>
        <v>1.2466600532871157</v>
      </c>
      <c r="G180" s="73">
        <v>0</v>
      </c>
      <c r="H180" s="73">
        <v>0</v>
      </c>
      <c r="I180" s="74"/>
      <c r="J180" s="75"/>
      <c r="K180" s="74"/>
      <c r="L180" s="74"/>
      <c r="M180" s="74"/>
      <c r="N180" s="75">
        <v>0</v>
      </c>
      <c r="O180" s="44">
        <v>0</v>
      </c>
      <c r="P180" s="69"/>
      <c r="Q180" s="69"/>
      <c r="R180" s="69"/>
      <c r="S180" s="44">
        <v>0</v>
      </c>
      <c r="T180" s="44">
        <v>0</v>
      </c>
      <c r="U180" s="71">
        <v>0</v>
      </c>
      <c r="V180" s="76">
        <f t="shared" si="38"/>
        <v>26.240000000000002</v>
      </c>
      <c r="W180" s="73">
        <f t="shared" si="39"/>
        <v>26</v>
      </c>
      <c r="X180" s="77">
        <v>8</v>
      </c>
      <c r="Y180" s="73">
        <f>'ИТОГ и проверка'!C180</f>
        <v>26</v>
      </c>
      <c r="Z180" s="73">
        <f t="shared" si="40"/>
        <v>7.9268292682926838</v>
      </c>
      <c r="AA180" s="78">
        <f t="shared" si="41"/>
        <v>-7.317073170731625E-2</v>
      </c>
      <c r="AB180" s="73">
        <f t="shared" si="42"/>
        <v>0</v>
      </c>
      <c r="AC180" s="69"/>
      <c r="AD180" s="73">
        <f>'ИТОГ и проверка'!D180</f>
        <v>0</v>
      </c>
      <c r="AE180" s="69"/>
      <c r="AF180" s="69"/>
      <c r="AG180" s="69"/>
      <c r="AH180" s="73">
        <f>'ИТОГ и проверка'!E180</f>
        <v>0</v>
      </c>
      <c r="AI180" s="91"/>
      <c r="AJ180" s="91"/>
      <c r="AK180" s="89"/>
      <c r="AL180" s="71"/>
      <c r="AM180" s="82"/>
    </row>
    <row r="181" spans="1:39">
      <c r="A181" s="93" t="s">
        <v>368</v>
      </c>
      <c r="B181" s="57" t="s">
        <v>369</v>
      </c>
      <c r="C181" s="83"/>
      <c r="D181" s="58"/>
      <c r="E181" s="59"/>
      <c r="F181" s="60"/>
      <c r="G181" s="61"/>
      <c r="H181" s="120"/>
      <c r="I181" s="61"/>
      <c r="J181" s="61"/>
      <c r="K181" s="61"/>
      <c r="L181" s="61"/>
      <c r="M181" s="61"/>
      <c r="N181" s="121"/>
      <c r="O181" s="59"/>
      <c r="P181" s="60"/>
      <c r="Q181" s="60"/>
      <c r="R181" s="60"/>
      <c r="S181" s="59"/>
      <c r="T181" s="59"/>
      <c r="U181" s="60"/>
      <c r="V181" s="60"/>
      <c r="W181" s="60"/>
      <c r="X181" s="60"/>
      <c r="Y181" s="60"/>
      <c r="Z181" s="60"/>
      <c r="AA181" s="60"/>
      <c r="AB181" s="73">
        <f t="shared" si="42"/>
        <v>0</v>
      </c>
      <c r="AC181" s="60"/>
      <c r="AD181" s="60"/>
      <c r="AE181" s="60"/>
      <c r="AF181" s="60"/>
      <c r="AG181" s="60"/>
      <c r="AH181" s="62"/>
      <c r="AI181" s="97"/>
      <c r="AJ181" s="91">
        <f t="shared" si="43"/>
        <v>0</v>
      </c>
      <c r="AK181" s="89">
        <f t="shared" si="44"/>
        <v>0</v>
      </c>
      <c r="AL181" s="71">
        <f t="shared" si="45"/>
        <v>0</v>
      </c>
      <c r="AM181" s="82"/>
    </row>
    <row r="182" spans="1:39" ht="47.25" customHeight="1">
      <c r="A182" s="66" t="s">
        <v>370</v>
      </c>
      <c r="B182" s="67" t="s">
        <v>371</v>
      </c>
      <c r="C182" s="68">
        <v>1020.337</v>
      </c>
      <c r="D182" s="69">
        <v>1148</v>
      </c>
      <c r="E182" s="70">
        <v>1178</v>
      </c>
      <c r="F182" s="71">
        <f t="shared" si="37"/>
        <v>1.1545205162608041</v>
      </c>
      <c r="G182" s="72">
        <v>91</v>
      </c>
      <c r="H182" s="73">
        <f t="shared" si="46"/>
        <v>7.9268292682926829</v>
      </c>
      <c r="I182" s="74"/>
      <c r="J182" s="75">
        <v>0</v>
      </c>
      <c r="K182" s="74"/>
      <c r="L182" s="74"/>
      <c r="M182" s="74"/>
      <c r="N182" s="75">
        <v>0</v>
      </c>
      <c r="O182" s="70">
        <v>28</v>
      </c>
      <c r="P182" s="69"/>
      <c r="Q182" s="69"/>
      <c r="R182" s="69"/>
      <c r="S182" s="70">
        <v>24</v>
      </c>
      <c r="T182" s="70">
        <v>4</v>
      </c>
      <c r="U182" s="71">
        <f t="shared" si="47"/>
        <v>30.769230769230766</v>
      </c>
      <c r="V182" s="76">
        <f t="shared" si="38"/>
        <v>94.24</v>
      </c>
      <c r="W182" s="73">
        <f t="shared" si="39"/>
        <v>94</v>
      </c>
      <c r="X182" s="77">
        <v>8</v>
      </c>
      <c r="Y182" s="73">
        <f>'ИТОГ и проверка'!C182</f>
        <v>91</v>
      </c>
      <c r="Z182" s="73">
        <f t="shared" si="40"/>
        <v>7.7249575551782685</v>
      </c>
      <c r="AA182" s="78">
        <f t="shared" si="41"/>
        <v>-0.27504244482173146</v>
      </c>
      <c r="AB182" s="73">
        <f t="shared" si="42"/>
        <v>0</v>
      </c>
      <c r="AC182" s="69"/>
      <c r="AD182" s="73">
        <f>'ИТОГ и проверка'!D182</f>
        <v>0</v>
      </c>
      <c r="AE182" s="69"/>
      <c r="AF182" s="69"/>
      <c r="AG182" s="69"/>
      <c r="AH182" s="73">
        <f>'ИТОГ и проверка'!E182</f>
        <v>0</v>
      </c>
      <c r="AI182" s="91"/>
      <c r="AJ182" s="91">
        <f t="shared" si="43"/>
        <v>0</v>
      </c>
      <c r="AK182" s="89">
        <f t="shared" si="44"/>
        <v>-91</v>
      </c>
      <c r="AL182" s="71">
        <f t="shared" si="45"/>
        <v>0</v>
      </c>
      <c r="AM182" s="82"/>
    </row>
    <row r="183" spans="1:39" ht="63">
      <c r="A183" s="66" t="s">
        <v>372</v>
      </c>
      <c r="B183" s="67" t="s">
        <v>373</v>
      </c>
      <c r="C183" s="102">
        <v>58.8</v>
      </c>
      <c r="D183" s="69">
        <v>54</v>
      </c>
      <c r="E183" s="70">
        <v>60</v>
      </c>
      <c r="F183" s="71">
        <f t="shared" si="37"/>
        <v>1.0204081632653061</v>
      </c>
      <c r="G183" s="72">
        <v>2</v>
      </c>
      <c r="H183" s="73">
        <f t="shared" si="46"/>
        <v>3.7037037037037033</v>
      </c>
      <c r="I183" s="74"/>
      <c r="J183" s="75">
        <v>0</v>
      </c>
      <c r="K183" s="74"/>
      <c r="L183" s="74"/>
      <c r="M183" s="74"/>
      <c r="N183" s="75">
        <v>0</v>
      </c>
      <c r="O183" s="70">
        <v>2</v>
      </c>
      <c r="P183" s="69"/>
      <c r="Q183" s="69"/>
      <c r="R183" s="69"/>
      <c r="S183" s="70">
        <v>1</v>
      </c>
      <c r="T183" s="70">
        <v>1</v>
      </c>
      <c r="U183" s="71">
        <f t="shared" si="47"/>
        <v>100</v>
      </c>
      <c r="V183" s="76">
        <f t="shared" si="38"/>
        <v>4.8</v>
      </c>
      <c r="W183" s="73">
        <f t="shared" si="39"/>
        <v>4</v>
      </c>
      <c r="X183" s="77">
        <v>8</v>
      </c>
      <c r="Y183" s="73">
        <f>'ИТОГ и проверка'!C183</f>
        <v>3</v>
      </c>
      <c r="Z183" s="73">
        <f t="shared" si="40"/>
        <v>5</v>
      </c>
      <c r="AA183" s="78">
        <f t="shared" si="41"/>
        <v>-3</v>
      </c>
      <c r="AB183" s="73">
        <f t="shared" si="42"/>
        <v>0</v>
      </c>
      <c r="AC183" s="69"/>
      <c r="AD183" s="73">
        <f>'ИТОГ и проверка'!D183</f>
        <v>0</v>
      </c>
      <c r="AE183" s="69"/>
      <c r="AF183" s="69"/>
      <c r="AG183" s="69"/>
      <c r="AH183" s="73">
        <f>'ИТОГ и проверка'!E183</f>
        <v>0</v>
      </c>
      <c r="AI183" s="91"/>
      <c r="AJ183" s="91">
        <f t="shared" si="43"/>
        <v>0</v>
      </c>
      <c r="AK183" s="89">
        <f t="shared" si="44"/>
        <v>-3</v>
      </c>
      <c r="AL183" s="71">
        <f t="shared" si="45"/>
        <v>0</v>
      </c>
      <c r="AM183" s="82"/>
    </row>
    <row r="184" spans="1:39" ht="63">
      <c r="A184" s="66" t="s">
        <v>374</v>
      </c>
      <c r="B184" s="67" t="s">
        <v>375</v>
      </c>
      <c r="C184" s="102">
        <v>17.8</v>
      </c>
      <c r="D184" s="69">
        <v>11</v>
      </c>
      <c r="E184" s="70">
        <v>10</v>
      </c>
      <c r="F184" s="71">
        <f t="shared" si="37"/>
        <v>0.56179775280898869</v>
      </c>
      <c r="G184" s="72">
        <v>0</v>
      </c>
      <c r="H184" s="73">
        <f t="shared" si="46"/>
        <v>0</v>
      </c>
      <c r="I184" s="74"/>
      <c r="J184" s="75">
        <v>0</v>
      </c>
      <c r="K184" s="74"/>
      <c r="L184" s="74"/>
      <c r="M184" s="74"/>
      <c r="N184" s="75">
        <v>0</v>
      </c>
      <c r="O184" s="70"/>
      <c r="P184" s="69"/>
      <c r="Q184" s="69"/>
      <c r="R184" s="69"/>
      <c r="S184" s="70"/>
      <c r="T184" s="70"/>
      <c r="U184" s="71">
        <v>0</v>
      </c>
      <c r="V184" s="76">
        <f t="shared" si="38"/>
        <v>0.5</v>
      </c>
      <c r="W184" s="73">
        <f t="shared" si="39"/>
        <v>0</v>
      </c>
      <c r="X184" s="77">
        <v>5</v>
      </c>
      <c r="Y184" s="73">
        <f>'ИТОГ и проверка'!C184</f>
        <v>0</v>
      </c>
      <c r="Z184" s="73">
        <f t="shared" si="40"/>
        <v>0</v>
      </c>
      <c r="AA184" s="78">
        <f t="shared" si="41"/>
        <v>-5</v>
      </c>
      <c r="AB184" s="73">
        <f t="shared" si="42"/>
        <v>0</v>
      </c>
      <c r="AC184" s="69"/>
      <c r="AD184" s="73">
        <f>'ИТОГ и проверка'!D184</f>
        <v>0</v>
      </c>
      <c r="AE184" s="69"/>
      <c r="AF184" s="69"/>
      <c r="AG184" s="69"/>
      <c r="AH184" s="73">
        <f>'ИТОГ и проверка'!E184</f>
        <v>0</v>
      </c>
      <c r="AI184" s="91"/>
      <c r="AJ184" s="91">
        <f t="shared" si="43"/>
        <v>0</v>
      </c>
      <c r="AK184" s="89">
        <f t="shared" si="44"/>
        <v>0</v>
      </c>
      <c r="AL184" s="71">
        <f t="shared" si="45"/>
        <v>0</v>
      </c>
      <c r="AM184" s="82"/>
    </row>
    <row r="185" spans="1:39" ht="63">
      <c r="A185" s="66" t="s">
        <v>376</v>
      </c>
      <c r="B185" s="67" t="s">
        <v>377</v>
      </c>
      <c r="C185" s="102">
        <v>30.8</v>
      </c>
      <c r="D185" s="69">
        <v>51</v>
      </c>
      <c r="E185" s="70">
        <v>52</v>
      </c>
      <c r="F185" s="71">
        <f t="shared" si="37"/>
        <v>1.6883116883116882</v>
      </c>
      <c r="G185" s="72">
        <v>4</v>
      </c>
      <c r="H185" s="73">
        <f t="shared" si="46"/>
        <v>7.8431372549019605</v>
      </c>
      <c r="I185" s="74"/>
      <c r="J185" s="75">
        <v>0</v>
      </c>
      <c r="K185" s="74"/>
      <c r="L185" s="74"/>
      <c r="M185" s="74"/>
      <c r="N185" s="75">
        <v>0</v>
      </c>
      <c r="O185" s="70">
        <v>1</v>
      </c>
      <c r="P185" s="69"/>
      <c r="Q185" s="69"/>
      <c r="R185" s="69"/>
      <c r="S185" s="70">
        <v>1</v>
      </c>
      <c r="T185" s="70"/>
      <c r="U185" s="71">
        <f t="shared" si="47"/>
        <v>25</v>
      </c>
      <c r="V185" s="76">
        <f t="shared" si="38"/>
        <v>4.16</v>
      </c>
      <c r="W185" s="73">
        <f t="shared" si="39"/>
        <v>4</v>
      </c>
      <c r="X185" s="77">
        <v>8</v>
      </c>
      <c r="Y185" s="73">
        <f>'ИТОГ и проверка'!C185</f>
        <v>4</v>
      </c>
      <c r="Z185" s="73">
        <f t="shared" si="40"/>
        <v>7.6923076923076916</v>
      </c>
      <c r="AA185" s="78">
        <f t="shared" si="41"/>
        <v>-0.30769230769230838</v>
      </c>
      <c r="AB185" s="73">
        <f t="shared" si="42"/>
        <v>0</v>
      </c>
      <c r="AC185" s="69"/>
      <c r="AD185" s="73">
        <f>'ИТОГ и проверка'!D185</f>
        <v>0</v>
      </c>
      <c r="AE185" s="69"/>
      <c r="AF185" s="69"/>
      <c r="AG185" s="69"/>
      <c r="AH185" s="73">
        <f>'ИТОГ и проверка'!E185</f>
        <v>0</v>
      </c>
      <c r="AI185" s="91"/>
      <c r="AJ185" s="91">
        <f t="shared" si="43"/>
        <v>0</v>
      </c>
      <c r="AK185" s="89">
        <f t="shared" si="44"/>
        <v>-4</v>
      </c>
      <c r="AL185" s="71">
        <f t="shared" si="45"/>
        <v>0</v>
      </c>
      <c r="AM185" s="82"/>
    </row>
    <row r="186" spans="1:39" ht="63">
      <c r="A186" s="66" t="s">
        <v>378</v>
      </c>
      <c r="B186" s="67" t="s">
        <v>379</v>
      </c>
      <c r="C186" s="102">
        <v>20.399999999999999</v>
      </c>
      <c r="D186" s="69">
        <v>36</v>
      </c>
      <c r="E186" s="70">
        <v>36</v>
      </c>
      <c r="F186" s="71">
        <f t="shared" si="37"/>
        <v>1.7647058823529413</v>
      </c>
      <c r="G186" s="72">
        <v>2</v>
      </c>
      <c r="H186" s="73">
        <f t="shared" si="46"/>
        <v>5.5555555555555554</v>
      </c>
      <c r="I186" s="74"/>
      <c r="J186" s="75">
        <v>0</v>
      </c>
      <c r="K186" s="74"/>
      <c r="L186" s="74"/>
      <c r="M186" s="74"/>
      <c r="N186" s="75">
        <v>0</v>
      </c>
      <c r="O186" s="70">
        <v>1</v>
      </c>
      <c r="P186" s="69"/>
      <c r="Q186" s="69"/>
      <c r="R186" s="69"/>
      <c r="S186" s="70">
        <v>1</v>
      </c>
      <c r="T186" s="70"/>
      <c r="U186" s="71">
        <f t="shared" si="47"/>
        <v>50</v>
      </c>
      <c r="V186" s="76">
        <f t="shared" si="38"/>
        <v>2.88</v>
      </c>
      <c r="W186" s="73">
        <f t="shared" si="39"/>
        <v>2</v>
      </c>
      <c r="X186" s="77">
        <v>8</v>
      </c>
      <c r="Y186" s="73">
        <f>'ИТОГ и проверка'!C186</f>
        <v>2</v>
      </c>
      <c r="Z186" s="73">
        <f t="shared" si="40"/>
        <v>5.5555555555555554</v>
      </c>
      <c r="AA186" s="78">
        <f t="shared" si="41"/>
        <v>-2.4444444444444446</v>
      </c>
      <c r="AB186" s="73">
        <f t="shared" si="42"/>
        <v>0</v>
      </c>
      <c r="AC186" s="69"/>
      <c r="AD186" s="73">
        <f>'ИТОГ и проверка'!D186</f>
        <v>0</v>
      </c>
      <c r="AE186" s="69"/>
      <c r="AF186" s="69"/>
      <c r="AG186" s="69"/>
      <c r="AH186" s="73">
        <f>'ИТОГ и проверка'!E186</f>
        <v>0</v>
      </c>
      <c r="AI186" s="91"/>
      <c r="AJ186" s="91">
        <f t="shared" si="43"/>
        <v>0</v>
      </c>
      <c r="AK186" s="89">
        <f t="shared" si="44"/>
        <v>-2</v>
      </c>
      <c r="AL186" s="71">
        <f t="shared" si="45"/>
        <v>0</v>
      </c>
      <c r="AM186" s="82"/>
    </row>
    <row r="187" spans="1:39" ht="63">
      <c r="A187" s="66" t="s">
        <v>380</v>
      </c>
      <c r="B187" s="67" t="s">
        <v>381</v>
      </c>
      <c r="C187" s="102">
        <v>20.8</v>
      </c>
      <c r="D187" s="69">
        <v>22</v>
      </c>
      <c r="E187" s="70">
        <v>15</v>
      </c>
      <c r="F187" s="71">
        <f t="shared" si="37"/>
        <v>0.72115384615384615</v>
      </c>
      <c r="G187" s="72">
        <v>1</v>
      </c>
      <c r="H187" s="73">
        <f t="shared" si="46"/>
        <v>4.5454545454545459</v>
      </c>
      <c r="I187" s="74"/>
      <c r="J187" s="75">
        <v>0</v>
      </c>
      <c r="K187" s="74"/>
      <c r="L187" s="74"/>
      <c r="M187" s="74"/>
      <c r="N187" s="75">
        <v>0</v>
      </c>
      <c r="O187" s="70"/>
      <c r="P187" s="69"/>
      <c r="Q187" s="69"/>
      <c r="R187" s="69"/>
      <c r="S187" s="70"/>
      <c r="T187" s="70"/>
      <c r="U187" s="71">
        <f t="shared" si="47"/>
        <v>0</v>
      </c>
      <c r="V187" s="76">
        <f t="shared" si="38"/>
        <v>0.75</v>
      </c>
      <c r="W187" s="73">
        <f t="shared" si="39"/>
        <v>0</v>
      </c>
      <c r="X187" s="77">
        <v>5</v>
      </c>
      <c r="Y187" s="73">
        <f>'ИТОГ и проверка'!C187</f>
        <v>0</v>
      </c>
      <c r="Z187" s="73">
        <f t="shared" si="40"/>
        <v>0</v>
      </c>
      <c r="AA187" s="78">
        <f t="shared" si="41"/>
        <v>-5</v>
      </c>
      <c r="AB187" s="73">
        <f t="shared" si="42"/>
        <v>0</v>
      </c>
      <c r="AC187" s="69"/>
      <c r="AD187" s="73">
        <f>'ИТОГ и проверка'!D187</f>
        <v>0</v>
      </c>
      <c r="AE187" s="69"/>
      <c r="AF187" s="69"/>
      <c r="AG187" s="69"/>
      <c r="AH187" s="73">
        <f>'ИТОГ и проверка'!E187</f>
        <v>0</v>
      </c>
      <c r="AI187" s="91"/>
      <c r="AJ187" s="91">
        <f t="shared" si="43"/>
        <v>0</v>
      </c>
      <c r="AK187" s="89">
        <f t="shared" si="44"/>
        <v>0</v>
      </c>
      <c r="AL187" s="71">
        <f t="shared" si="45"/>
        <v>0</v>
      </c>
      <c r="AM187" s="82"/>
    </row>
    <row r="188" spans="1:39" ht="63">
      <c r="A188" s="66" t="s">
        <v>382</v>
      </c>
      <c r="B188" s="67" t="s">
        <v>383</v>
      </c>
      <c r="C188" s="102">
        <v>14.8</v>
      </c>
      <c r="D188" s="69">
        <v>32</v>
      </c>
      <c r="E188" s="70">
        <v>23</v>
      </c>
      <c r="F188" s="71">
        <f t="shared" si="37"/>
        <v>1.5540540540540539</v>
      </c>
      <c r="G188" s="72">
        <v>2</v>
      </c>
      <c r="H188" s="73">
        <f t="shared" si="46"/>
        <v>6.25</v>
      </c>
      <c r="I188" s="74"/>
      <c r="J188" s="75">
        <v>0</v>
      </c>
      <c r="K188" s="74"/>
      <c r="L188" s="74"/>
      <c r="M188" s="74"/>
      <c r="N188" s="75">
        <v>0</v>
      </c>
      <c r="O188" s="92"/>
      <c r="P188" s="69"/>
      <c r="Q188" s="69"/>
      <c r="R188" s="69"/>
      <c r="S188" s="92"/>
      <c r="T188" s="92"/>
      <c r="U188" s="71">
        <f t="shared" si="47"/>
        <v>0</v>
      </c>
      <c r="V188" s="76">
        <f t="shared" si="38"/>
        <v>1.84</v>
      </c>
      <c r="W188" s="73">
        <f t="shared" si="39"/>
        <v>1</v>
      </c>
      <c r="X188" s="77">
        <v>8</v>
      </c>
      <c r="Y188" s="73">
        <f>'ИТОГ и проверка'!C188</f>
        <v>1</v>
      </c>
      <c r="Z188" s="73">
        <f t="shared" si="40"/>
        <v>4.3478260869565215</v>
      </c>
      <c r="AA188" s="78">
        <f t="shared" si="41"/>
        <v>-3.6521739130434785</v>
      </c>
      <c r="AB188" s="73">
        <f t="shared" si="42"/>
        <v>0</v>
      </c>
      <c r="AC188" s="69"/>
      <c r="AD188" s="73">
        <f>'ИТОГ и проверка'!D188</f>
        <v>0</v>
      </c>
      <c r="AE188" s="69"/>
      <c r="AF188" s="69"/>
      <c r="AG188" s="69"/>
      <c r="AH188" s="73">
        <f>'ИТОГ и проверка'!E188</f>
        <v>0</v>
      </c>
      <c r="AI188" s="91"/>
      <c r="AJ188" s="91">
        <f t="shared" si="43"/>
        <v>0</v>
      </c>
      <c r="AK188" s="89">
        <f t="shared" si="44"/>
        <v>-1</v>
      </c>
      <c r="AL188" s="71">
        <f t="shared" si="45"/>
        <v>0</v>
      </c>
      <c r="AM188" s="82"/>
    </row>
    <row r="189" spans="1:39" ht="63">
      <c r="A189" s="66" t="s">
        <v>384</v>
      </c>
      <c r="B189" s="67" t="s">
        <v>385</v>
      </c>
      <c r="C189" s="102">
        <v>8.6</v>
      </c>
      <c r="D189" s="69">
        <v>18</v>
      </c>
      <c r="E189" s="70">
        <v>16</v>
      </c>
      <c r="F189" s="71">
        <f t="shared" si="37"/>
        <v>1.8604651162790697</v>
      </c>
      <c r="G189" s="72">
        <v>1</v>
      </c>
      <c r="H189" s="73">
        <f t="shared" si="46"/>
        <v>5.5555555555555554</v>
      </c>
      <c r="I189" s="74"/>
      <c r="J189" s="75">
        <v>0</v>
      </c>
      <c r="K189" s="74"/>
      <c r="L189" s="74"/>
      <c r="M189" s="74"/>
      <c r="N189" s="75">
        <v>0</v>
      </c>
      <c r="O189" s="70"/>
      <c r="P189" s="69"/>
      <c r="Q189" s="69"/>
      <c r="R189" s="69"/>
      <c r="S189" s="70"/>
      <c r="T189" s="70"/>
      <c r="U189" s="71">
        <f t="shared" si="47"/>
        <v>0</v>
      </c>
      <c r="V189" s="76">
        <f t="shared" si="38"/>
        <v>1.28</v>
      </c>
      <c r="W189" s="73">
        <f t="shared" si="39"/>
        <v>1</v>
      </c>
      <c r="X189" s="77">
        <v>8</v>
      </c>
      <c r="Y189" s="73">
        <f>'ИТОГ и проверка'!C189</f>
        <v>1</v>
      </c>
      <c r="Z189" s="73">
        <f t="shared" si="40"/>
        <v>6.25</v>
      </c>
      <c r="AA189" s="78">
        <f t="shared" si="41"/>
        <v>-1.75</v>
      </c>
      <c r="AB189" s="73">
        <f t="shared" si="42"/>
        <v>0</v>
      </c>
      <c r="AC189" s="69"/>
      <c r="AD189" s="73">
        <f>'ИТОГ и проверка'!D189</f>
        <v>0</v>
      </c>
      <c r="AE189" s="69"/>
      <c r="AF189" s="69"/>
      <c r="AG189" s="69"/>
      <c r="AH189" s="73">
        <f>'ИТОГ и проверка'!E189</f>
        <v>0</v>
      </c>
      <c r="AI189" s="91"/>
      <c r="AJ189" s="91">
        <f t="shared" si="43"/>
        <v>0</v>
      </c>
      <c r="AK189" s="89">
        <f t="shared" si="44"/>
        <v>-1</v>
      </c>
      <c r="AL189" s="71">
        <f t="shared" si="45"/>
        <v>0</v>
      </c>
      <c r="AM189" s="82"/>
    </row>
    <row r="190" spans="1:39" ht="63">
      <c r="A190" s="66" t="s">
        <v>386</v>
      </c>
      <c r="B190" s="67" t="s">
        <v>387</v>
      </c>
      <c r="C190" s="102">
        <v>6.02</v>
      </c>
      <c r="D190" s="69">
        <v>18</v>
      </c>
      <c r="E190" s="70">
        <v>42</v>
      </c>
      <c r="F190" s="71">
        <f t="shared" si="37"/>
        <v>6.9767441860465125</v>
      </c>
      <c r="G190" s="72">
        <v>0</v>
      </c>
      <c r="H190" s="73">
        <f t="shared" si="46"/>
        <v>0</v>
      </c>
      <c r="I190" s="74"/>
      <c r="J190" s="75">
        <v>0</v>
      </c>
      <c r="K190" s="74"/>
      <c r="L190" s="74"/>
      <c r="M190" s="74"/>
      <c r="N190" s="75">
        <v>0</v>
      </c>
      <c r="O190" s="115">
        <v>0</v>
      </c>
      <c r="P190" s="69"/>
      <c r="Q190" s="69"/>
      <c r="R190" s="69"/>
      <c r="S190" s="115">
        <v>0</v>
      </c>
      <c r="T190" s="115">
        <v>0</v>
      </c>
      <c r="U190" s="71">
        <v>0</v>
      </c>
      <c r="V190" s="76">
        <f t="shared" si="38"/>
        <v>2.1</v>
      </c>
      <c r="W190" s="73">
        <f t="shared" si="39"/>
        <v>2</v>
      </c>
      <c r="X190" s="77">
        <v>5</v>
      </c>
      <c r="Y190" s="73">
        <f>'ИТОГ и проверка'!C190</f>
        <v>0</v>
      </c>
      <c r="Z190" s="73">
        <f t="shared" si="40"/>
        <v>0</v>
      </c>
      <c r="AA190" s="78">
        <f t="shared" si="41"/>
        <v>-5</v>
      </c>
      <c r="AB190" s="73">
        <f t="shared" si="42"/>
        <v>0</v>
      </c>
      <c r="AC190" s="69"/>
      <c r="AD190" s="73">
        <f>'ИТОГ и проверка'!D190</f>
        <v>0</v>
      </c>
      <c r="AE190" s="69"/>
      <c r="AF190" s="69"/>
      <c r="AG190" s="69"/>
      <c r="AH190" s="73">
        <f>'ИТОГ и проверка'!E190</f>
        <v>0</v>
      </c>
      <c r="AI190" s="91"/>
      <c r="AJ190" s="91">
        <f t="shared" si="43"/>
        <v>0</v>
      </c>
      <c r="AK190" s="89">
        <f t="shared" si="44"/>
        <v>0</v>
      </c>
      <c r="AL190" s="71">
        <f t="shared" si="45"/>
        <v>0</v>
      </c>
      <c r="AM190" s="82"/>
    </row>
    <row r="191" spans="1:39" ht="63">
      <c r="A191" s="66" t="s">
        <v>388</v>
      </c>
      <c r="B191" s="67" t="s">
        <v>389</v>
      </c>
      <c r="C191" s="102">
        <v>20.399999999999999</v>
      </c>
      <c r="D191" s="69">
        <v>28</v>
      </c>
      <c r="E191" s="70">
        <v>17</v>
      </c>
      <c r="F191" s="71">
        <f t="shared" si="37"/>
        <v>0.83333333333333337</v>
      </c>
      <c r="G191" s="72">
        <v>1</v>
      </c>
      <c r="H191" s="73">
        <f t="shared" si="46"/>
        <v>3.5714285714285712</v>
      </c>
      <c r="I191" s="74"/>
      <c r="J191" s="75">
        <v>0</v>
      </c>
      <c r="K191" s="74"/>
      <c r="L191" s="74"/>
      <c r="M191" s="74"/>
      <c r="N191" s="75">
        <v>0</v>
      </c>
      <c r="O191" s="70"/>
      <c r="P191" s="69"/>
      <c r="Q191" s="69"/>
      <c r="R191" s="69"/>
      <c r="S191" s="70"/>
      <c r="T191" s="70"/>
      <c r="U191" s="71">
        <f t="shared" si="47"/>
        <v>0</v>
      </c>
      <c r="V191" s="76">
        <f t="shared" si="38"/>
        <v>1.36</v>
      </c>
      <c r="W191" s="73">
        <f t="shared" si="39"/>
        <v>1</v>
      </c>
      <c r="X191" s="77">
        <v>8</v>
      </c>
      <c r="Y191" s="73">
        <f>'ИТОГ и проверка'!C191</f>
        <v>0</v>
      </c>
      <c r="Z191" s="73">
        <f t="shared" si="40"/>
        <v>0</v>
      </c>
      <c r="AA191" s="78">
        <f t="shared" si="41"/>
        <v>-8</v>
      </c>
      <c r="AB191" s="73">
        <f t="shared" si="42"/>
        <v>0</v>
      </c>
      <c r="AC191" s="69"/>
      <c r="AD191" s="73">
        <f>'ИТОГ и проверка'!D191</f>
        <v>0</v>
      </c>
      <c r="AE191" s="69"/>
      <c r="AF191" s="69"/>
      <c r="AG191" s="69"/>
      <c r="AH191" s="73">
        <f>'ИТОГ и проверка'!E191</f>
        <v>0</v>
      </c>
      <c r="AI191" s="91"/>
      <c r="AJ191" s="91">
        <f t="shared" si="43"/>
        <v>0</v>
      </c>
      <c r="AK191" s="89">
        <f t="shared" si="44"/>
        <v>0</v>
      </c>
      <c r="AL191" s="71">
        <f t="shared" si="45"/>
        <v>0</v>
      </c>
      <c r="AM191" s="82"/>
    </row>
    <row r="192" spans="1:39" ht="63">
      <c r="A192" s="66" t="s">
        <v>390</v>
      </c>
      <c r="B192" s="67" t="s">
        <v>391</v>
      </c>
      <c r="C192" s="102">
        <v>37.25</v>
      </c>
      <c r="D192" s="69">
        <v>39</v>
      </c>
      <c r="E192" s="70">
        <v>44</v>
      </c>
      <c r="F192" s="71">
        <f t="shared" si="37"/>
        <v>1.1812080536912752</v>
      </c>
      <c r="G192" s="72">
        <v>1</v>
      </c>
      <c r="H192" s="73">
        <f t="shared" si="46"/>
        <v>2.5641025641025639</v>
      </c>
      <c r="I192" s="74"/>
      <c r="J192" s="75">
        <v>0</v>
      </c>
      <c r="K192" s="74"/>
      <c r="L192" s="74"/>
      <c r="M192" s="74"/>
      <c r="N192" s="75">
        <v>0</v>
      </c>
      <c r="O192" s="70">
        <v>0</v>
      </c>
      <c r="P192" s="69"/>
      <c r="Q192" s="69"/>
      <c r="R192" s="69"/>
      <c r="S192" s="70"/>
      <c r="T192" s="70"/>
      <c r="U192" s="71">
        <f t="shared" si="47"/>
        <v>0</v>
      </c>
      <c r="V192" s="76">
        <f t="shared" si="38"/>
        <v>3.52</v>
      </c>
      <c r="W192" s="73">
        <f t="shared" si="39"/>
        <v>3</v>
      </c>
      <c r="X192" s="77">
        <v>8</v>
      </c>
      <c r="Y192" s="73">
        <f>'ИТОГ и проверка'!C192</f>
        <v>3</v>
      </c>
      <c r="Z192" s="73">
        <f t="shared" si="40"/>
        <v>6.8181818181818183</v>
      </c>
      <c r="AA192" s="78">
        <f t="shared" si="41"/>
        <v>-1.1818181818181817</v>
      </c>
      <c r="AB192" s="73">
        <f t="shared" si="42"/>
        <v>0</v>
      </c>
      <c r="AC192" s="69"/>
      <c r="AD192" s="73">
        <f>'ИТОГ и проверка'!D192</f>
        <v>0</v>
      </c>
      <c r="AE192" s="69"/>
      <c r="AF192" s="69"/>
      <c r="AG192" s="69"/>
      <c r="AH192" s="73">
        <f>'ИТОГ и проверка'!E192</f>
        <v>0</v>
      </c>
      <c r="AI192" s="91"/>
      <c r="AJ192" s="91">
        <f t="shared" si="43"/>
        <v>0</v>
      </c>
      <c r="AK192" s="89">
        <f t="shared" si="44"/>
        <v>-3</v>
      </c>
      <c r="AL192" s="71">
        <f t="shared" si="45"/>
        <v>0</v>
      </c>
      <c r="AM192" s="82"/>
    </row>
    <row r="193" spans="1:39" ht="63">
      <c r="A193" s="66" t="s">
        <v>392</v>
      </c>
      <c r="B193" s="67" t="s">
        <v>393</v>
      </c>
      <c r="C193" s="102">
        <v>24.35</v>
      </c>
      <c r="D193" s="69">
        <v>20</v>
      </c>
      <c r="E193" s="70">
        <v>19</v>
      </c>
      <c r="F193" s="71">
        <f t="shared" si="37"/>
        <v>0.78028747433264878</v>
      </c>
      <c r="G193" s="72">
        <v>0</v>
      </c>
      <c r="H193" s="73">
        <f t="shared" si="46"/>
        <v>0</v>
      </c>
      <c r="I193" s="74"/>
      <c r="J193" s="75">
        <v>0</v>
      </c>
      <c r="K193" s="74"/>
      <c r="L193" s="74"/>
      <c r="M193" s="74"/>
      <c r="N193" s="75">
        <v>0</v>
      </c>
      <c r="O193" s="70"/>
      <c r="P193" s="69"/>
      <c r="Q193" s="69"/>
      <c r="R193" s="69"/>
      <c r="S193" s="70"/>
      <c r="T193" s="70"/>
      <c r="U193" s="71">
        <v>0</v>
      </c>
      <c r="V193" s="76">
        <f t="shared" si="38"/>
        <v>0.95000000000000007</v>
      </c>
      <c r="W193" s="73">
        <f t="shared" si="39"/>
        <v>0</v>
      </c>
      <c r="X193" s="77">
        <v>5</v>
      </c>
      <c r="Y193" s="73">
        <f>'ИТОГ и проверка'!C193</f>
        <v>0</v>
      </c>
      <c r="Z193" s="73">
        <f t="shared" si="40"/>
        <v>0</v>
      </c>
      <c r="AA193" s="78">
        <f t="shared" si="41"/>
        <v>-5</v>
      </c>
      <c r="AB193" s="73">
        <f t="shared" si="42"/>
        <v>0</v>
      </c>
      <c r="AC193" s="69"/>
      <c r="AD193" s="73">
        <f>'ИТОГ и проверка'!D193</f>
        <v>0</v>
      </c>
      <c r="AE193" s="69"/>
      <c r="AF193" s="69"/>
      <c r="AG193" s="69"/>
      <c r="AH193" s="73">
        <f>'ИТОГ и проверка'!E193</f>
        <v>0</v>
      </c>
      <c r="AI193" s="91"/>
      <c r="AJ193" s="91">
        <f t="shared" si="43"/>
        <v>0</v>
      </c>
      <c r="AK193" s="89">
        <f t="shared" si="44"/>
        <v>0</v>
      </c>
      <c r="AL193" s="71">
        <f t="shared" si="45"/>
        <v>0</v>
      </c>
      <c r="AM193" s="82"/>
    </row>
    <row r="194" spans="1:39" ht="63">
      <c r="A194" s="66" t="s">
        <v>394</v>
      </c>
      <c r="B194" s="67" t="s">
        <v>395</v>
      </c>
      <c r="C194" s="102">
        <v>30.8</v>
      </c>
      <c r="D194" s="69">
        <v>29</v>
      </c>
      <c r="E194" s="70">
        <v>32</v>
      </c>
      <c r="F194" s="71">
        <f t="shared" si="37"/>
        <v>1.0389610389610389</v>
      </c>
      <c r="G194" s="72">
        <v>1</v>
      </c>
      <c r="H194" s="73">
        <f t="shared" si="46"/>
        <v>3.4482758620689657</v>
      </c>
      <c r="I194" s="74"/>
      <c r="J194" s="75">
        <v>0</v>
      </c>
      <c r="K194" s="74"/>
      <c r="L194" s="74"/>
      <c r="M194" s="74"/>
      <c r="N194" s="75">
        <v>0</v>
      </c>
      <c r="O194" s="70">
        <v>1</v>
      </c>
      <c r="P194" s="69"/>
      <c r="Q194" s="69"/>
      <c r="R194" s="69"/>
      <c r="S194" s="70"/>
      <c r="T194" s="70">
        <v>1</v>
      </c>
      <c r="U194" s="71">
        <f t="shared" si="47"/>
        <v>100</v>
      </c>
      <c r="V194" s="76">
        <f t="shared" si="38"/>
        <v>2.56</v>
      </c>
      <c r="W194" s="73">
        <f t="shared" si="39"/>
        <v>2</v>
      </c>
      <c r="X194" s="77">
        <v>8</v>
      </c>
      <c r="Y194" s="73">
        <f>'ИТОГ и проверка'!C194</f>
        <v>2</v>
      </c>
      <c r="Z194" s="73">
        <f t="shared" si="40"/>
        <v>6.25</v>
      </c>
      <c r="AA194" s="78">
        <f t="shared" si="41"/>
        <v>-1.75</v>
      </c>
      <c r="AB194" s="73">
        <f t="shared" si="42"/>
        <v>0</v>
      </c>
      <c r="AC194" s="69"/>
      <c r="AD194" s="73">
        <f>'ИТОГ и проверка'!D194</f>
        <v>0</v>
      </c>
      <c r="AE194" s="69"/>
      <c r="AF194" s="69"/>
      <c r="AG194" s="69"/>
      <c r="AH194" s="73">
        <f>'ИТОГ и проверка'!E194</f>
        <v>0</v>
      </c>
      <c r="AI194" s="91"/>
      <c r="AJ194" s="91">
        <f t="shared" si="43"/>
        <v>0</v>
      </c>
      <c r="AK194" s="89">
        <f t="shared" si="44"/>
        <v>-2</v>
      </c>
      <c r="AL194" s="71">
        <f t="shared" si="45"/>
        <v>0</v>
      </c>
      <c r="AM194" s="82"/>
    </row>
    <row r="195" spans="1:39">
      <c r="A195" s="93" t="s">
        <v>396</v>
      </c>
      <c r="B195" s="57" t="s">
        <v>397</v>
      </c>
      <c r="C195" s="83"/>
      <c r="D195" s="58"/>
      <c r="E195" s="59"/>
      <c r="F195" s="60"/>
      <c r="G195" s="119"/>
      <c r="H195" s="120"/>
      <c r="I195" s="61"/>
      <c r="J195" s="61"/>
      <c r="K195" s="61"/>
      <c r="L195" s="61"/>
      <c r="M195" s="61"/>
      <c r="N195" s="121"/>
      <c r="O195" s="59"/>
      <c r="P195" s="60"/>
      <c r="Q195" s="60"/>
      <c r="R195" s="60"/>
      <c r="S195" s="59"/>
      <c r="T195" s="59"/>
      <c r="U195" s="60"/>
      <c r="V195" s="60"/>
      <c r="W195" s="60"/>
      <c r="X195" s="60"/>
      <c r="Y195" s="60"/>
      <c r="Z195" s="60"/>
      <c r="AA195" s="60"/>
      <c r="AB195" s="73">
        <f t="shared" si="42"/>
        <v>0</v>
      </c>
      <c r="AC195" s="60"/>
      <c r="AD195" s="60"/>
      <c r="AE195" s="60"/>
      <c r="AF195" s="60"/>
      <c r="AG195" s="60"/>
      <c r="AH195" s="62"/>
      <c r="AI195" s="97"/>
      <c r="AJ195" s="91">
        <f t="shared" si="43"/>
        <v>0</v>
      </c>
      <c r="AK195" s="89">
        <f t="shared" si="44"/>
        <v>0</v>
      </c>
      <c r="AL195" s="71">
        <f t="shared" si="45"/>
        <v>0</v>
      </c>
      <c r="AM195" s="82"/>
    </row>
    <row r="196" spans="1:39" ht="47.25">
      <c r="A196" s="66" t="s">
        <v>398</v>
      </c>
      <c r="B196" s="67" t="s">
        <v>399</v>
      </c>
      <c r="C196" s="104">
        <v>555</v>
      </c>
      <c r="D196" s="69">
        <v>1800</v>
      </c>
      <c r="E196" s="70">
        <v>1461</v>
      </c>
      <c r="F196" s="71">
        <f t="shared" si="37"/>
        <v>2.6324324324324326</v>
      </c>
      <c r="G196" s="72">
        <v>72</v>
      </c>
      <c r="H196" s="73">
        <f t="shared" si="46"/>
        <v>4</v>
      </c>
      <c r="I196" s="74"/>
      <c r="J196" s="75">
        <v>0</v>
      </c>
      <c r="K196" s="74"/>
      <c r="L196" s="74"/>
      <c r="M196" s="74"/>
      <c r="N196" s="75">
        <v>0</v>
      </c>
      <c r="O196" s="70">
        <v>26</v>
      </c>
      <c r="P196" s="69"/>
      <c r="Q196" s="69"/>
      <c r="R196" s="69"/>
      <c r="S196" s="70">
        <v>21</v>
      </c>
      <c r="T196" s="70">
        <v>5</v>
      </c>
      <c r="U196" s="71">
        <f t="shared" si="47"/>
        <v>36.111111111111114</v>
      </c>
      <c r="V196" s="76">
        <f t="shared" si="38"/>
        <v>175.32</v>
      </c>
      <c r="W196" s="73">
        <f t="shared" si="39"/>
        <v>175</v>
      </c>
      <c r="X196" s="77">
        <v>12</v>
      </c>
      <c r="Y196" s="73">
        <f>'ИТОГ и проверка'!C196</f>
        <v>75</v>
      </c>
      <c r="Z196" s="73">
        <f t="shared" si="40"/>
        <v>5.1334702258726903</v>
      </c>
      <c r="AA196" s="78">
        <f t="shared" si="41"/>
        <v>-6.8665297741273097</v>
      </c>
      <c r="AB196" s="73">
        <f t="shared" si="42"/>
        <v>0</v>
      </c>
      <c r="AC196" s="69"/>
      <c r="AD196" s="73">
        <f>'ИТОГ и проверка'!D196</f>
        <v>0</v>
      </c>
      <c r="AE196" s="69"/>
      <c r="AF196" s="69"/>
      <c r="AG196" s="69"/>
      <c r="AH196" s="73">
        <f>'ИТОГ и проверка'!E196</f>
        <v>0</v>
      </c>
      <c r="AI196" s="91"/>
      <c r="AJ196" s="91">
        <f t="shared" si="43"/>
        <v>0</v>
      </c>
      <c r="AK196" s="89">
        <f t="shared" si="44"/>
        <v>-75</v>
      </c>
      <c r="AL196" s="71">
        <f t="shared" si="45"/>
        <v>0</v>
      </c>
      <c r="AM196" s="82"/>
    </row>
    <row r="197" spans="1:39">
      <c r="A197" s="93" t="s">
        <v>400</v>
      </c>
      <c r="B197" s="57" t="s">
        <v>401</v>
      </c>
      <c r="C197" s="83"/>
      <c r="D197" s="58"/>
      <c r="E197" s="59"/>
      <c r="F197" s="60"/>
      <c r="G197" s="119"/>
      <c r="H197" s="120"/>
      <c r="I197" s="61"/>
      <c r="J197" s="61"/>
      <c r="K197" s="61"/>
      <c r="L197" s="61"/>
      <c r="M197" s="61"/>
      <c r="N197" s="121"/>
      <c r="O197" s="59"/>
      <c r="P197" s="60"/>
      <c r="Q197" s="60"/>
      <c r="R197" s="60"/>
      <c r="S197" s="59"/>
      <c r="T197" s="59"/>
      <c r="U197" s="60"/>
      <c r="V197" s="60"/>
      <c r="W197" s="60"/>
      <c r="X197" s="60"/>
      <c r="Y197" s="60"/>
      <c r="Z197" s="60"/>
      <c r="AA197" s="60"/>
      <c r="AB197" s="73">
        <f t="shared" si="42"/>
        <v>0</v>
      </c>
      <c r="AC197" s="60"/>
      <c r="AD197" s="60"/>
      <c r="AE197" s="60"/>
      <c r="AF197" s="60"/>
      <c r="AG197" s="60"/>
      <c r="AH197" s="62"/>
      <c r="AI197" s="97"/>
      <c r="AJ197" s="91">
        <f t="shared" si="43"/>
        <v>0</v>
      </c>
      <c r="AK197" s="89">
        <f t="shared" si="44"/>
        <v>0</v>
      </c>
      <c r="AL197" s="71">
        <f t="shared" si="45"/>
        <v>0</v>
      </c>
      <c r="AM197" s="82"/>
    </row>
    <row r="198" spans="1:39" ht="31.5">
      <c r="A198" s="66" t="s">
        <v>402</v>
      </c>
      <c r="B198" s="67" t="s">
        <v>403</v>
      </c>
      <c r="C198" s="68">
        <v>133.66200000000001</v>
      </c>
      <c r="D198" s="74">
        <v>158</v>
      </c>
      <c r="E198" s="90">
        <v>175</v>
      </c>
      <c r="F198" s="71">
        <f t="shared" si="37"/>
        <v>1.3092726429351647</v>
      </c>
      <c r="G198" s="72">
        <v>12</v>
      </c>
      <c r="H198" s="73">
        <f t="shared" si="46"/>
        <v>7.5949367088607591</v>
      </c>
      <c r="I198" s="74"/>
      <c r="J198" s="75">
        <v>0</v>
      </c>
      <c r="K198" s="74"/>
      <c r="L198" s="74"/>
      <c r="M198" s="74"/>
      <c r="N198" s="75">
        <v>0</v>
      </c>
      <c r="O198" s="90">
        <v>6</v>
      </c>
      <c r="P198" s="69"/>
      <c r="Q198" s="69"/>
      <c r="R198" s="69"/>
      <c r="S198" s="90">
        <v>6</v>
      </c>
      <c r="T198" s="90">
        <v>0</v>
      </c>
      <c r="U198" s="71">
        <f t="shared" si="47"/>
        <v>50</v>
      </c>
      <c r="V198" s="76">
        <f t="shared" si="38"/>
        <v>14</v>
      </c>
      <c r="W198" s="73">
        <f t="shared" si="39"/>
        <v>14</v>
      </c>
      <c r="X198" s="77">
        <v>8</v>
      </c>
      <c r="Y198" s="73">
        <f>'ИТОГ и проверка'!C198</f>
        <v>14</v>
      </c>
      <c r="Z198" s="73">
        <f t="shared" si="40"/>
        <v>8</v>
      </c>
      <c r="AA198" s="78">
        <f t="shared" si="41"/>
        <v>0</v>
      </c>
      <c r="AB198" s="73">
        <f t="shared" si="42"/>
        <v>0</v>
      </c>
      <c r="AC198" s="69"/>
      <c r="AD198" s="73">
        <f>'ИТОГ и проверка'!D198</f>
        <v>0</v>
      </c>
      <c r="AE198" s="69"/>
      <c r="AF198" s="69"/>
      <c r="AG198" s="69"/>
      <c r="AH198" s="73">
        <f>'ИТОГ и проверка'!E198</f>
        <v>0</v>
      </c>
      <c r="AI198" s="91"/>
      <c r="AJ198" s="91">
        <f t="shared" si="43"/>
        <v>0</v>
      </c>
      <c r="AK198" s="89">
        <f t="shared" si="44"/>
        <v>-14</v>
      </c>
      <c r="AL198" s="71">
        <f t="shared" si="45"/>
        <v>0</v>
      </c>
      <c r="AM198" s="82"/>
    </row>
    <row r="199" spans="1:39" ht="31.5">
      <c r="A199" s="66" t="s">
        <v>404</v>
      </c>
      <c r="B199" s="67" t="s">
        <v>405</v>
      </c>
      <c r="C199" s="68">
        <v>868.12699999999995</v>
      </c>
      <c r="D199" s="74">
        <v>1581</v>
      </c>
      <c r="E199" s="90">
        <v>1617</v>
      </c>
      <c r="F199" s="71">
        <f t="shared" si="37"/>
        <v>1.8626306980430283</v>
      </c>
      <c r="G199" s="72">
        <v>126</v>
      </c>
      <c r="H199" s="73">
        <f t="shared" si="46"/>
        <v>7.9696394686907022</v>
      </c>
      <c r="I199" s="74"/>
      <c r="J199" s="75">
        <v>0</v>
      </c>
      <c r="K199" s="74"/>
      <c r="L199" s="74"/>
      <c r="M199" s="74"/>
      <c r="N199" s="75">
        <v>0</v>
      </c>
      <c r="O199" s="90">
        <v>82</v>
      </c>
      <c r="P199" s="69"/>
      <c r="Q199" s="69"/>
      <c r="R199" s="69"/>
      <c r="S199" s="90">
        <v>74</v>
      </c>
      <c r="T199" s="90">
        <v>8</v>
      </c>
      <c r="U199" s="71">
        <f t="shared" si="47"/>
        <v>65.079365079365076</v>
      </c>
      <c r="V199" s="76">
        <f t="shared" si="38"/>
        <v>129.36000000000001</v>
      </c>
      <c r="W199" s="73">
        <f t="shared" si="39"/>
        <v>129</v>
      </c>
      <c r="X199" s="77">
        <v>8</v>
      </c>
      <c r="Y199" s="73">
        <f>'ИТОГ и проверка'!C199</f>
        <v>129</v>
      </c>
      <c r="Z199" s="73">
        <f t="shared" si="40"/>
        <v>7.9777365491651198</v>
      </c>
      <c r="AA199" s="78">
        <f t="shared" si="41"/>
        <v>-2.2263450834880238E-2</v>
      </c>
      <c r="AB199" s="73">
        <f t="shared" si="42"/>
        <v>0</v>
      </c>
      <c r="AC199" s="69"/>
      <c r="AD199" s="73">
        <f>'ИТОГ и проверка'!D199</f>
        <v>0</v>
      </c>
      <c r="AE199" s="69"/>
      <c r="AF199" s="69"/>
      <c r="AG199" s="69"/>
      <c r="AH199" s="73">
        <f>'ИТОГ и проверка'!E199</f>
        <v>0</v>
      </c>
      <c r="AI199" s="91"/>
      <c r="AJ199" s="91">
        <f t="shared" si="43"/>
        <v>0</v>
      </c>
      <c r="AK199" s="89">
        <f t="shared" si="44"/>
        <v>-129</v>
      </c>
      <c r="AL199" s="71">
        <f t="shared" si="45"/>
        <v>0</v>
      </c>
      <c r="AM199" s="82"/>
    </row>
    <row r="200" spans="1:39" ht="31.5">
      <c r="A200" s="66" t="s">
        <v>406</v>
      </c>
      <c r="B200" s="67" t="s">
        <v>407</v>
      </c>
      <c r="C200" s="68">
        <v>1249.8789999999999</v>
      </c>
      <c r="D200" s="74">
        <v>1064</v>
      </c>
      <c r="E200" s="74">
        <v>1045</v>
      </c>
      <c r="F200" s="71">
        <f t="shared" si="37"/>
        <v>0.83608093263427907</v>
      </c>
      <c r="G200" s="72">
        <v>53</v>
      </c>
      <c r="H200" s="73">
        <f t="shared" si="46"/>
        <v>4.981203007518797</v>
      </c>
      <c r="I200" s="74"/>
      <c r="J200" s="75">
        <v>0</v>
      </c>
      <c r="K200" s="74"/>
      <c r="L200" s="74"/>
      <c r="M200" s="74"/>
      <c r="N200" s="75">
        <v>0</v>
      </c>
      <c r="O200" s="90">
        <v>28</v>
      </c>
      <c r="P200" s="69"/>
      <c r="Q200" s="69"/>
      <c r="R200" s="69"/>
      <c r="S200" s="90">
        <v>27</v>
      </c>
      <c r="T200" s="90">
        <v>1</v>
      </c>
      <c r="U200" s="71">
        <f t="shared" si="47"/>
        <v>52.830188679245282</v>
      </c>
      <c r="V200" s="76">
        <f t="shared" si="38"/>
        <v>52.25</v>
      </c>
      <c r="W200" s="73">
        <f t="shared" si="39"/>
        <v>52</v>
      </c>
      <c r="X200" s="77">
        <v>5</v>
      </c>
      <c r="Y200" s="73">
        <f>'ИТОГ и проверка'!C200</f>
        <v>52</v>
      </c>
      <c r="Z200" s="73">
        <f t="shared" si="40"/>
        <v>4.9760765550239237</v>
      </c>
      <c r="AA200" s="78">
        <f t="shared" si="41"/>
        <v>-2.3923444976076347E-2</v>
      </c>
      <c r="AB200" s="73">
        <f t="shared" si="42"/>
        <v>0</v>
      </c>
      <c r="AC200" s="69"/>
      <c r="AD200" s="73">
        <f>'ИТОГ и проверка'!D200</f>
        <v>0</v>
      </c>
      <c r="AE200" s="69"/>
      <c r="AF200" s="69"/>
      <c r="AG200" s="69"/>
      <c r="AH200" s="73">
        <f>'ИТОГ и проверка'!E200</f>
        <v>0</v>
      </c>
      <c r="AI200" s="91"/>
      <c r="AJ200" s="91">
        <f t="shared" si="43"/>
        <v>0</v>
      </c>
      <c r="AK200" s="89">
        <f t="shared" si="44"/>
        <v>-52</v>
      </c>
      <c r="AL200" s="71">
        <f t="shared" si="45"/>
        <v>0</v>
      </c>
      <c r="AM200" s="82"/>
    </row>
    <row r="201" spans="1:39" ht="47.25">
      <c r="A201" s="66" t="s">
        <v>408</v>
      </c>
      <c r="B201" s="67" t="s">
        <v>409</v>
      </c>
      <c r="C201" s="104">
        <v>405.33</v>
      </c>
      <c r="D201" s="74">
        <v>908</v>
      </c>
      <c r="E201" s="109">
        <v>1112</v>
      </c>
      <c r="F201" s="71">
        <f t="shared" si="37"/>
        <v>2.7434436138455087</v>
      </c>
      <c r="G201" s="72">
        <v>35</v>
      </c>
      <c r="H201" s="73">
        <f t="shared" si="46"/>
        <v>3.8546255506607929</v>
      </c>
      <c r="I201" s="74"/>
      <c r="J201" s="75">
        <v>0</v>
      </c>
      <c r="K201" s="74"/>
      <c r="L201" s="74"/>
      <c r="M201" s="74"/>
      <c r="N201" s="75">
        <v>0</v>
      </c>
      <c r="O201" s="70">
        <v>25</v>
      </c>
      <c r="P201" s="69"/>
      <c r="Q201" s="69"/>
      <c r="R201" s="69"/>
      <c r="S201" s="70">
        <v>20</v>
      </c>
      <c r="T201" s="70">
        <v>5</v>
      </c>
      <c r="U201" s="71">
        <f t="shared" si="47"/>
        <v>71.428571428571431</v>
      </c>
      <c r="V201" s="76">
        <f t="shared" si="38"/>
        <v>88.960000000000008</v>
      </c>
      <c r="W201" s="73">
        <f t="shared" si="39"/>
        <v>88</v>
      </c>
      <c r="X201" s="77">
        <v>8</v>
      </c>
      <c r="Y201" s="73">
        <f>'ИТОГ и проверка'!C201</f>
        <v>35</v>
      </c>
      <c r="Z201" s="73">
        <f t="shared" si="40"/>
        <v>3.1474820143884896</v>
      </c>
      <c r="AA201" s="78">
        <f t="shared" si="41"/>
        <v>-4.8525179856115104</v>
      </c>
      <c r="AB201" s="73">
        <f t="shared" si="42"/>
        <v>0</v>
      </c>
      <c r="AC201" s="69"/>
      <c r="AD201" s="73">
        <f>'ИТОГ и проверка'!D201</f>
        <v>0</v>
      </c>
      <c r="AE201" s="69"/>
      <c r="AF201" s="69"/>
      <c r="AG201" s="69"/>
      <c r="AH201" s="73">
        <f>'ИТОГ и проверка'!E201</f>
        <v>0</v>
      </c>
      <c r="AI201" s="91"/>
      <c r="AJ201" s="91">
        <f t="shared" si="43"/>
        <v>0</v>
      </c>
      <c r="AK201" s="89">
        <f t="shared" si="44"/>
        <v>-35</v>
      </c>
      <c r="AL201" s="71">
        <f t="shared" si="45"/>
        <v>0</v>
      </c>
      <c r="AM201" s="82"/>
    </row>
    <row r="202" spans="1:39" ht="47.25">
      <c r="A202" s="66" t="s">
        <v>410</v>
      </c>
      <c r="B202" s="67" t="s">
        <v>411</v>
      </c>
      <c r="C202" s="68">
        <v>85.331000000000003</v>
      </c>
      <c r="D202" s="74">
        <v>193</v>
      </c>
      <c r="E202" s="70">
        <v>186</v>
      </c>
      <c r="F202" s="71">
        <f t="shared" si="37"/>
        <v>2.1797471024598329</v>
      </c>
      <c r="G202" s="72">
        <v>15</v>
      </c>
      <c r="H202" s="73">
        <f t="shared" si="46"/>
        <v>7.7720207253886011</v>
      </c>
      <c r="I202" s="74"/>
      <c r="J202" s="75">
        <v>0</v>
      </c>
      <c r="K202" s="74"/>
      <c r="L202" s="74"/>
      <c r="M202" s="74"/>
      <c r="N202" s="75">
        <v>0</v>
      </c>
      <c r="O202" s="70">
        <v>5</v>
      </c>
      <c r="P202" s="69"/>
      <c r="Q202" s="69"/>
      <c r="R202" s="69"/>
      <c r="S202" s="70">
        <v>5</v>
      </c>
      <c r="T202" s="70"/>
      <c r="U202" s="71">
        <f t="shared" si="47"/>
        <v>33.333333333333336</v>
      </c>
      <c r="V202" s="76">
        <f t="shared" si="38"/>
        <v>14.88</v>
      </c>
      <c r="W202" s="73">
        <f t="shared" si="39"/>
        <v>14</v>
      </c>
      <c r="X202" s="77">
        <v>8</v>
      </c>
      <c r="Y202" s="73">
        <f>'ИТОГ и проверка'!C202</f>
        <v>14</v>
      </c>
      <c r="Z202" s="73">
        <f t="shared" si="40"/>
        <v>7.5268817204301071</v>
      </c>
      <c r="AA202" s="78">
        <f t="shared" si="41"/>
        <v>-0.47311827956989294</v>
      </c>
      <c r="AB202" s="73">
        <f t="shared" si="42"/>
        <v>0</v>
      </c>
      <c r="AC202" s="69"/>
      <c r="AD202" s="73">
        <f>'ИТОГ и проверка'!D202</f>
        <v>0</v>
      </c>
      <c r="AE202" s="69"/>
      <c r="AF202" s="69"/>
      <c r="AG202" s="69"/>
      <c r="AH202" s="73">
        <f>'ИТОГ и проверка'!E202</f>
        <v>0</v>
      </c>
      <c r="AI202" s="91"/>
      <c r="AJ202" s="91">
        <f t="shared" si="43"/>
        <v>0</v>
      </c>
      <c r="AK202" s="89">
        <f t="shared" si="44"/>
        <v>-14</v>
      </c>
      <c r="AL202" s="71">
        <f t="shared" si="45"/>
        <v>0</v>
      </c>
      <c r="AM202" s="82"/>
    </row>
    <row r="203" spans="1:39" ht="47.25">
      <c r="A203" s="66" t="s">
        <v>412</v>
      </c>
      <c r="B203" s="67" t="s">
        <v>413</v>
      </c>
      <c r="C203" s="102">
        <v>387.851</v>
      </c>
      <c r="D203" s="74">
        <v>963</v>
      </c>
      <c r="E203" s="90">
        <v>900</v>
      </c>
      <c r="F203" s="71">
        <f t="shared" si="37"/>
        <v>2.320478740547272</v>
      </c>
      <c r="G203" s="72">
        <v>57</v>
      </c>
      <c r="H203" s="73">
        <f t="shared" si="46"/>
        <v>5.9190031152647968</v>
      </c>
      <c r="I203" s="74"/>
      <c r="J203" s="75">
        <v>0</v>
      </c>
      <c r="K203" s="74"/>
      <c r="L203" s="74"/>
      <c r="M203" s="74"/>
      <c r="N203" s="75">
        <v>0</v>
      </c>
      <c r="O203" s="44">
        <v>38</v>
      </c>
      <c r="P203" s="69"/>
      <c r="Q203" s="69"/>
      <c r="R203" s="69"/>
      <c r="S203" s="44">
        <v>30</v>
      </c>
      <c r="T203" s="44">
        <v>8</v>
      </c>
      <c r="U203" s="71">
        <f t="shared" si="47"/>
        <v>66.666666666666671</v>
      </c>
      <c r="V203" s="76">
        <f t="shared" si="38"/>
        <v>72</v>
      </c>
      <c r="W203" s="73">
        <f t="shared" si="39"/>
        <v>72</v>
      </c>
      <c r="X203" s="77">
        <v>8</v>
      </c>
      <c r="Y203" s="73">
        <f>'ИТОГ и проверка'!C203</f>
        <v>50</v>
      </c>
      <c r="Z203" s="73">
        <f t="shared" si="40"/>
        <v>5.5555555555555554</v>
      </c>
      <c r="AA203" s="78">
        <f t="shared" si="41"/>
        <v>-2.4444444444444446</v>
      </c>
      <c r="AB203" s="73">
        <f t="shared" si="42"/>
        <v>0</v>
      </c>
      <c r="AC203" s="69"/>
      <c r="AD203" s="73">
        <f>'ИТОГ и проверка'!D203</f>
        <v>0</v>
      </c>
      <c r="AE203" s="69"/>
      <c r="AF203" s="69"/>
      <c r="AG203" s="69"/>
      <c r="AH203" s="73">
        <f>'ИТОГ и проверка'!E203</f>
        <v>0</v>
      </c>
      <c r="AI203" s="91"/>
      <c r="AJ203" s="91">
        <f t="shared" si="43"/>
        <v>0</v>
      </c>
      <c r="AK203" s="89">
        <f t="shared" si="44"/>
        <v>-50</v>
      </c>
      <c r="AL203" s="71">
        <f t="shared" si="45"/>
        <v>0</v>
      </c>
      <c r="AM203" s="82"/>
    </row>
    <row r="204" spans="1:39" ht="31.5">
      <c r="A204" s="66" t="s">
        <v>414</v>
      </c>
      <c r="B204" s="67" t="s">
        <v>415</v>
      </c>
      <c r="C204" s="102">
        <v>1.5740000000000001</v>
      </c>
      <c r="D204" s="74">
        <v>5</v>
      </c>
      <c r="E204" s="126" t="s">
        <v>47</v>
      </c>
      <c r="F204" s="71">
        <f t="shared" si="37"/>
        <v>2.5412960609911055</v>
      </c>
      <c r="G204" s="72">
        <v>0</v>
      </c>
      <c r="H204" s="73">
        <f t="shared" si="46"/>
        <v>0</v>
      </c>
      <c r="I204" s="74"/>
      <c r="J204" s="75">
        <v>0</v>
      </c>
      <c r="K204" s="74"/>
      <c r="L204" s="74"/>
      <c r="M204" s="74"/>
      <c r="N204" s="75">
        <v>0</v>
      </c>
      <c r="O204" s="92">
        <v>0</v>
      </c>
      <c r="P204" s="69"/>
      <c r="Q204" s="69"/>
      <c r="R204" s="69"/>
      <c r="S204" s="92">
        <v>0</v>
      </c>
      <c r="T204" s="92">
        <v>0</v>
      </c>
      <c r="U204" s="71" t="e">
        <f t="shared" si="47"/>
        <v>#DIV/0!</v>
      </c>
      <c r="V204" s="76">
        <f t="shared" si="38"/>
        <v>0.32</v>
      </c>
      <c r="W204" s="73">
        <f t="shared" si="39"/>
        <v>0</v>
      </c>
      <c r="X204" s="77">
        <v>8</v>
      </c>
      <c r="Y204" s="73">
        <f>'ИТОГ и проверка'!C204</f>
        <v>0</v>
      </c>
      <c r="Z204" s="73">
        <f t="shared" si="40"/>
        <v>0</v>
      </c>
      <c r="AA204" s="78">
        <f t="shared" si="41"/>
        <v>-8</v>
      </c>
      <c r="AB204" s="73">
        <f t="shared" si="42"/>
        <v>0</v>
      </c>
      <c r="AC204" s="69"/>
      <c r="AD204" s="73">
        <f>'ИТОГ и проверка'!D204</f>
        <v>0</v>
      </c>
      <c r="AE204" s="69"/>
      <c r="AF204" s="69"/>
      <c r="AG204" s="69"/>
      <c r="AH204" s="73">
        <f>'ИТОГ и проверка'!E204</f>
        <v>0</v>
      </c>
      <c r="AI204" s="91"/>
      <c r="AJ204" s="91">
        <f t="shared" si="43"/>
        <v>0</v>
      </c>
      <c r="AK204" s="89">
        <f t="shared" si="44"/>
        <v>0</v>
      </c>
      <c r="AL204" s="71">
        <f t="shared" si="45"/>
        <v>0</v>
      </c>
      <c r="AM204" s="82"/>
    </row>
    <row r="205" spans="1:39" ht="47.25">
      <c r="A205" s="66" t="s">
        <v>416</v>
      </c>
      <c r="B205" s="67" t="s">
        <v>417</v>
      </c>
      <c r="C205" s="68">
        <v>103.86</v>
      </c>
      <c r="D205" s="74">
        <v>201</v>
      </c>
      <c r="E205" s="109">
        <v>220</v>
      </c>
      <c r="F205" s="71">
        <f t="shared" si="37"/>
        <v>2.1182360870402466</v>
      </c>
      <c r="G205" s="72">
        <v>16</v>
      </c>
      <c r="H205" s="73">
        <f t="shared" si="46"/>
        <v>7.9601990049751254</v>
      </c>
      <c r="I205" s="74"/>
      <c r="J205" s="75">
        <v>0</v>
      </c>
      <c r="K205" s="74"/>
      <c r="L205" s="74"/>
      <c r="M205" s="74"/>
      <c r="N205" s="75">
        <v>0</v>
      </c>
      <c r="O205" s="92">
        <v>4</v>
      </c>
      <c r="P205" s="69"/>
      <c r="Q205" s="69"/>
      <c r="R205" s="69"/>
      <c r="S205" s="92">
        <v>4</v>
      </c>
      <c r="T205" s="92"/>
      <c r="U205" s="71">
        <f t="shared" si="47"/>
        <v>25</v>
      </c>
      <c r="V205" s="76">
        <f t="shared" si="38"/>
        <v>17.600000000000001</v>
      </c>
      <c r="W205" s="73">
        <f t="shared" si="39"/>
        <v>17</v>
      </c>
      <c r="X205" s="77">
        <v>8</v>
      </c>
      <c r="Y205" s="73">
        <f>'ИТОГ и проверка'!C205</f>
        <v>17</v>
      </c>
      <c r="Z205" s="73">
        <f t="shared" si="40"/>
        <v>7.7272727272727266</v>
      </c>
      <c r="AA205" s="78">
        <f t="shared" si="41"/>
        <v>-0.27272727272727337</v>
      </c>
      <c r="AB205" s="73">
        <f t="shared" si="42"/>
        <v>0</v>
      </c>
      <c r="AC205" s="69"/>
      <c r="AD205" s="73">
        <f>'ИТОГ и проверка'!D205</f>
        <v>0</v>
      </c>
      <c r="AE205" s="69"/>
      <c r="AF205" s="69"/>
      <c r="AG205" s="69"/>
      <c r="AH205" s="73">
        <f>'ИТОГ и проверка'!E205</f>
        <v>0</v>
      </c>
      <c r="AI205" s="91"/>
      <c r="AJ205" s="91">
        <f t="shared" si="43"/>
        <v>0</v>
      </c>
      <c r="AK205" s="89">
        <f t="shared" si="44"/>
        <v>-17</v>
      </c>
      <c r="AL205" s="71">
        <f t="shared" si="45"/>
        <v>0</v>
      </c>
      <c r="AM205" s="82"/>
    </row>
    <row r="206" spans="1:39" ht="31.5" customHeight="1">
      <c r="A206" s="66" t="s">
        <v>418</v>
      </c>
      <c r="B206" s="67" t="s">
        <v>419</v>
      </c>
      <c r="C206" s="68">
        <v>16.981999999999999</v>
      </c>
      <c r="D206" s="74">
        <v>48</v>
      </c>
      <c r="E206" s="70">
        <v>39</v>
      </c>
      <c r="F206" s="71">
        <f t="shared" si="37"/>
        <v>2.2965492874808624</v>
      </c>
      <c r="G206" s="72">
        <v>3</v>
      </c>
      <c r="H206" s="73">
        <f t="shared" si="46"/>
        <v>6.25</v>
      </c>
      <c r="I206" s="74"/>
      <c r="J206" s="75">
        <v>0</v>
      </c>
      <c r="K206" s="74"/>
      <c r="L206" s="74"/>
      <c r="M206" s="74">
        <v>2</v>
      </c>
      <c r="N206" s="75">
        <v>1</v>
      </c>
      <c r="O206" s="70">
        <v>1</v>
      </c>
      <c r="P206" s="69"/>
      <c r="Q206" s="69"/>
      <c r="R206" s="69"/>
      <c r="S206" s="70">
        <v>1</v>
      </c>
      <c r="T206" s="70">
        <v>0</v>
      </c>
      <c r="U206" s="71">
        <f t="shared" si="47"/>
        <v>33.333333333333336</v>
      </c>
      <c r="V206" s="76">
        <f t="shared" si="38"/>
        <v>3.12</v>
      </c>
      <c r="W206" s="73">
        <f t="shared" si="39"/>
        <v>3</v>
      </c>
      <c r="X206" s="77">
        <v>8</v>
      </c>
      <c r="Y206" s="73">
        <f>'ИТОГ и проверка'!C206</f>
        <v>3</v>
      </c>
      <c r="Z206" s="73">
        <f t="shared" si="40"/>
        <v>7.6923076923076916</v>
      </c>
      <c r="AA206" s="78">
        <f t="shared" si="41"/>
        <v>-0.30769230769230838</v>
      </c>
      <c r="AB206" s="73">
        <f t="shared" si="42"/>
        <v>0</v>
      </c>
      <c r="AC206" s="69"/>
      <c r="AD206" s="73">
        <f>'ИТОГ и проверка'!D206</f>
        <v>0</v>
      </c>
      <c r="AE206" s="69"/>
      <c r="AF206" s="69"/>
      <c r="AG206" s="79">
        <f t="shared" ref="AG206:AG238" si="48">Y206-AD206-AH206</f>
        <v>2</v>
      </c>
      <c r="AH206" s="73">
        <f>'ИТОГ и проверка'!E206</f>
        <v>1</v>
      </c>
      <c r="AI206" s="91"/>
      <c r="AJ206" s="91">
        <f t="shared" si="43"/>
        <v>3</v>
      </c>
      <c r="AK206" s="89">
        <f t="shared" si="44"/>
        <v>0</v>
      </c>
      <c r="AL206" s="71">
        <f t="shared" si="45"/>
        <v>0</v>
      </c>
      <c r="AM206" s="82"/>
    </row>
    <row r="207" spans="1:39" ht="47.25">
      <c r="A207" s="66" t="s">
        <v>420</v>
      </c>
      <c r="B207" s="67" t="s">
        <v>421</v>
      </c>
      <c r="C207" s="68">
        <v>114.56699999999999</v>
      </c>
      <c r="D207" s="74">
        <v>167</v>
      </c>
      <c r="E207" s="70">
        <v>179</v>
      </c>
      <c r="F207" s="71">
        <f t="shared" si="37"/>
        <v>1.562404531845994</v>
      </c>
      <c r="G207" s="72">
        <v>13</v>
      </c>
      <c r="H207" s="73">
        <f t="shared" si="46"/>
        <v>7.7844311377245514</v>
      </c>
      <c r="I207" s="74"/>
      <c r="J207" s="75">
        <v>1</v>
      </c>
      <c r="K207" s="74"/>
      <c r="L207" s="74"/>
      <c r="M207" s="74">
        <v>9</v>
      </c>
      <c r="N207" s="75">
        <v>3</v>
      </c>
      <c r="O207" s="70">
        <v>5</v>
      </c>
      <c r="P207" s="69"/>
      <c r="Q207" s="69"/>
      <c r="R207" s="69"/>
      <c r="S207" s="70">
        <v>4</v>
      </c>
      <c r="T207" s="70">
        <v>1</v>
      </c>
      <c r="U207" s="71">
        <f t="shared" si="47"/>
        <v>38.46153846153846</v>
      </c>
      <c r="V207" s="76">
        <f t="shared" si="38"/>
        <v>14.32</v>
      </c>
      <c r="W207" s="73">
        <f t="shared" si="39"/>
        <v>14</v>
      </c>
      <c r="X207" s="77">
        <v>8</v>
      </c>
      <c r="Y207" s="73">
        <f>'ИТОГ и проверка'!C207</f>
        <v>13</v>
      </c>
      <c r="Z207" s="73">
        <f t="shared" si="40"/>
        <v>7.2625698324022343</v>
      </c>
      <c r="AA207" s="78">
        <f t="shared" si="41"/>
        <v>-0.7374301675977657</v>
      </c>
      <c r="AB207" s="73">
        <f t="shared" si="42"/>
        <v>0</v>
      </c>
      <c r="AC207" s="69"/>
      <c r="AD207" s="73">
        <f>'ИТОГ и проверка'!D207</f>
        <v>1</v>
      </c>
      <c r="AE207" s="69"/>
      <c r="AF207" s="69"/>
      <c r="AG207" s="79">
        <f t="shared" si="48"/>
        <v>9</v>
      </c>
      <c r="AH207" s="73">
        <f>'ИТОГ и проверка'!E207</f>
        <v>3</v>
      </c>
      <c r="AI207" s="91"/>
      <c r="AJ207" s="91">
        <f t="shared" si="43"/>
        <v>13</v>
      </c>
      <c r="AK207" s="89">
        <f t="shared" si="44"/>
        <v>0</v>
      </c>
      <c r="AL207" s="71">
        <f t="shared" si="45"/>
        <v>0</v>
      </c>
      <c r="AM207" s="82"/>
    </row>
    <row r="208" spans="1:39" ht="47.25">
      <c r="A208" s="66" t="s">
        <v>422</v>
      </c>
      <c r="B208" s="67" t="s">
        <v>423</v>
      </c>
      <c r="C208" s="68">
        <v>15.319000000000001</v>
      </c>
      <c r="D208" s="74">
        <v>41</v>
      </c>
      <c r="E208" s="70">
        <v>35</v>
      </c>
      <c r="F208" s="71">
        <f t="shared" si="37"/>
        <v>2.2847444350153401</v>
      </c>
      <c r="G208" s="72">
        <v>3</v>
      </c>
      <c r="H208" s="73">
        <f t="shared" si="46"/>
        <v>7.3170731707317076</v>
      </c>
      <c r="I208" s="74"/>
      <c r="J208" s="75">
        <v>0</v>
      </c>
      <c r="K208" s="74"/>
      <c r="L208" s="74"/>
      <c r="M208" s="74">
        <v>2</v>
      </c>
      <c r="N208" s="75">
        <v>1</v>
      </c>
      <c r="O208" s="115"/>
      <c r="P208" s="69"/>
      <c r="Q208" s="69"/>
      <c r="R208" s="69"/>
      <c r="S208" s="115"/>
      <c r="T208" s="115"/>
      <c r="U208" s="71">
        <f t="shared" si="47"/>
        <v>0</v>
      </c>
      <c r="V208" s="76">
        <f t="shared" si="38"/>
        <v>2.8000000000000003</v>
      </c>
      <c r="W208" s="73">
        <f t="shared" si="39"/>
        <v>2</v>
      </c>
      <c r="X208" s="77">
        <v>8</v>
      </c>
      <c r="Y208" s="73">
        <f>'ИТОГ и проверка'!C208</f>
        <v>2</v>
      </c>
      <c r="Z208" s="73">
        <f t="shared" si="40"/>
        <v>5.7142857142857144</v>
      </c>
      <c r="AA208" s="78">
        <f t="shared" si="41"/>
        <v>-2.2857142857142856</v>
      </c>
      <c r="AB208" s="73">
        <f t="shared" si="42"/>
        <v>0</v>
      </c>
      <c r="AC208" s="69"/>
      <c r="AD208" s="73">
        <f>'ИТОГ и проверка'!D208</f>
        <v>0</v>
      </c>
      <c r="AE208" s="69"/>
      <c r="AF208" s="69"/>
      <c r="AG208" s="79">
        <f t="shared" si="48"/>
        <v>1</v>
      </c>
      <c r="AH208" s="73">
        <f>'ИТОГ и проверка'!E208</f>
        <v>1</v>
      </c>
      <c r="AI208" s="91"/>
      <c r="AJ208" s="91">
        <f t="shared" si="43"/>
        <v>2</v>
      </c>
      <c r="AK208" s="89">
        <f t="shared" si="44"/>
        <v>0</v>
      </c>
      <c r="AL208" s="71">
        <f t="shared" si="45"/>
        <v>0</v>
      </c>
      <c r="AM208" s="82"/>
    </row>
    <row r="209" spans="1:39" ht="47.25">
      <c r="A209" s="66" t="s">
        <v>424</v>
      </c>
      <c r="B209" s="67" t="s">
        <v>425</v>
      </c>
      <c r="C209" s="68">
        <v>8.5980000000000008</v>
      </c>
      <c r="D209" s="74">
        <v>22</v>
      </c>
      <c r="E209" s="70">
        <v>24</v>
      </c>
      <c r="F209" s="71">
        <f t="shared" si="37"/>
        <v>2.7913468248429867</v>
      </c>
      <c r="G209" s="72">
        <v>1</v>
      </c>
      <c r="H209" s="73">
        <f t="shared" si="46"/>
        <v>4.5454545454545459</v>
      </c>
      <c r="I209" s="74"/>
      <c r="J209" s="75">
        <v>0</v>
      </c>
      <c r="K209" s="74"/>
      <c r="L209" s="74"/>
      <c r="M209" s="74">
        <v>0</v>
      </c>
      <c r="N209" s="75">
        <v>1</v>
      </c>
      <c r="O209" s="70">
        <v>1</v>
      </c>
      <c r="P209" s="69"/>
      <c r="Q209" s="69"/>
      <c r="R209" s="69"/>
      <c r="S209" s="70">
        <v>0</v>
      </c>
      <c r="T209" s="70">
        <v>1</v>
      </c>
      <c r="U209" s="71">
        <f t="shared" si="47"/>
        <v>100</v>
      </c>
      <c r="V209" s="76">
        <f t="shared" si="38"/>
        <v>1.92</v>
      </c>
      <c r="W209" s="73">
        <f t="shared" si="39"/>
        <v>1</v>
      </c>
      <c r="X209" s="77">
        <v>8</v>
      </c>
      <c r="Y209" s="73">
        <f>'ИТОГ и проверка'!C209</f>
        <v>1</v>
      </c>
      <c r="Z209" s="73">
        <f t="shared" si="40"/>
        <v>4.166666666666667</v>
      </c>
      <c r="AA209" s="78">
        <f t="shared" si="41"/>
        <v>-3.833333333333333</v>
      </c>
      <c r="AB209" s="73">
        <f t="shared" si="42"/>
        <v>0</v>
      </c>
      <c r="AC209" s="69"/>
      <c r="AD209" s="73">
        <f>'ИТОГ и проверка'!D209</f>
        <v>0</v>
      </c>
      <c r="AE209" s="69"/>
      <c r="AF209" s="69"/>
      <c r="AG209" s="79">
        <f t="shared" si="48"/>
        <v>0</v>
      </c>
      <c r="AH209" s="73">
        <f>'ИТОГ и проверка'!E209</f>
        <v>1</v>
      </c>
      <c r="AI209" s="91"/>
      <c r="AJ209" s="91">
        <f t="shared" si="43"/>
        <v>1</v>
      </c>
      <c r="AK209" s="89">
        <f t="shared" si="44"/>
        <v>0</v>
      </c>
      <c r="AL209" s="71">
        <f t="shared" si="45"/>
        <v>0</v>
      </c>
      <c r="AM209" s="82"/>
    </row>
    <row r="210" spans="1:39" ht="47.25">
      <c r="A210" s="66" t="s">
        <v>426</v>
      </c>
      <c r="B210" s="67" t="s">
        <v>427</v>
      </c>
      <c r="C210" s="68">
        <v>13.641</v>
      </c>
      <c r="D210" s="74">
        <v>25</v>
      </c>
      <c r="E210" s="70">
        <v>29</v>
      </c>
      <c r="F210" s="71">
        <f t="shared" si="37"/>
        <v>2.1259438457591084</v>
      </c>
      <c r="G210" s="72">
        <v>2</v>
      </c>
      <c r="H210" s="73">
        <f t="shared" si="46"/>
        <v>8</v>
      </c>
      <c r="I210" s="74"/>
      <c r="J210" s="75">
        <v>0</v>
      </c>
      <c r="K210" s="74"/>
      <c r="L210" s="74"/>
      <c r="M210" s="74">
        <v>1</v>
      </c>
      <c r="N210" s="75">
        <v>1</v>
      </c>
      <c r="O210" s="70">
        <v>1</v>
      </c>
      <c r="P210" s="69"/>
      <c r="Q210" s="69"/>
      <c r="R210" s="69"/>
      <c r="S210" s="70">
        <v>1</v>
      </c>
      <c r="T210" s="70">
        <v>0</v>
      </c>
      <c r="U210" s="71">
        <f t="shared" si="47"/>
        <v>50</v>
      </c>
      <c r="V210" s="76">
        <f t="shared" si="38"/>
        <v>2.3199999999999998</v>
      </c>
      <c r="W210" s="73">
        <f t="shared" si="39"/>
        <v>2</v>
      </c>
      <c r="X210" s="77">
        <v>8</v>
      </c>
      <c r="Y210" s="73">
        <f>'ИТОГ и проверка'!C210</f>
        <v>2</v>
      </c>
      <c r="Z210" s="73">
        <f t="shared" si="40"/>
        <v>6.8965517241379315</v>
      </c>
      <c r="AA210" s="78">
        <f t="shared" si="41"/>
        <v>-1.1034482758620685</v>
      </c>
      <c r="AB210" s="73">
        <f t="shared" si="42"/>
        <v>0</v>
      </c>
      <c r="AC210" s="69"/>
      <c r="AD210" s="73">
        <f>'ИТОГ и проверка'!D210</f>
        <v>0</v>
      </c>
      <c r="AE210" s="69"/>
      <c r="AF210" s="69"/>
      <c r="AG210" s="79">
        <f t="shared" si="48"/>
        <v>0</v>
      </c>
      <c r="AH210" s="73">
        <f>'ИТОГ и проверка'!E210</f>
        <v>2</v>
      </c>
      <c r="AI210" s="91"/>
      <c r="AJ210" s="91">
        <f t="shared" si="43"/>
        <v>2</v>
      </c>
      <c r="AK210" s="89">
        <f t="shared" si="44"/>
        <v>0</v>
      </c>
      <c r="AL210" s="71">
        <f t="shared" si="45"/>
        <v>0</v>
      </c>
      <c r="AM210" s="82"/>
    </row>
    <row r="211" spans="1:39" ht="31.5">
      <c r="A211" s="66" t="s">
        <v>428</v>
      </c>
      <c r="B211" s="67" t="s">
        <v>429</v>
      </c>
      <c r="C211" s="104">
        <v>50.604999999999997</v>
      </c>
      <c r="D211" s="74">
        <v>154</v>
      </c>
      <c r="E211" s="90">
        <v>181</v>
      </c>
      <c r="F211" s="71">
        <f t="shared" si="37"/>
        <v>3.5767216678193856</v>
      </c>
      <c r="G211" s="72">
        <v>9</v>
      </c>
      <c r="H211" s="73">
        <f t="shared" si="46"/>
        <v>5.8441558441558437</v>
      </c>
      <c r="I211" s="74"/>
      <c r="J211" s="75">
        <v>0</v>
      </c>
      <c r="K211" s="74"/>
      <c r="L211" s="74"/>
      <c r="M211" s="74"/>
      <c r="N211" s="75">
        <v>0</v>
      </c>
      <c r="O211" s="90">
        <v>7</v>
      </c>
      <c r="P211" s="69"/>
      <c r="Q211" s="69"/>
      <c r="R211" s="69"/>
      <c r="S211" s="90">
        <v>5</v>
      </c>
      <c r="T211" s="90">
        <v>2</v>
      </c>
      <c r="U211" s="71">
        <f t="shared" si="47"/>
        <v>77.777777777777786</v>
      </c>
      <c r="V211" s="76">
        <f t="shared" si="38"/>
        <v>21.72</v>
      </c>
      <c r="W211" s="73">
        <f t="shared" si="39"/>
        <v>21</v>
      </c>
      <c r="X211" s="77">
        <v>12</v>
      </c>
      <c r="Y211" s="73">
        <f>'ИТОГ и проверка'!C211</f>
        <v>9</v>
      </c>
      <c r="Z211" s="73">
        <f t="shared" si="40"/>
        <v>4.972375690607735</v>
      </c>
      <c r="AA211" s="78">
        <f t="shared" si="41"/>
        <v>-7.027624309392265</v>
      </c>
      <c r="AB211" s="73">
        <f t="shared" si="42"/>
        <v>0</v>
      </c>
      <c r="AC211" s="69"/>
      <c r="AD211" s="73">
        <f>'ИТОГ и проверка'!D211</f>
        <v>0</v>
      </c>
      <c r="AE211" s="69"/>
      <c r="AF211" s="69"/>
      <c r="AG211" s="69"/>
      <c r="AH211" s="73">
        <f>'ИТОГ и проверка'!E211</f>
        <v>0</v>
      </c>
      <c r="AI211" s="91"/>
      <c r="AJ211" s="91">
        <f t="shared" si="43"/>
        <v>0</v>
      </c>
      <c r="AK211" s="89">
        <f t="shared" si="44"/>
        <v>-9</v>
      </c>
      <c r="AL211" s="71">
        <f t="shared" si="45"/>
        <v>0</v>
      </c>
      <c r="AM211" s="82"/>
    </row>
    <row r="212" spans="1:39" ht="31.5">
      <c r="A212" s="66" t="s">
        <v>430</v>
      </c>
      <c r="B212" s="67" t="s">
        <v>431</v>
      </c>
      <c r="C212" s="68">
        <v>18.405000000000001</v>
      </c>
      <c r="D212" s="74">
        <v>41</v>
      </c>
      <c r="E212" s="90">
        <v>67</v>
      </c>
      <c r="F212" s="71">
        <f t="shared" si="37"/>
        <v>3.6403151317576743</v>
      </c>
      <c r="G212" s="72">
        <v>3</v>
      </c>
      <c r="H212" s="73">
        <f t="shared" si="46"/>
        <v>7.3170731707317076</v>
      </c>
      <c r="I212" s="74"/>
      <c r="J212" s="75">
        <v>0</v>
      </c>
      <c r="K212" s="74"/>
      <c r="L212" s="74"/>
      <c r="M212" s="74"/>
      <c r="N212" s="75">
        <v>0</v>
      </c>
      <c r="O212" s="90">
        <v>2</v>
      </c>
      <c r="P212" s="69"/>
      <c r="Q212" s="69"/>
      <c r="R212" s="69"/>
      <c r="S212" s="90">
        <v>1</v>
      </c>
      <c r="T212" s="90">
        <v>1</v>
      </c>
      <c r="U212" s="71">
        <f t="shared" si="47"/>
        <v>66.666666666666671</v>
      </c>
      <c r="V212" s="76">
        <f t="shared" si="38"/>
        <v>8.0399999999999991</v>
      </c>
      <c r="W212" s="73">
        <f t="shared" si="39"/>
        <v>8</v>
      </c>
      <c r="X212" s="77">
        <v>12</v>
      </c>
      <c r="Y212" s="73">
        <f>'ИТОГ и проверка'!C212</f>
        <v>2</v>
      </c>
      <c r="Z212" s="73">
        <f t="shared" si="40"/>
        <v>2.9850746268656714</v>
      </c>
      <c r="AA212" s="78">
        <f t="shared" si="41"/>
        <v>-9.0149253731343286</v>
      </c>
      <c r="AB212" s="73">
        <f t="shared" si="42"/>
        <v>0</v>
      </c>
      <c r="AC212" s="69"/>
      <c r="AD212" s="73">
        <f>'ИТОГ и проверка'!D212</f>
        <v>0</v>
      </c>
      <c r="AE212" s="69"/>
      <c r="AF212" s="69"/>
      <c r="AG212" s="69"/>
      <c r="AH212" s="73">
        <f>'ИТОГ и проверка'!E212</f>
        <v>0</v>
      </c>
      <c r="AI212" s="91"/>
      <c r="AJ212" s="91">
        <f t="shared" si="43"/>
        <v>0</v>
      </c>
      <c r="AK212" s="89">
        <f t="shared" si="44"/>
        <v>-2</v>
      </c>
      <c r="AL212" s="71">
        <f t="shared" si="45"/>
        <v>0</v>
      </c>
      <c r="AM212" s="82"/>
    </row>
    <row r="213" spans="1:39" ht="47.25">
      <c r="A213" s="66" t="s">
        <v>432</v>
      </c>
      <c r="B213" s="67" t="s">
        <v>433</v>
      </c>
      <c r="C213" s="104">
        <v>46.442</v>
      </c>
      <c r="D213" s="74">
        <v>88</v>
      </c>
      <c r="E213" s="74">
        <v>132</v>
      </c>
      <c r="F213" s="71">
        <f t="shared" ref="F213:F265" si="49">E213/C213</f>
        <v>2.8422548555187115</v>
      </c>
      <c r="G213" s="72">
        <v>7</v>
      </c>
      <c r="H213" s="73">
        <f t="shared" si="46"/>
        <v>7.9545454545454541</v>
      </c>
      <c r="I213" s="74"/>
      <c r="J213" s="75">
        <v>0</v>
      </c>
      <c r="K213" s="74"/>
      <c r="L213" s="74"/>
      <c r="M213" s="74"/>
      <c r="N213" s="75">
        <v>0</v>
      </c>
      <c r="O213" s="90">
        <v>4</v>
      </c>
      <c r="P213" s="69"/>
      <c r="Q213" s="69"/>
      <c r="R213" s="69"/>
      <c r="S213" s="90">
        <v>3</v>
      </c>
      <c r="T213" s="90">
        <v>1</v>
      </c>
      <c r="U213" s="71">
        <f t="shared" si="47"/>
        <v>57.142857142857139</v>
      </c>
      <c r="V213" s="76">
        <f t="shared" si="38"/>
        <v>10.56</v>
      </c>
      <c r="W213" s="73">
        <f t="shared" si="39"/>
        <v>10</v>
      </c>
      <c r="X213" s="77">
        <v>8</v>
      </c>
      <c r="Y213" s="73">
        <f>'ИТОГ и проверка'!C213</f>
        <v>7</v>
      </c>
      <c r="Z213" s="73">
        <f t="shared" si="40"/>
        <v>5.3030303030303028</v>
      </c>
      <c r="AA213" s="78">
        <f t="shared" si="41"/>
        <v>-2.6969696969696972</v>
      </c>
      <c r="AB213" s="73">
        <f t="shared" si="42"/>
        <v>0</v>
      </c>
      <c r="AC213" s="69"/>
      <c r="AD213" s="73">
        <f>'ИТОГ и проверка'!D213</f>
        <v>0</v>
      </c>
      <c r="AE213" s="69"/>
      <c r="AF213" s="69"/>
      <c r="AG213" s="69"/>
      <c r="AH213" s="73">
        <f>'ИТОГ и проверка'!E213</f>
        <v>0</v>
      </c>
      <c r="AI213" s="91"/>
      <c r="AJ213" s="91">
        <f t="shared" si="43"/>
        <v>0</v>
      </c>
      <c r="AK213" s="89">
        <f t="shared" si="44"/>
        <v>-7</v>
      </c>
      <c r="AL213" s="71">
        <f t="shared" si="45"/>
        <v>0</v>
      </c>
      <c r="AM213" s="82"/>
    </row>
    <row r="214" spans="1:39" ht="47.25">
      <c r="A214" s="66" t="s">
        <v>434</v>
      </c>
      <c r="B214" s="67" t="s">
        <v>435</v>
      </c>
      <c r="C214" s="104">
        <v>51.905999999999999</v>
      </c>
      <c r="D214" s="74">
        <v>193</v>
      </c>
      <c r="E214" s="90">
        <v>228</v>
      </c>
      <c r="F214" s="71">
        <f t="shared" si="49"/>
        <v>4.3925557738989713</v>
      </c>
      <c r="G214" s="72">
        <v>11</v>
      </c>
      <c r="H214" s="73">
        <f t="shared" si="46"/>
        <v>5.6994818652849739</v>
      </c>
      <c r="I214" s="74"/>
      <c r="J214" s="75">
        <v>0</v>
      </c>
      <c r="K214" s="74"/>
      <c r="L214" s="74"/>
      <c r="M214" s="74"/>
      <c r="N214" s="75">
        <v>0</v>
      </c>
      <c r="O214" s="90">
        <v>9</v>
      </c>
      <c r="P214" s="69"/>
      <c r="Q214" s="69"/>
      <c r="R214" s="69"/>
      <c r="S214" s="90">
        <v>7</v>
      </c>
      <c r="T214" s="90">
        <v>2</v>
      </c>
      <c r="U214" s="71">
        <f t="shared" si="47"/>
        <v>81.818181818181813</v>
      </c>
      <c r="V214" s="76">
        <f t="shared" si="38"/>
        <v>27.36</v>
      </c>
      <c r="W214" s="73">
        <f t="shared" si="39"/>
        <v>27</v>
      </c>
      <c r="X214" s="77">
        <v>12</v>
      </c>
      <c r="Y214" s="73">
        <f>'ИТОГ и проверка'!C214</f>
        <v>9</v>
      </c>
      <c r="Z214" s="73">
        <f t="shared" si="40"/>
        <v>3.9473684210526319</v>
      </c>
      <c r="AA214" s="78">
        <f t="shared" si="41"/>
        <v>-8.0526315789473681</v>
      </c>
      <c r="AB214" s="73">
        <f t="shared" si="42"/>
        <v>0</v>
      </c>
      <c r="AC214" s="69"/>
      <c r="AD214" s="73">
        <f>'ИТОГ и проверка'!D214</f>
        <v>0</v>
      </c>
      <c r="AE214" s="69"/>
      <c r="AF214" s="69"/>
      <c r="AG214" s="69"/>
      <c r="AH214" s="73">
        <f>'ИТОГ и проверка'!E214</f>
        <v>0</v>
      </c>
      <c r="AI214" s="91"/>
      <c r="AJ214" s="91">
        <f t="shared" si="43"/>
        <v>0</v>
      </c>
      <c r="AK214" s="89">
        <f t="shared" si="44"/>
        <v>-9</v>
      </c>
      <c r="AL214" s="71">
        <f t="shared" si="45"/>
        <v>0</v>
      </c>
      <c r="AM214" s="82"/>
    </row>
    <row r="215" spans="1:39" ht="31.5">
      <c r="A215" s="66" t="s">
        <v>436</v>
      </c>
      <c r="B215" s="67" t="s">
        <v>437</v>
      </c>
      <c r="C215" s="68">
        <v>34.097000000000001</v>
      </c>
      <c r="D215" s="74">
        <v>97</v>
      </c>
      <c r="E215" s="90">
        <v>118</v>
      </c>
      <c r="F215" s="71">
        <f t="shared" si="49"/>
        <v>3.4607150189166203</v>
      </c>
      <c r="G215" s="72">
        <v>7</v>
      </c>
      <c r="H215" s="73">
        <f t="shared" si="46"/>
        <v>7.2164948453608249</v>
      </c>
      <c r="I215" s="74"/>
      <c r="J215" s="75">
        <v>0</v>
      </c>
      <c r="K215" s="74"/>
      <c r="L215" s="74"/>
      <c r="M215" s="74"/>
      <c r="N215" s="75">
        <v>0</v>
      </c>
      <c r="O215" s="90">
        <v>5</v>
      </c>
      <c r="P215" s="69"/>
      <c r="Q215" s="69"/>
      <c r="R215" s="69"/>
      <c r="S215" s="90">
        <v>4</v>
      </c>
      <c r="T215" s="90">
        <v>1</v>
      </c>
      <c r="U215" s="71">
        <f t="shared" si="47"/>
        <v>71.428571428571416</v>
      </c>
      <c r="V215" s="76">
        <f t="shared" si="38"/>
        <v>14.16</v>
      </c>
      <c r="W215" s="73">
        <f t="shared" si="39"/>
        <v>14</v>
      </c>
      <c r="X215" s="77">
        <v>12</v>
      </c>
      <c r="Y215" s="73">
        <f>'ИТОГ и проверка'!C215</f>
        <v>7</v>
      </c>
      <c r="Z215" s="73">
        <f t="shared" si="40"/>
        <v>5.9322033898305087</v>
      </c>
      <c r="AA215" s="78">
        <f t="shared" si="41"/>
        <v>-6.0677966101694913</v>
      </c>
      <c r="AB215" s="73">
        <f t="shared" si="42"/>
        <v>0</v>
      </c>
      <c r="AC215" s="69"/>
      <c r="AD215" s="73">
        <f>'ИТОГ и проверка'!D215</f>
        <v>0</v>
      </c>
      <c r="AE215" s="69"/>
      <c r="AF215" s="69"/>
      <c r="AG215" s="69"/>
      <c r="AH215" s="73">
        <f>'ИТОГ и проверка'!E215</f>
        <v>0</v>
      </c>
      <c r="AI215" s="91"/>
      <c r="AJ215" s="91">
        <f t="shared" si="43"/>
        <v>0</v>
      </c>
      <c r="AK215" s="89">
        <f t="shared" si="44"/>
        <v>-7</v>
      </c>
      <c r="AL215" s="71">
        <f t="shared" si="45"/>
        <v>0</v>
      </c>
      <c r="AM215" s="82"/>
    </row>
    <row r="216" spans="1:39" ht="31.5">
      <c r="A216" s="66" t="s">
        <v>438</v>
      </c>
      <c r="B216" s="67" t="s">
        <v>439</v>
      </c>
      <c r="C216" s="104">
        <v>48.301000000000002</v>
      </c>
      <c r="D216" s="74">
        <v>128</v>
      </c>
      <c r="E216" s="90">
        <v>133</v>
      </c>
      <c r="F216" s="71">
        <f t="shared" si="49"/>
        <v>2.7535661787540628</v>
      </c>
      <c r="G216" s="72">
        <v>8</v>
      </c>
      <c r="H216" s="73">
        <f t="shared" si="46"/>
        <v>6.25</v>
      </c>
      <c r="I216" s="74"/>
      <c r="J216" s="75">
        <v>0</v>
      </c>
      <c r="K216" s="74"/>
      <c r="L216" s="74"/>
      <c r="M216" s="74"/>
      <c r="N216" s="75">
        <v>0</v>
      </c>
      <c r="O216" s="90">
        <v>3</v>
      </c>
      <c r="P216" s="69"/>
      <c r="Q216" s="69"/>
      <c r="R216" s="69"/>
      <c r="S216" s="90">
        <v>1</v>
      </c>
      <c r="T216" s="90">
        <v>2</v>
      </c>
      <c r="U216" s="71">
        <f t="shared" si="47"/>
        <v>37.5</v>
      </c>
      <c r="V216" s="76">
        <f t="shared" si="38"/>
        <v>10.64</v>
      </c>
      <c r="W216" s="73">
        <f t="shared" si="39"/>
        <v>10</v>
      </c>
      <c r="X216" s="77">
        <v>8</v>
      </c>
      <c r="Y216" s="73">
        <f>'ИТОГ и проверка'!C216</f>
        <v>6</v>
      </c>
      <c r="Z216" s="73">
        <f t="shared" si="40"/>
        <v>4.511278195488722</v>
      </c>
      <c r="AA216" s="78">
        <f t="shared" si="41"/>
        <v>-3.488721804511278</v>
      </c>
      <c r="AB216" s="73">
        <f t="shared" si="42"/>
        <v>0</v>
      </c>
      <c r="AC216" s="69"/>
      <c r="AD216" s="73">
        <f>'ИТОГ и проверка'!D216</f>
        <v>0</v>
      </c>
      <c r="AE216" s="69"/>
      <c r="AF216" s="69"/>
      <c r="AG216" s="69"/>
      <c r="AH216" s="73">
        <f>'ИТОГ и проверка'!E216</f>
        <v>0</v>
      </c>
      <c r="AI216" s="91"/>
      <c r="AJ216" s="91">
        <f t="shared" si="43"/>
        <v>0</v>
      </c>
      <c r="AK216" s="89">
        <f t="shared" si="44"/>
        <v>-6</v>
      </c>
      <c r="AL216" s="71">
        <f t="shared" si="45"/>
        <v>0</v>
      </c>
      <c r="AM216" s="82"/>
    </row>
    <row r="217" spans="1:39">
      <c r="A217" s="93" t="s">
        <v>440</v>
      </c>
      <c r="B217" s="57" t="s">
        <v>441</v>
      </c>
      <c r="C217" s="83"/>
      <c r="D217" s="58"/>
      <c r="E217" s="59"/>
      <c r="F217" s="60"/>
      <c r="G217" s="119"/>
      <c r="H217" s="120"/>
      <c r="I217" s="61"/>
      <c r="J217" s="61"/>
      <c r="K217" s="61"/>
      <c r="L217" s="61"/>
      <c r="M217" s="61"/>
      <c r="N217" s="121"/>
      <c r="O217" s="59"/>
      <c r="P217" s="60"/>
      <c r="Q217" s="60"/>
      <c r="R217" s="60"/>
      <c r="S217" s="59"/>
      <c r="T217" s="59"/>
      <c r="U217" s="60"/>
      <c r="V217" s="60"/>
      <c r="W217" s="60"/>
      <c r="X217" s="60"/>
      <c r="Y217" s="60"/>
      <c r="Z217" s="60"/>
      <c r="AA217" s="60"/>
      <c r="AB217" s="73">
        <f t="shared" si="42"/>
        <v>0</v>
      </c>
      <c r="AC217" s="60"/>
      <c r="AD217" s="60"/>
      <c r="AE217" s="60"/>
      <c r="AF217" s="60"/>
      <c r="AG217" s="60"/>
      <c r="AH217" s="62"/>
      <c r="AI217" s="97"/>
      <c r="AJ217" s="91">
        <f t="shared" si="43"/>
        <v>0</v>
      </c>
      <c r="AK217" s="89">
        <f t="shared" si="44"/>
        <v>0</v>
      </c>
      <c r="AL217" s="71">
        <f t="shared" si="45"/>
        <v>0</v>
      </c>
      <c r="AM217" s="82"/>
    </row>
    <row r="218" spans="1:39" ht="47.25">
      <c r="A218" s="66" t="s">
        <v>442</v>
      </c>
      <c r="B218" s="67" t="s">
        <v>443</v>
      </c>
      <c r="C218" s="68">
        <v>3221.3</v>
      </c>
      <c r="D218" s="69">
        <v>2161</v>
      </c>
      <c r="E218" s="90">
        <v>2190</v>
      </c>
      <c r="F218" s="71">
        <f t="shared" si="49"/>
        <v>0.67984975010089088</v>
      </c>
      <c r="G218" s="72">
        <v>108</v>
      </c>
      <c r="H218" s="73">
        <f t="shared" si="46"/>
        <v>4.9976862563627948</v>
      </c>
      <c r="I218" s="75">
        <v>0</v>
      </c>
      <c r="J218" s="75">
        <v>0</v>
      </c>
      <c r="K218" s="74"/>
      <c r="L218" s="74"/>
      <c r="M218" s="74"/>
      <c r="N218" s="75">
        <v>0</v>
      </c>
      <c r="O218" s="115"/>
      <c r="P218" s="69"/>
      <c r="Q218" s="69"/>
      <c r="R218" s="69"/>
      <c r="S218" s="115"/>
      <c r="T218" s="115"/>
      <c r="U218" s="71">
        <f t="shared" si="47"/>
        <v>0</v>
      </c>
      <c r="V218" s="76">
        <f t="shared" si="38"/>
        <v>109.5</v>
      </c>
      <c r="W218" s="73">
        <f t="shared" si="39"/>
        <v>109</v>
      </c>
      <c r="X218" s="77">
        <v>5</v>
      </c>
      <c r="Y218" s="73">
        <f>'ИТОГ и проверка'!C218+AC218</f>
        <v>109</v>
      </c>
      <c r="Z218" s="73">
        <f t="shared" si="40"/>
        <v>4.9771689497716896</v>
      </c>
      <c r="AA218" s="78">
        <f t="shared" si="41"/>
        <v>-2.2831050228310446E-2</v>
      </c>
      <c r="AB218" s="73">
        <f t="shared" si="42"/>
        <v>0</v>
      </c>
      <c r="AC218" s="103">
        <v>0</v>
      </c>
      <c r="AD218" s="73">
        <f>'ИТОГ и проверка'!D218</f>
        <v>0</v>
      </c>
      <c r="AE218" s="69"/>
      <c r="AF218" s="69"/>
      <c r="AG218" s="69"/>
      <c r="AH218" s="73">
        <f>'ИТОГ и проверка'!E218</f>
        <v>0</v>
      </c>
      <c r="AI218" s="91"/>
      <c r="AJ218" s="91">
        <f t="shared" si="43"/>
        <v>0</v>
      </c>
      <c r="AK218" s="89">
        <f t="shared" si="44"/>
        <v>-109</v>
      </c>
      <c r="AL218" s="71">
        <f t="shared" si="45"/>
        <v>0</v>
      </c>
      <c r="AM218" s="82"/>
    </row>
    <row r="219" spans="1:39">
      <c r="A219" s="93" t="s">
        <v>444</v>
      </c>
      <c r="B219" s="57" t="s">
        <v>445</v>
      </c>
      <c r="C219" s="83"/>
      <c r="D219" s="58"/>
      <c r="E219" s="59"/>
      <c r="F219" s="60"/>
      <c r="G219" s="119"/>
      <c r="H219" s="120"/>
      <c r="I219" s="61"/>
      <c r="J219" s="61"/>
      <c r="K219" s="61"/>
      <c r="L219" s="61"/>
      <c r="M219" s="61"/>
      <c r="N219" s="121"/>
      <c r="O219" s="59"/>
      <c r="P219" s="60"/>
      <c r="Q219" s="60"/>
      <c r="R219" s="60"/>
      <c r="S219" s="59"/>
      <c r="T219" s="59"/>
      <c r="U219" s="60"/>
      <c r="V219" s="60"/>
      <c r="W219" s="60"/>
      <c r="X219" s="60"/>
      <c r="Y219" s="60"/>
      <c r="Z219" s="60"/>
      <c r="AA219" s="60"/>
      <c r="AB219" s="73">
        <f t="shared" si="42"/>
        <v>0</v>
      </c>
      <c r="AC219" s="60"/>
      <c r="AD219" s="60"/>
      <c r="AE219" s="60"/>
      <c r="AF219" s="60"/>
      <c r="AG219" s="60"/>
      <c r="AH219" s="62"/>
      <c r="AI219" s="97"/>
      <c r="AJ219" s="91">
        <f t="shared" si="43"/>
        <v>0</v>
      </c>
      <c r="AK219" s="89">
        <f t="shared" si="44"/>
        <v>0</v>
      </c>
      <c r="AL219" s="71">
        <f t="shared" si="45"/>
        <v>0</v>
      </c>
      <c r="AM219" s="82"/>
    </row>
    <row r="220" spans="1:39" ht="47.25">
      <c r="A220" s="66" t="s">
        <v>446</v>
      </c>
      <c r="B220" s="67" t="s">
        <v>447</v>
      </c>
      <c r="C220" s="68">
        <v>986.86199999999997</v>
      </c>
      <c r="D220" s="69">
        <v>1382</v>
      </c>
      <c r="E220" s="74">
        <v>1293</v>
      </c>
      <c r="F220" s="71">
        <f t="shared" si="49"/>
        <v>1.3102135860941044</v>
      </c>
      <c r="G220" s="72">
        <v>110</v>
      </c>
      <c r="H220" s="73">
        <f t="shared" si="46"/>
        <v>7.9594790159189577</v>
      </c>
      <c r="I220" s="74"/>
      <c r="J220" s="75">
        <v>0</v>
      </c>
      <c r="K220" s="74"/>
      <c r="L220" s="74"/>
      <c r="M220" s="74"/>
      <c r="N220" s="75">
        <v>0</v>
      </c>
      <c r="O220" s="90">
        <v>30</v>
      </c>
      <c r="P220" s="69"/>
      <c r="Q220" s="69"/>
      <c r="R220" s="69"/>
      <c r="S220" s="90">
        <v>25</v>
      </c>
      <c r="T220" s="90">
        <v>5</v>
      </c>
      <c r="U220" s="71">
        <f t="shared" si="47"/>
        <v>27.27272727272727</v>
      </c>
      <c r="V220" s="76">
        <f t="shared" si="38"/>
        <v>103.44</v>
      </c>
      <c r="W220" s="73">
        <f t="shared" si="39"/>
        <v>103</v>
      </c>
      <c r="X220" s="77">
        <v>8</v>
      </c>
      <c r="Y220" s="73">
        <f>'ИТОГ и проверка'!C220</f>
        <v>103</v>
      </c>
      <c r="Z220" s="73">
        <f t="shared" si="40"/>
        <v>7.9659706109822119</v>
      </c>
      <c r="AA220" s="78">
        <f t="shared" si="41"/>
        <v>-3.402938901778807E-2</v>
      </c>
      <c r="AB220" s="73">
        <f t="shared" si="42"/>
        <v>0</v>
      </c>
      <c r="AC220" s="69"/>
      <c r="AD220" s="73">
        <f>'ИТОГ и проверка'!D220</f>
        <v>0</v>
      </c>
      <c r="AE220" s="69"/>
      <c r="AF220" s="69"/>
      <c r="AG220" s="69"/>
      <c r="AH220" s="73">
        <f>'ИТОГ и проверка'!E220</f>
        <v>0</v>
      </c>
      <c r="AI220" s="91"/>
      <c r="AJ220" s="91">
        <f t="shared" si="43"/>
        <v>0</v>
      </c>
      <c r="AK220" s="89">
        <f t="shared" si="44"/>
        <v>-103</v>
      </c>
      <c r="AL220" s="71">
        <f t="shared" si="45"/>
        <v>0</v>
      </c>
      <c r="AM220" s="82"/>
    </row>
    <row r="221" spans="1:39" ht="47.25">
      <c r="A221" s="66" t="s">
        <v>448</v>
      </c>
      <c r="B221" s="67" t="s">
        <v>449</v>
      </c>
      <c r="C221" s="68">
        <v>600.15499999999997</v>
      </c>
      <c r="D221" s="69">
        <v>624</v>
      </c>
      <c r="E221" s="127">
        <v>629</v>
      </c>
      <c r="F221" s="71">
        <f t="shared" si="49"/>
        <v>1.0480625838325099</v>
      </c>
      <c r="G221" s="72">
        <v>49</v>
      </c>
      <c r="H221" s="73">
        <f t="shared" si="46"/>
        <v>7.8525641025641022</v>
      </c>
      <c r="I221" s="74"/>
      <c r="J221" s="75">
        <v>0</v>
      </c>
      <c r="K221" s="74"/>
      <c r="L221" s="74"/>
      <c r="M221" s="74"/>
      <c r="N221" s="75">
        <v>0</v>
      </c>
      <c r="O221" s="90">
        <v>9</v>
      </c>
      <c r="P221" s="69"/>
      <c r="Q221" s="69"/>
      <c r="R221" s="69"/>
      <c r="S221" s="90">
        <v>7</v>
      </c>
      <c r="T221" s="90">
        <v>2</v>
      </c>
      <c r="U221" s="71">
        <f t="shared" si="47"/>
        <v>18.367346938775512</v>
      </c>
      <c r="V221" s="76">
        <f t="shared" si="38"/>
        <v>75.48</v>
      </c>
      <c r="W221" s="73">
        <f t="shared" si="39"/>
        <v>75</v>
      </c>
      <c r="X221" s="77">
        <v>12</v>
      </c>
      <c r="Y221" s="73">
        <f>'ИТОГ и проверка'!C221</f>
        <v>50</v>
      </c>
      <c r="Z221" s="73">
        <f t="shared" si="40"/>
        <v>7.9491255961844196</v>
      </c>
      <c r="AA221" s="78">
        <f t="shared" si="41"/>
        <v>-4.0508744038155804</v>
      </c>
      <c r="AB221" s="73">
        <f t="shared" si="42"/>
        <v>0</v>
      </c>
      <c r="AC221" s="69"/>
      <c r="AD221" s="73">
        <f>'ИТОГ и проверка'!D221</f>
        <v>0</v>
      </c>
      <c r="AE221" s="69"/>
      <c r="AF221" s="69"/>
      <c r="AG221" s="69"/>
      <c r="AH221" s="73">
        <f>'ИТОГ и проверка'!E221</f>
        <v>0</v>
      </c>
      <c r="AI221" s="91"/>
      <c r="AJ221" s="91">
        <f t="shared" si="43"/>
        <v>0</v>
      </c>
      <c r="AK221" s="89">
        <f t="shared" si="44"/>
        <v>-50</v>
      </c>
      <c r="AL221" s="71">
        <f t="shared" si="45"/>
        <v>0</v>
      </c>
      <c r="AM221" s="82"/>
    </row>
    <row r="222" spans="1:39" ht="47.25">
      <c r="A222" s="66" t="s">
        <v>450</v>
      </c>
      <c r="B222" s="67" t="s">
        <v>451</v>
      </c>
      <c r="C222" s="68">
        <v>316.95299999999997</v>
      </c>
      <c r="D222" s="69">
        <v>123</v>
      </c>
      <c r="E222" s="90">
        <v>129</v>
      </c>
      <c r="F222" s="71">
        <f t="shared" si="49"/>
        <v>0.40700040700040702</v>
      </c>
      <c r="G222" s="72">
        <v>2</v>
      </c>
      <c r="H222" s="73">
        <f t="shared" si="46"/>
        <v>1.6260162601626016</v>
      </c>
      <c r="I222" s="74"/>
      <c r="J222" s="75">
        <v>0</v>
      </c>
      <c r="K222" s="74"/>
      <c r="L222" s="74"/>
      <c r="M222" s="74"/>
      <c r="N222" s="75">
        <v>0</v>
      </c>
      <c r="O222" s="90">
        <v>2</v>
      </c>
      <c r="P222" s="69"/>
      <c r="Q222" s="69"/>
      <c r="R222" s="69"/>
      <c r="S222" s="90">
        <v>1</v>
      </c>
      <c r="T222" s="90">
        <v>1</v>
      </c>
      <c r="U222" s="71">
        <f t="shared" si="47"/>
        <v>100</v>
      </c>
      <c r="V222" s="76">
        <f t="shared" si="38"/>
        <v>6.45</v>
      </c>
      <c r="W222" s="73">
        <f t="shared" si="39"/>
        <v>6</v>
      </c>
      <c r="X222" s="77">
        <v>5</v>
      </c>
      <c r="Y222" s="73">
        <f>'ИТОГ и проверка'!C222</f>
        <v>4</v>
      </c>
      <c r="Z222" s="73">
        <f t="shared" si="40"/>
        <v>3.1007751937984493</v>
      </c>
      <c r="AA222" s="78">
        <f t="shared" si="41"/>
        <v>-1.8992248062015507</v>
      </c>
      <c r="AB222" s="73">
        <f t="shared" si="42"/>
        <v>0</v>
      </c>
      <c r="AC222" s="69"/>
      <c r="AD222" s="73">
        <f>'ИТОГ и проверка'!D222</f>
        <v>0</v>
      </c>
      <c r="AE222" s="69"/>
      <c r="AF222" s="69"/>
      <c r="AG222" s="69"/>
      <c r="AH222" s="73">
        <f>'ИТОГ и проверка'!E222</f>
        <v>0</v>
      </c>
      <c r="AI222" s="91"/>
      <c r="AJ222" s="91">
        <f t="shared" si="43"/>
        <v>0</v>
      </c>
      <c r="AK222" s="89">
        <f t="shared" si="44"/>
        <v>-4</v>
      </c>
      <c r="AL222" s="71">
        <f t="shared" si="45"/>
        <v>0</v>
      </c>
      <c r="AM222" s="82"/>
    </row>
    <row r="223" spans="1:39">
      <c r="A223" s="93" t="s">
        <v>452</v>
      </c>
      <c r="B223" s="57" t="s">
        <v>453</v>
      </c>
      <c r="C223" s="83"/>
      <c r="D223" s="58"/>
      <c r="E223" s="59"/>
      <c r="F223" s="60"/>
      <c r="G223" s="119"/>
      <c r="H223" s="120"/>
      <c r="I223" s="61"/>
      <c r="J223" s="61"/>
      <c r="K223" s="61"/>
      <c r="L223" s="61"/>
      <c r="M223" s="61"/>
      <c r="N223" s="121"/>
      <c r="O223" s="59"/>
      <c r="P223" s="60"/>
      <c r="Q223" s="60"/>
      <c r="R223" s="60"/>
      <c r="S223" s="59"/>
      <c r="T223" s="59"/>
      <c r="U223" s="60"/>
      <c r="V223" s="60"/>
      <c r="W223" s="60"/>
      <c r="X223" s="60"/>
      <c r="Y223" s="60"/>
      <c r="Z223" s="60"/>
      <c r="AA223" s="60"/>
      <c r="AB223" s="73">
        <f t="shared" si="42"/>
        <v>0</v>
      </c>
      <c r="AC223" s="60"/>
      <c r="AD223" s="60"/>
      <c r="AE223" s="60"/>
      <c r="AF223" s="60"/>
      <c r="AG223" s="60"/>
      <c r="AH223" s="62"/>
      <c r="AI223" s="97"/>
      <c r="AJ223" s="91">
        <f t="shared" si="43"/>
        <v>0</v>
      </c>
      <c r="AK223" s="89">
        <f t="shared" si="44"/>
        <v>0</v>
      </c>
      <c r="AL223" s="71">
        <f t="shared" si="45"/>
        <v>0</v>
      </c>
      <c r="AM223" s="82"/>
    </row>
    <row r="224" spans="1:39" ht="40.5" customHeight="1">
      <c r="A224" s="66" t="s">
        <v>454</v>
      </c>
      <c r="B224" s="67" t="s">
        <v>455</v>
      </c>
      <c r="C224" s="68">
        <v>185.38</v>
      </c>
      <c r="D224" s="69">
        <v>472</v>
      </c>
      <c r="E224" s="109">
        <v>598</v>
      </c>
      <c r="F224" s="71">
        <f t="shared" si="49"/>
        <v>3.2258064516129035</v>
      </c>
      <c r="G224" s="72">
        <v>37</v>
      </c>
      <c r="H224" s="73">
        <f t="shared" si="46"/>
        <v>7.8389830508474576</v>
      </c>
      <c r="I224" s="74"/>
      <c r="J224" s="75">
        <v>0</v>
      </c>
      <c r="K224" s="74"/>
      <c r="L224" s="74"/>
      <c r="M224" s="74"/>
      <c r="N224" s="75">
        <v>0</v>
      </c>
      <c r="O224" s="115">
        <v>0</v>
      </c>
      <c r="P224" s="69"/>
      <c r="Q224" s="69"/>
      <c r="R224" s="69"/>
      <c r="S224" s="115"/>
      <c r="T224" s="115"/>
      <c r="U224" s="71">
        <f t="shared" si="47"/>
        <v>0</v>
      </c>
      <c r="V224" s="76">
        <f t="shared" si="38"/>
        <v>71.759999999999991</v>
      </c>
      <c r="W224" s="73">
        <f t="shared" si="39"/>
        <v>71</v>
      </c>
      <c r="X224" s="77">
        <v>12</v>
      </c>
      <c r="Y224" s="73">
        <f>'ИТОГ и проверка'!C224</f>
        <v>71</v>
      </c>
      <c r="Z224" s="73">
        <f t="shared" si="40"/>
        <v>11.872909698996654</v>
      </c>
      <c r="AA224" s="78">
        <f t="shared" si="41"/>
        <v>-0.12709030100334573</v>
      </c>
      <c r="AB224" s="73">
        <f t="shared" si="42"/>
        <v>0</v>
      </c>
      <c r="AC224" s="69"/>
      <c r="AD224" s="73">
        <f>'ИТОГ и проверка'!D224</f>
        <v>0</v>
      </c>
      <c r="AE224" s="69"/>
      <c r="AF224" s="69"/>
      <c r="AG224" s="69"/>
      <c r="AH224" s="73">
        <f>'ИТОГ и проверка'!E224</f>
        <v>0</v>
      </c>
      <c r="AI224" s="91"/>
      <c r="AJ224" s="91">
        <f t="shared" si="43"/>
        <v>0</v>
      </c>
      <c r="AK224" s="89">
        <f t="shared" si="44"/>
        <v>-71</v>
      </c>
      <c r="AL224" s="71">
        <f t="shared" si="45"/>
        <v>0</v>
      </c>
      <c r="AM224" s="82"/>
    </row>
    <row r="225" spans="1:39" ht="31.5">
      <c r="A225" s="66" t="s">
        <v>456</v>
      </c>
      <c r="B225" s="67" t="s">
        <v>457</v>
      </c>
      <c r="C225" s="68">
        <v>85.9</v>
      </c>
      <c r="D225" s="69">
        <v>29</v>
      </c>
      <c r="E225" s="70">
        <v>32</v>
      </c>
      <c r="F225" s="71">
        <f t="shared" si="49"/>
        <v>0.37252619324796271</v>
      </c>
      <c r="G225" s="72">
        <v>0</v>
      </c>
      <c r="H225" s="73">
        <f t="shared" si="46"/>
        <v>0</v>
      </c>
      <c r="I225" s="74"/>
      <c r="J225" s="75">
        <v>0</v>
      </c>
      <c r="K225" s="74"/>
      <c r="L225" s="74"/>
      <c r="M225" s="74"/>
      <c r="N225" s="75">
        <v>0</v>
      </c>
      <c r="O225" s="70">
        <v>0</v>
      </c>
      <c r="P225" s="69"/>
      <c r="Q225" s="69"/>
      <c r="R225" s="69"/>
      <c r="S225" s="70">
        <v>0</v>
      </c>
      <c r="T225" s="70">
        <v>0</v>
      </c>
      <c r="U225" s="71">
        <v>0</v>
      </c>
      <c r="V225" s="76">
        <f t="shared" si="38"/>
        <v>1.6</v>
      </c>
      <c r="W225" s="73">
        <f t="shared" si="39"/>
        <v>1</v>
      </c>
      <c r="X225" s="77">
        <v>5</v>
      </c>
      <c r="Y225" s="73">
        <f>'ИТОГ и проверка'!C225</f>
        <v>0</v>
      </c>
      <c r="Z225" s="73">
        <f t="shared" si="40"/>
        <v>0</v>
      </c>
      <c r="AA225" s="78">
        <f t="shared" si="41"/>
        <v>-5</v>
      </c>
      <c r="AB225" s="73">
        <f t="shared" si="42"/>
        <v>0</v>
      </c>
      <c r="AC225" s="69"/>
      <c r="AD225" s="73">
        <f>'ИТОГ и проверка'!D225</f>
        <v>0</v>
      </c>
      <c r="AE225" s="69"/>
      <c r="AF225" s="69"/>
      <c r="AG225" s="69"/>
      <c r="AH225" s="73">
        <f>'ИТОГ и проверка'!E225</f>
        <v>0</v>
      </c>
      <c r="AI225" s="91"/>
      <c r="AJ225" s="91">
        <f t="shared" si="43"/>
        <v>0</v>
      </c>
      <c r="AK225" s="89">
        <f t="shared" si="44"/>
        <v>0</v>
      </c>
      <c r="AL225" s="71">
        <f t="shared" si="45"/>
        <v>0</v>
      </c>
      <c r="AM225" s="82"/>
    </row>
    <row r="226" spans="1:39" ht="31.5">
      <c r="A226" s="66" t="s">
        <v>458</v>
      </c>
      <c r="B226" s="67" t="s">
        <v>459</v>
      </c>
      <c r="C226" s="68">
        <v>74.510000000000005</v>
      </c>
      <c r="D226" s="69">
        <v>86</v>
      </c>
      <c r="E226" s="90">
        <v>92</v>
      </c>
      <c r="F226" s="71">
        <f t="shared" si="49"/>
        <v>1.2347335928063345</v>
      </c>
      <c r="G226" s="72">
        <v>4</v>
      </c>
      <c r="H226" s="73">
        <f t="shared" si="46"/>
        <v>4.6511627906976747</v>
      </c>
      <c r="I226" s="74"/>
      <c r="J226" s="75">
        <v>0</v>
      </c>
      <c r="K226" s="74"/>
      <c r="L226" s="74"/>
      <c r="M226" s="74"/>
      <c r="N226" s="75">
        <v>0</v>
      </c>
      <c r="O226" s="116"/>
      <c r="P226" s="69"/>
      <c r="Q226" s="69"/>
      <c r="R226" s="69"/>
      <c r="S226" s="116"/>
      <c r="T226" s="116"/>
      <c r="U226" s="71">
        <f t="shared" si="47"/>
        <v>0</v>
      </c>
      <c r="V226" s="76">
        <f t="shared" si="38"/>
        <v>7.36</v>
      </c>
      <c r="W226" s="73">
        <f t="shared" si="39"/>
        <v>7</v>
      </c>
      <c r="X226" s="77">
        <v>8</v>
      </c>
      <c r="Y226" s="73">
        <f>'ИТОГ и проверка'!C226</f>
        <v>4</v>
      </c>
      <c r="Z226" s="73">
        <f t="shared" si="40"/>
        <v>4.3478260869565215</v>
      </c>
      <c r="AA226" s="78">
        <f t="shared" si="41"/>
        <v>-3.6521739130434785</v>
      </c>
      <c r="AB226" s="73">
        <f t="shared" si="42"/>
        <v>0</v>
      </c>
      <c r="AC226" s="69"/>
      <c r="AD226" s="73">
        <f>'ИТОГ и проверка'!D226</f>
        <v>0</v>
      </c>
      <c r="AE226" s="69"/>
      <c r="AF226" s="69"/>
      <c r="AG226" s="69"/>
      <c r="AH226" s="73">
        <f>'ИТОГ и проверка'!E226</f>
        <v>0</v>
      </c>
      <c r="AI226" s="91"/>
      <c r="AJ226" s="91">
        <f t="shared" si="43"/>
        <v>0</v>
      </c>
      <c r="AK226" s="89">
        <f t="shared" si="44"/>
        <v>-4</v>
      </c>
      <c r="AL226" s="71">
        <f t="shared" si="45"/>
        <v>0</v>
      </c>
      <c r="AM226" s="82"/>
    </row>
    <row r="227" spans="1:39" ht="47.25">
      <c r="A227" s="66" t="s">
        <v>460</v>
      </c>
      <c r="B227" s="67" t="s">
        <v>461</v>
      </c>
      <c r="C227" s="104">
        <v>125.851</v>
      </c>
      <c r="D227" s="69">
        <v>198</v>
      </c>
      <c r="E227" s="109">
        <v>205</v>
      </c>
      <c r="F227" s="71">
        <f t="shared" si="49"/>
        <v>1.6289103781455849</v>
      </c>
      <c r="G227" s="72">
        <v>15</v>
      </c>
      <c r="H227" s="73">
        <f t="shared" si="46"/>
        <v>7.5757575757575761</v>
      </c>
      <c r="I227" s="74"/>
      <c r="J227" s="75">
        <v>0</v>
      </c>
      <c r="K227" s="74"/>
      <c r="L227" s="74"/>
      <c r="M227" s="74"/>
      <c r="N227" s="75">
        <v>0</v>
      </c>
      <c r="O227" s="90">
        <v>4</v>
      </c>
      <c r="P227" s="69"/>
      <c r="Q227" s="69"/>
      <c r="R227" s="69"/>
      <c r="S227" s="90">
        <v>3</v>
      </c>
      <c r="T227" s="90">
        <v>1</v>
      </c>
      <c r="U227" s="71">
        <f t="shared" si="47"/>
        <v>26.666666666666668</v>
      </c>
      <c r="V227" s="76">
        <f t="shared" si="38"/>
        <v>16.399999999999999</v>
      </c>
      <c r="W227" s="73">
        <f t="shared" si="39"/>
        <v>16</v>
      </c>
      <c r="X227" s="77">
        <v>8</v>
      </c>
      <c r="Y227" s="73">
        <f>'ИТОГ и проверка'!C227</f>
        <v>10</v>
      </c>
      <c r="Z227" s="73">
        <f t="shared" si="40"/>
        <v>4.8780487804878057</v>
      </c>
      <c r="AA227" s="78">
        <f t="shared" si="41"/>
        <v>-3.1219512195121943</v>
      </c>
      <c r="AB227" s="73">
        <f t="shared" si="42"/>
        <v>0</v>
      </c>
      <c r="AC227" s="69"/>
      <c r="AD227" s="73">
        <f>'ИТОГ и проверка'!D227</f>
        <v>0</v>
      </c>
      <c r="AE227" s="69"/>
      <c r="AF227" s="69"/>
      <c r="AG227" s="69"/>
      <c r="AH227" s="73">
        <f>'ИТОГ и проверка'!E227</f>
        <v>0</v>
      </c>
      <c r="AI227" s="91"/>
      <c r="AJ227" s="91">
        <f t="shared" si="43"/>
        <v>0</v>
      </c>
      <c r="AK227" s="89">
        <f t="shared" si="44"/>
        <v>-10</v>
      </c>
      <c r="AL227" s="71">
        <f t="shared" si="45"/>
        <v>0</v>
      </c>
      <c r="AM227" s="82"/>
    </row>
    <row r="228" spans="1:39" ht="31.5">
      <c r="A228" s="66" t="s">
        <v>462</v>
      </c>
      <c r="B228" s="67" t="s">
        <v>463</v>
      </c>
      <c r="C228" s="68">
        <v>23.507999999999999</v>
      </c>
      <c r="D228" s="69">
        <v>28</v>
      </c>
      <c r="E228" s="109">
        <v>0</v>
      </c>
      <c r="F228" s="71">
        <f t="shared" si="49"/>
        <v>0</v>
      </c>
      <c r="G228" s="72">
        <v>2</v>
      </c>
      <c r="H228" s="73">
        <f t="shared" si="46"/>
        <v>7.1428571428571423</v>
      </c>
      <c r="I228" s="74"/>
      <c r="J228" s="75">
        <v>0</v>
      </c>
      <c r="K228" s="74"/>
      <c r="L228" s="74"/>
      <c r="M228" s="74"/>
      <c r="N228" s="75">
        <v>0</v>
      </c>
      <c r="O228" s="115"/>
      <c r="P228" s="69"/>
      <c r="Q228" s="69"/>
      <c r="R228" s="69"/>
      <c r="S228" s="115"/>
      <c r="T228" s="115"/>
      <c r="U228" s="71">
        <f t="shared" si="47"/>
        <v>0</v>
      </c>
      <c r="V228" s="76">
        <f t="shared" ref="V228:V264" si="50">E228*X228%</f>
        <v>0</v>
      </c>
      <c r="W228" s="73">
        <f t="shared" ref="W228:W264" si="51">ROUNDDOWN(V228,0)</f>
        <v>0</v>
      </c>
      <c r="X228" s="77">
        <v>0</v>
      </c>
      <c r="Y228" s="73">
        <f>'ИТОГ и проверка'!C228</f>
        <v>0</v>
      </c>
      <c r="Z228" s="73">
        <v>0</v>
      </c>
      <c r="AA228" s="78">
        <f t="shared" ref="AA228:AA264" si="52">Z228-X228</f>
        <v>0</v>
      </c>
      <c r="AB228" s="73">
        <f t="shared" ref="AB228:AB264" si="53">IF(AA228&gt;0.01,AA228*1000000,0)</f>
        <v>0</v>
      </c>
      <c r="AC228" s="69"/>
      <c r="AD228" s="73">
        <f>'ИТОГ и проверка'!D228</f>
        <v>0</v>
      </c>
      <c r="AE228" s="69"/>
      <c r="AF228" s="69"/>
      <c r="AG228" s="69"/>
      <c r="AH228" s="73">
        <f>'ИТОГ и проверка'!E228</f>
        <v>0</v>
      </c>
      <c r="AI228" s="91"/>
      <c r="AJ228" s="91">
        <f t="shared" ref="AJ228:AJ265" si="54">SUM(AD228:AI228)</f>
        <v>0</v>
      </c>
      <c r="AK228" s="89">
        <f t="shared" ref="AK228:AK264" si="55">AJ228-Y228</f>
        <v>0</v>
      </c>
      <c r="AL228" s="71">
        <f t="shared" ref="AL228:AL264" si="56">IF(AK228&gt;1,AK228*1000,0)</f>
        <v>0</v>
      </c>
      <c r="AM228" s="82"/>
    </row>
    <row r="229" spans="1:39" ht="31.5">
      <c r="A229" s="66" t="s">
        <v>464</v>
      </c>
      <c r="B229" s="67" t="s">
        <v>465</v>
      </c>
      <c r="C229" s="68">
        <v>161</v>
      </c>
      <c r="D229" s="107">
        <v>0</v>
      </c>
      <c r="E229" s="70">
        <v>0</v>
      </c>
      <c r="F229" s="71">
        <f t="shared" si="49"/>
        <v>0</v>
      </c>
      <c r="G229" s="72">
        <v>0</v>
      </c>
      <c r="H229" s="73">
        <v>0</v>
      </c>
      <c r="I229" s="74"/>
      <c r="J229" s="75">
        <v>0</v>
      </c>
      <c r="K229" s="74"/>
      <c r="L229" s="74"/>
      <c r="M229" s="74">
        <v>0</v>
      </c>
      <c r="N229" s="75">
        <v>0</v>
      </c>
      <c r="O229" s="92">
        <v>0</v>
      </c>
      <c r="P229" s="69"/>
      <c r="Q229" s="69"/>
      <c r="R229" s="69"/>
      <c r="S229" s="92">
        <v>0</v>
      </c>
      <c r="T229" s="92">
        <v>0</v>
      </c>
      <c r="U229" s="71">
        <v>0</v>
      </c>
      <c r="V229" s="76">
        <f t="shared" si="50"/>
        <v>0</v>
      </c>
      <c r="W229" s="73">
        <f t="shared" si="51"/>
        <v>0</v>
      </c>
      <c r="X229" s="77">
        <v>0</v>
      </c>
      <c r="Y229" s="73">
        <f>'ИТОГ и проверка'!C229</f>
        <v>0</v>
      </c>
      <c r="Z229" s="73">
        <v>0</v>
      </c>
      <c r="AA229" s="78">
        <f t="shared" si="52"/>
        <v>0</v>
      </c>
      <c r="AB229" s="73">
        <f t="shared" si="53"/>
        <v>0</v>
      </c>
      <c r="AC229" s="69"/>
      <c r="AD229" s="73">
        <f>'ИТОГ и проверка'!D229</f>
        <v>0</v>
      </c>
      <c r="AE229" s="69"/>
      <c r="AF229" s="69"/>
      <c r="AG229" s="79">
        <f t="shared" si="48"/>
        <v>0</v>
      </c>
      <c r="AH229" s="73">
        <f>'ИТОГ и проверка'!E229</f>
        <v>0</v>
      </c>
      <c r="AI229" s="91"/>
      <c r="AJ229" s="91">
        <f t="shared" si="54"/>
        <v>0</v>
      </c>
      <c r="AK229" s="89">
        <f t="shared" si="55"/>
        <v>0</v>
      </c>
      <c r="AL229" s="71">
        <f t="shared" si="56"/>
        <v>0</v>
      </c>
      <c r="AM229" s="82"/>
    </row>
    <row r="230" spans="1:39" ht="31.5">
      <c r="A230" s="66" t="s">
        <v>466</v>
      </c>
      <c r="B230" s="67" t="s">
        <v>467</v>
      </c>
      <c r="C230" s="68">
        <v>28</v>
      </c>
      <c r="D230" s="107">
        <v>2</v>
      </c>
      <c r="E230" s="70">
        <v>0</v>
      </c>
      <c r="F230" s="71">
        <f t="shared" si="49"/>
        <v>0</v>
      </c>
      <c r="G230" s="72">
        <v>0</v>
      </c>
      <c r="H230" s="73">
        <v>0</v>
      </c>
      <c r="I230" s="74"/>
      <c r="J230" s="75">
        <v>0</v>
      </c>
      <c r="K230" s="74"/>
      <c r="L230" s="74"/>
      <c r="M230" s="74">
        <v>0</v>
      </c>
      <c r="N230" s="75">
        <v>0</v>
      </c>
      <c r="O230" s="92">
        <v>0</v>
      </c>
      <c r="P230" s="69"/>
      <c r="Q230" s="69"/>
      <c r="R230" s="69"/>
      <c r="S230" s="92">
        <v>0</v>
      </c>
      <c r="T230" s="92">
        <v>0</v>
      </c>
      <c r="U230" s="71">
        <v>0</v>
      </c>
      <c r="V230" s="76">
        <f t="shared" si="50"/>
        <v>0</v>
      </c>
      <c r="W230" s="73">
        <f t="shared" si="51"/>
        <v>0</v>
      </c>
      <c r="X230" s="77">
        <v>0</v>
      </c>
      <c r="Y230" s="73">
        <f>'ИТОГ и проверка'!C230</f>
        <v>0</v>
      </c>
      <c r="Z230" s="73">
        <v>0</v>
      </c>
      <c r="AA230" s="78">
        <f t="shared" si="52"/>
        <v>0</v>
      </c>
      <c r="AB230" s="73">
        <f t="shared" si="53"/>
        <v>0</v>
      </c>
      <c r="AC230" s="69"/>
      <c r="AD230" s="73">
        <f>'ИТОГ и проверка'!D230</f>
        <v>0</v>
      </c>
      <c r="AE230" s="69"/>
      <c r="AF230" s="69"/>
      <c r="AG230" s="79">
        <f t="shared" si="48"/>
        <v>0</v>
      </c>
      <c r="AH230" s="73">
        <f>'ИТОГ и проверка'!E230</f>
        <v>0</v>
      </c>
      <c r="AI230" s="91"/>
      <c r="AJ230" s="91">
        <f t="shared" si="54"/>
        <v>0</v>
      </c>
      <c r="AK230" s="89">
        <f t="shared" si="55"/>
        <v>0</v>
      </c>
      <c r="AL230" s="71">
        <f t="shared" si="56"/>
        <v>0</v>
      </c>
      <c r="AM230" s="82"/>
    </row>
    <row r="231" spans="1:39" ht="63">
      <c r="A231" s="66" t="s">
        <v>468</v>
      </c>
      <c r="B231" s="67" t="s">
        <v>469</v>
      </c>
      <c r="C231" s="104">
        <v>145.673</v>
      </c>
      <c r="D231" s="107">
        <v>73</v>
      </c>
      <c r="E231" s="90">
        <v>59</v>
      </c>
      <c r="F231" s="71">
        <f t="shared" si="49"/>
        <v>0.40501671552037782</v>
      </c>
      <c r="G231" s="72">
        <v>3</v>
      </c>
      <c r="H231" s="73">
        <f t="shared" si="46"/>
        <v>4.1095890410958908</v>
      </c>
      <c r="I231" s="74"/>
      <c r="J231" s="75">
        <v>0</v>
      </c>
      <c r="K231" s="74"/>
      <c r="L231" s="74"/>
      <c r="M231" s="74"/>
      <c r="N231" s="75">
        <v>0</v>
      </c>
      <c r="O231" s="90">
        <v>3</v>
      </c>
      <c r="P231" s="69"/>
      <c r="Q231" s="69"/>
      <c r="R231" s="69"/>
      <c r="S231" s="90">
        <v>3</v>
      </c>
      <c r="T231" s="90">
        <v>0</v>
      </c>
      <c r="U231" s="71">
        <f t="shared" si="47"/>
        <v>100</v>
      </c>
      <c r="V231" s="76">
        <f t="shared" si="50"/>
        <v>2.95</v>
      </c>
      <c r="W231" s="73">
        <f t="shared" si="51"/>
        <v>2</v>
      </c>
      <c r="X231" s="77">
        <v>5</v>
      </c>
      <c r="Y231" s="73">
        <f>'ИТОГ и проверка'!C231</f>
        <v>2</v>
      </c>
      <c r="Z231" s="73">
        <f t="shared" ref="Z231:Z264" si="57">Y231/E231%</f>
        <v>3.3898305084745766</v>
      </c>
      <c r="AA231" s="78">
        <f t="shared" si="52"/>
        <v>-1.6101694915254234</v>
      </c>
      <c r="AB231" s="73">
        <f t="shared" si="53"/>
        <v>0</v>
      </c>
      <c r="AC231" s="69"/>
      <c r="AD231" s="73">
        <f>'ИТОГ и проверка'!D231</f>
        <v>0</v>
      </c>
      <c r="AE231" s="69"/>
      <c r="AF231" s="69"/>
      <c r="AG231" s="69"/>
      <c r="AH231" s="73">
        <f>'ИТОГ и проверка'!E231</f>
        <v>0</v>
      </c>
      <c r="AI231" s="91"/>
      <c r="AJ231" s="91">
        <f t="shared" si="54"/>
        <v>0</v>
      </c>
      <c r="AK231" s="89">
        <f t="shared" si="55"/>
        <v>-2</v>
      </c>
      <c r="AL231" s="71">
        <f t="shared" si="56"/>
        <v>0</v>
      </c>
      <c r="AM231" s="82"/>
    </row>
    <row r="232" spans="1:39" ht="63">
      <c r="A232" s="66" t="s">
        <v>470</v>
      </c>
      <c r="B232" s="67" t="s">
        <v>471</v>
      </c>
      <c r="C232" s="104">
        <v>76.474999999999994</v>
      </c>
      <c r="D232" s="69">
        <v>168</v>
      </c>
      <c r="E232" s="90">
        <v>155</v>
      </c>
      <c r="F232" s="71">
        <f t="shared" si="49"/>
        <v>2.0268061457992808</v>
      </c>
      <c r="G232" s="72">
        <v>13</v>
      </c>
      <c r="H232" s="73">
        <f t="shared" si="46"/>
        <v>7.7380952380952381</v>
      </c>
      <c r="I232" s="74"/>
      <c r="J232" s="75">
        <v>0</v>
      </c>
      <c r="K232" s="74"/>
      <c r="L232" s="74"/>
      <c r="M232" s="74"/>
      <c r="N232" s="75">
        <v>0</v>
      </c>
      <c r="O232" s="90">
        <v>7</v>
      </c>
      <c r="P232" s="69"/>
      <c r="Q232" s="69"/>
      <c r="R232" s="69"/>
      <c r="S232" s="90">
        <v>5</v>
      </c>
      <c r="T232" s="90">
        <v>2</v>
      </c>
      <c r="U232" s="71">
        <f t="shared" si="47"/>
        <v>53.846153846153847</v>
      </c>
      <c r="V232" s="76">
        <f t="shared" si="50"/>
        <v>12.4</v>
      </c>
      <c r="W232" s="73">
        <f t="shared" si="51"/>
        <v>12</v>
      </c>
      <c r="X232" s="77">
        <v>8</v>
      </c>
      <c r="Y232" s="73">
        <f>'ИТОГ и проверка'!C232</f>
        <v>12</v>
      </c>
      <c r="Z232" s="73">
        <f t="shared" si="57"/>
        <v>7.7419354838709671</v>
      </c>
      <c r="AA232" s="78">
        <f t="shared" si="52"/>
        <v>-0.25806451612903292</v>
      </c>
      <c r="AB232" s="73">
        <f t="shared" si="53"/>
        <v>0</v>
      </c>
      <c r="AC232" s="69"/>
      <c r="AD232" s="73">
        <f>'ИТОГ и проверка'!D232</f>
        <v>0</v>
      </c>
      <c r="AE232" s="69"/>
      <c r="AF232" s="69"/>
      <c r="AG232" s="69"/>
      <c r="AH232" s="73">
        <f>'ИТОГ и проверка'!E232</f>
        <v>0</v>
      </c>
      <c r="AI232" s="91"/>
      <c r="AJ232" s="91">
        <f t="shared" si="54"/>
        <v>0</v>
      </c>
      <c r="AK232" s="89">
        <f t="shared" si="55"/>
        <v>-12</v>
      </c>
      <c r="AL232" s="71">
        <f t="shared" si="56"/>
        <v>0</v>
      </c>
      <c r="AM232" s="82"/>
    </row>
    <row r="233" spans="1:39">
      <c r="A233" s="93" t="s">
        <v>472</v>
      </c>
      <c r="B233" s="57" t="s">
        <v>473</v>
      </c>
      <c r="C233" s="83"/>
      <c r="D233" s="58"/>
      <c r="E233" s="59"/>
      <c r="F233" s="62"/>
      <c r="G233" s="119"/>
      <c r="H233" s="120"/>
      <c r="I233" s="61"/>
      <c r="J233" s="61"/>
      <c r="K233" s="61"/>
      <c r="L233" s="61"/>
      <c r="M233" s="61"/>
      <c r="N233" s="121"/>
      <c r="O233" s="94"/>
      <c r="P233" s="60"/>
      <c r="Q233" s="60"/>
      <c r="R233" s="60"/>
      <c r="S233" s="94"/>
      <c r="T233" s="94"/>
      <c r="U233" s="60"/>
      <c r="V233" s="60"/>
      <c r="W233" s="60"/>
      <c r="X233" s="60"/>
      <c r="Y233" s="60"/>
      <c r="Z233" s="60"/>
      <c r="AA233" s="60"/>
      <c r="AB233" s="73">
        <f t="shared" si="53"/>
        <v>0</v>
      </c>
      <c r="AC233" s="60"/>
      <c r="AD233" s="60"/>
      <c r="AE233" s="60"/>
      <c r="AF233" s="60"/>
      <c r="AG233" s="60"/>
      <c r="AH233" s="62"/>
      <c r="AI233" s="97"/>
      <c r="AJ233" s="91">
        <f t="shared" si="54"/>
        <v>0</v>
      </c>
      <c r="AK233" s="89">
        <f t="shared" si="55"/>
        <v>0</v>
      </c>
      <c r="AL233" s="71">
        <f t="shared" si="56"/>
        <v>0</v>
      </c>
      <c r="AM233" s="82"/>
    </row>
    <row r="234" spans="1:39" ht="47.25">
      <c r="A234" s="66" t="s">
        <v>474</v>
      </c>
      <c r="B234" s="67" t="s">
        <v>475</v>
      </c>
      <c r="C234" s="68">
        <v>89.930999999999997</v>
      </c>
      <c r="D234" s="69">
        <v>144</v>
      </c>
      <c r="E234" s="90">
        <v>140</v>
      </c>
      <c r="F234" s="71">
        <f t="shared" si="49"/>
        <v>1.5567490631706531</v>
      </c>
      <c r="G234" s="72">
        <v>11</v>
      </c>
      <c r="H234" s="73">
        <f t="shared" si="46"/>
        <v>7.6388888888888893</v>
      </c>
      <c r="I234" s="74"/>
      <c r="J234" s="75">
        <v>0</v>
      </c>
      <c r="K234" s="74"/>
      <c r="L234" s="74"/>
      <c r="M234" s="74"/>
      <c r="N234" s="75">
        <v>0</v>
      </c>
      <c r="O234" s="90">
        <v>5</v>
      </c>
      <c r="P234" s="69"/>
      <c r="Q234" s="69"/>
      <c r="R234" s="69"/>
      <c r="S234" s="90">
        <v>4</v>
      </c>
      <c r="T234" s="90">
        <v>1</v>
      </c>
      <c r="U234" s="71">
        <f t="shared" si="47"/>
        <v>45.454545454545453</v>
      </c>
      <c r="V234" s="76">
        <f t="shared" si="50"/>
        <v>11.200000000000001</v>
      </c>
      <c r="W234" s="73">
        <f t="shared" si="51"/>
        <v>11</v>
      </c>
      <c r="X234" s="77">
        <v>8</v>
      </c>
      <c r="Y234" s="73">
        <f>'ИТОГ и проверка'!C234</f>
        <v>11</v>
      </c>
      <c r="Z234" s="73">
        <f t="shared" si="57"/>
        <v>7.8571428571428577</v>
      </c>
      <c r="AA234" s="78">
        <f t="shared" si="52"/>
        <v>-0.14285714285714235</v>
      </c>
      <c r="AB234" s="73">
        <f t="shared" si="53"/>
        <v>0</v>
      </c>
      <c r="AC234" s="69"/>
      <c r="AD234" s="73">
        <f>'ИТОГ и проверка'!D234</f>
        <v>0</v>
      </c>
      <c r="AE234" s="69"/>
      <c r="AF234" s="69"/>
      <c r="AG234" s="69"/>
      <c r="AH234" s="73">
        <f>'ИТОГ и проверка'!E234</f>
        <v>0</v>
      </c>
      <c r="AI234" s="91"/>
      <c r="AJ234" s="91">
        <f t="shared" si="54"/>
        <v>0</v>
      </c>
      <c r="AK234" s="89">
        <f t="shared" si="55"/>
        <v>-11</v>
      </c>
      <c r="AL234" s="71">
        <f t="shared" si="56"/>
        <v>0</v>
      </c>
      <c r="AM234" s="82"/>
    </row>
    <row r="235" spans="1:39" ht="31.5">
      <c r="A235" s="66" t="s">
        <v>476</v>
      </c>
      <c r="B235" s="67" t="s">
        <v>477</v>
      </c>
      <c r="C235" s="68">
        <v>397</v>
      </c>
      <c r="D235" s="69">
        <v>449</v>
      </c>
      <c r="E235" s="75">
        <v>425</v>
      </c>
      <c r="F235" s="71">
        <f t="shared" si="49"/>
        <v>1.070528967254408</v>
      </c>
      <c r="G235" s="72">
        <v>35</v>
      </c>
      <c r="H235" s="73">
        <f t="shared" si="46"/>
        <v>7.7951002227171484</v>
      </c>
      <c r="I235" s="74"/>
      <c r="J235" s="75">
        <v>0</v>
      </c>
      <c r="K235" s="74"/>
      <c r="L235" s="74"/>
      <c r="M235" s="74"/>
      <c r="N235" s="75">
        <v>0</v>
      </c>
      <c r="O235" s="75">
        <v>34</v>
      </c>
      <c r="P235" s="69"/>
      <c r="Q235" s="69"/>
      <c r="R235" s="69"/>
      <c r="S235" s="75">
        <v>27</v>
      </c>
      <c r="T235" s="75">
        <v>7</v>
      </c>
      <c r="U235" s="71">
        <f t="shared" si="47"/>
        <v>97.142857142857153</v>
      </c>
      <c r="V235" s="76">
        <f t="shared" si="50"/>
        <v>34</v>
      </c>
      <c r="W235" s="73">
        <f t="shared" si="51"/>
        <v>34</v>
      </c>
      <c r="X235" s="77">
        <v>8</v>
      </c>
      <c r="Y235" s="73">
        <f>'ИТОГ и проверка'!C235</f>
        <v>34</v>
      </c>
      <c r="Z235" s="73">
        <f t="shared" si="57"/>
        <v>8</v>
      </c>
      <c r="AA235" s="78">
        <f t="shared" si="52"/>
        <v>0</v>
      </c>
      <c r="AB235" s="73">
        <f t="shared" si="53"/>
        <v>0</v>
      </c>
      <c r="AC235" s="69"/>
      <c r="AD235" s="73">
        <f>'ИТОГ и проверка'!D235</f>
        <v>0</v>
      </c>
      <c r="AE235" s="69"/>
      <c r="AF235" s="69"/>
      <c r="AG235" s="69"/>
      <c r="AH235" s="73">
        <f>'ИТОГ и проверка'!E235</f>
        <v>0</v>
      </c>
      <c r="AI235" s="91"/>
      <c r="AJ235" s="91">
        <f t="shared" si="54"/>
        <v>0</v>
      </c>
      <c r="AK235" s="89">
        <f t="shared" si="55"/>
        <v>-34</v>
      </c>
      <c r="AL235" s="71">
        <f t="shared" si="56"/>
        <v>0</v>
      </c>
      <c r="AM235" s="82"/>
    </row>
    <row r="236" spans="1:39" ht="47.25">
      <c r="A236" s="66" t="s">
        <v>478</v>
      </c>
      <c r="B236" s="67" t="s">
        <v>479</v>
      </c>
      <c r="C236" s="68">
        <v>283.51</v>
      </c>
      <c r="D236" s="69">
        <v>277</v>
      </c>
      <c r="E236" s="90">
        <v>261</v>
      </c>
      <c r="F236" s="71">
        <f t="shared" si="49"/>
        <v>0.92060244788543621</v>
      </c>
      <c r="G236" s="72">
        <v>13</v>
      </c>
      <c r="H236" s="73">
        <f t="shared" si="46"/>
        <v>4.6931407942238268</v>
      </c>
      <c r="I236" s="74"/>
      <c r="J236" s="75">
        <v>1</v>
      </c>
      <c r="K236" s="74"/>
      <c r="L236" s="74"/>
      <c r="M236" s="74">
        <v>9</v>
      </c>
      <c r="N236" s="75">
        <v>3</v>
      </c>
      <c r="O236" s="90">
        <v>12</v>
      </c>
      <c r="P236" s="69"/>
      <c r="Q236" s="69"/>
      <c r="R236" s="69"/>
      <c r="S236" s="90">
        <v>9</v>
      </c>
      <c r="T236" s="90">
        <v>3</v>
      </c>
      <c r="U236" s="71">
        <f t="shared" si="47"/>
        <v>92.307692307692307</v>
      </c>
      <c r="V236" s="76">
        <f t="shared" si="50"/>
        <v>13.05</v>
      </c>
      <c r="W236" s="73">
        <f t="shared" si="51"/>
        <v>13</v>
      </c>
      <c r="X236" s="77">
        <v>5</v>
      </c>
      <c r="Y236" s="73">
        <f>'ИТОГ и проверка'!C236</f>
        <v>13</v>
      </c>
      <c r="Z236" s="73">
        <f t="shared" si="57"/>
        <v>4.9808429118773949</v>
      </c>
      <c r="AA236" s="78">
        <f t="shared" si="52"/>
        <v>-1.9157088122605082E-2</v>
      </c>
      <c r="AB236" s="73">
        <f t="shared" si="53"/>
        <v>0</v>
      </c>
      <c r="AC236" s="69"/>
      <c r="AD236" s="73">
        <f>'ИТОГ и проверка'!D236</f>
        <v>1</v>
      </c>
      <c r="AE236" s="69"/>
      <c r="AF236" s="69"/>
      <c r="AG236" s="79">
        <f t="shared" si="48"/>
        <v>9</v>
      </c>
      <c r="AH236" s="73">
        <f>'ИТОГ и проверка'!E236</f>
        <v>3</v>
      </c>
      <c r="AI236" s="91"/>
      <c r="AJ236" s="91">
        <f t="shared" si="54"/>
        <v>13</v>
      </c>
      <c r="AK236" s="89">
        <f t="shared" si="55"/>
        <v>0</v>
      </c>
      <c r="AL236" s="71">
        <f t="shared" si="56"/>
        <v>0</v>
      </c>
      <c r="AM236" s="82"/>
    </row>
    <row r="237" spans="1:39" ht="47.25">
      <c r="A237" s="66" t="s">
        <v>480</v>
      </c>
      <c r="B237" s="67" t="s">
        <v>481</v>
      </c>
      <c r="C237" s="68">
        <v>17.295000000000002</v>
      </c>
      <c r="D237" s="69">
        <v>21</v>
      </c>
      <c r="E237" s="90">
        <v>23</v>
      </c>
      <c r="F237" s="71">
        <f t="shared" si="49"/>
        <v>1.32986412257878</v>
      </c>
      <c r="G237" s="72">
        <v>1</v>
      </c>
      <c r="H237" s="73">
        <f t="shared" si="46"/>
        <v>4.7619047619047619</v>
      </c>
      <c r="I237" s="74"/>
      <c r="J237" s="75">
        <v>0</v>
      </c>
      <c r="K237" s="74"/>
      <c r="L237" s="74"/>
      <c r="M237" s="74">
        <v>0</v>
      </c>
      <c r="N237" s="75">
        <v>1</v>
      </c>
      <c r="O237" s="90">
        <v>1</v>
      </c>
      <c r="P237" s="69"/>
      <c r="Q237" s="69"/>
      <c r="R237" s="69"/>
      <c r="S237" s="90">
        <v>0</v>
      </c>
      <c r="T237" s="90">
        <v>1</v>
      </c>
      <c r="U237" s="71">
        <f t="shared" si="47"/>
        <v>100</v>
      </c>
      <c r="V237" s="76">
        <f t="shared" si="50"/>
        <v>1.84</v>
      </c>
      <c r="W237" s="73">
        <f t="shared" si="51"/>
        <v>1</v>
      </c>
      <c r="X237" s="77">
        <v>8</v>
      </c>
      <c r="Y237" s="73">
        <f>'ИТОГ и проверка'!C237</f>
        <v>1</v>
      </c>
      <c r="Z237" s="73">
        <f t="shared" si="57"/>
        <v>4.3478260869565215</v>
      </c>
      <c r="AA237" s="78">
        <f t="shared" si="52"/>
        <v>-3.6521739130434785</v>
      </c>
      <c r="AB237" s="73">
        <f t="shared" si="53"/>
        <v>0</v>
      </c>
      <c r="AC237" s="69"/>
      <c r="AD237" s="73">
        <f>'ИТОГ и проверка'!D237</f>
        <v>0</v>
      </c>
      <c r="AE237" s="69"/>
      <c r="AF237" s="69"/>
      <c r="AG237" s="79">
        <f t="shared" si="48"/>
        <v>0</v>
      </c>
      <c r="AH237" s="73">
        <f>'ИТОГ и проверка'!E237</f>
        <v>1</v>
      </c>
      <c r="AI237" s="91"/>
      <c r="AJ237" s="91">
        <f t="shared" si="54"/>
        <v>1</v>
      </c>
      <c r="AK237" s="89">
        <f t="shared" si="55"/>
        <v>0</v>
      </c>
      <c r="AL237" s="71">
        <f t="shared" si="56"/>
        <v>0</v>
      </c>
      <c r="AM237" s="82"/>
    </row>
    <row r="238" spans="1:39" ht="47.25">
      <c r="A238" s="66" t="s">
        <v>482</v>
      </c>
      <c r="B238" s="67" t="s">
        <v>483</v>
      </c>
      <c r="C238" s="68">
        <v>21.34</v>
      </c>
      <c r="D238" s="69">
        <v>27</v>
      </c>
      <c r="E238" s="74">
        <v>26</v>
      </c>
      <c r="F238" s="71">
        <f t="shared" si="49"/>
        <v>1.2183692596063731</v>
      </c>
      <c r="G238" s="72">
        <v>2</v>
      </c>
      <c r="H238" s="73">
        <f t="shared" ref="H238:H265" si="58">G238/D238%</f>
        <v>7.4074074074074066</v>
      </c>
      <c r="I238" s="74"/>
      <c r="J238" s="75">
        <v>0</v>
      </c>
      <c r="K238" s="74"/>
      <c r="L238" s="74"/>
      <c r="M238" s="74">
        <v>1</v>
      </c>
      <c r="N238" s="75">
        <v>1</v>
      </c>
      <c r="O238" s="90">
        <v>2</v>
      </c>
      <c r="P238" s="69"/>
      <c r="Q238" s="69"/>
      <c r="R238" s="69"/>
      <c r="S238" s="90">
        <v>1</v>
      </c>
      <c r="T238" s="90">
        <v>1</v>
      </c>
      <c r="U238" s="71">
        <f t="shared" ref="U238:U265" si="59">O238/G238%</f>
        <v>100</v>
      </c>
      <c r="V238" s="76">
        <f t="shared" si="50"/>
        <v>2.08</v>
      </c>
      <c r="W238" s="73">
        <f t="shared" si="51"/>
        <v>2</v>
      </c>
      <c r="X238" s="77">
        <v>8</v>
      </c>
      <c r="Y238" s="73">
        <f>'ИТОГ и проверка'!C238</f>
        <v>2</v>
      </c>
      <c r="Z238" s="73">
        <f t="shared" si="57"/>
        <v>7.6923076923076916</v>
      </c>
      <c r="AA238" s="78">
        <f t="shared" si="52"/>
        <v>-0.30769230769230838</v>
      </c>
      <c r="AB238" s="73">
        <f t="shared" si="53"/>
        <v>0</v>
      </c>
      <c r="AC238" s="69"/>
      <c r="AD238" s="73">
        <f>'ИТОГ и проверка'!D238</f>
        <v>0</v>
      </c>
      <c r="AE238" s="69"/>
      <c r="AF238" s="69"/>
      <c r="AG238" s="79">
        <f t="shared" si="48"/>
        <v>1</v>
      </c>
      <c r="AH238" s="73">
        <f>'ИТОГ и проверка'!E238</f>
        <v>1</v>
      </c>
      <c r="AI238" s="91"/>
      <c r="AJ238" s="91">
        <f t="shared" si="54"/>
        <v>2</v>
      </c>
      <c r="AK238" s="89">
        <f t="shared" si="55"/>
        <v>0</v>
      </c>
      <c r="AL238" s="71">
        <f t="shared" si="56"/>
        <v>0</v>
      </c>
      <c r="AM238" s="82"/>
    </row>
    <row r="239" spans="1:39" ht="47.25">
      <c r="A239" s="66" t="s">
        <v>484</v>
      </c>
      <c r="B239" s="67" t="s">
        <v>485</v>
      </c>
      <c r="C239" s="104">
        <v>398.80700000000002</v>
      </c>
      <c r="D239" s="69">
        <v>647</v>
      </c>
      <c r="E239" s="90">
        <v>635</v>
      </c>
      <c r="F239" s="71">
        <f t="shared" si="49"/>
        <v>1.5922488822914342</v>
      </c>
      <c r="G239" s="72">
        <v>18</v>
      </c>
      <c r="H239" s="73">
        <f t="shared" si="58"/>
        <v>2.7820710973724885</v>
      </c>
      <c r="I239" s="74"/>
      <c r="J239" s="75">
        <v>0</v>
      </c>
      <c r="K239" s="74"/>
      <c r="L239" s="74"/>
      <c r="M239" s="74"/>
      <c r="N239" s="75">
        <v>0</v>
      </c>
      <c r="O239" s="70">
        <v>18</v>
      </c>
      <c r="P239" s="69"/>
      <c r="Q239" s="69"/>
      <c r="R239" s="69"/>
      <c r="S239" s="70">
        <v>14</v>
      </c>
      <c r="T239" s="70">
        <v>4</v>
      </c>
      <c r="U239" s="71">
        <f t="shared" si="59"/>
        <v>100</v>
      </c>
      <c r="V239" s="76">
        <f t="shared" si="50"/>
        <v>50.800000000000004</v>
      </c>
      <c r="W239" s="73">
        <f t="shared" si="51"/>
        <v>50</v>
      </c>
      <c r="X239" s="77">
        <v>8</v>
      </c>
      <c r="Y239" s="73">
        <f>'ИТОГ и проверка'!C239</f>
        <v>20</v>
      </c>
      <c r="Z239" s="73">
        <f t="shared" si="57"/>
        <v>3.1496062992125986</v>
      </c>
      <c r="AA239" s="78">
        <f t="shared" si="52"/>
        <v>-4.8503937007874018</v>
      </c>
      <c r="AB239" s="73">
        <f t="shared" si="53"/>
        <v>0</v>
      </c>
      <c r="AC239" s="69"/>
      <c r="AD239" s="73">
        <f>'ИТОГ и проверка'!D239</f>
        <v>0</v>
      </c>
      <c r="AE239" s="69"/>
      <c r="AF239" s="69"/>
      <c r="AG239" s="69"/>
      <c r="AH239" s="73">
        <f>'ИТОГ и проверка'!E239</f>
        <v>0</v>
      </c>
      <c r="AI239" s="91"/>
      <c r="AJ239" s="91">
        <f t="shared" si="54"/>
        <v>0</v>
      </c>
      <c r="AK239" s="89">
        <f t="shared" si="55"/>
        <v>-20</v>
      </c>
      <c r="AL239" s="71">
        <f t="shared" si="56"/>
        <v>0</v>
      </c>
      <c r="AM239" s="82"/>
    </row>
    <row r="240" spans="1:39" ht="47.25">
      <c r="A240" s="66" t="s">
        <v>486</v>
      </c>
      <c r="B240" s="67" t="s">
        <v>487</v>
      </c>
      <c r="C240" s="68">
        <v>379.44299999999998</v>
      </c>
      <c r="D240" s="69">
        <v>436</v>
      </c>
      <c r="E240" s="75">
        <v>425</v>
      </c>
      <c r="F240" s="71">
        <f t="shared" si="49"/>
        <v>1.1200628289360985</v>
      </c>
      <c r="G240" s="72">
        <v>34</v>
      </c>
      <c r="H240" s="73">
        <f t="shared" si="58"/>
        <v>7.7981651376146779</v>
      </c>
      <c r="I240" s="74"/>
      <c r="J240" s="75">
        <v>0</v>
      </c>
      <c r="K240" s="74"/>
      <c r="L240" s="74"/>
      <c r="M240" s="74"/>
      <c r="N240" s="75">
        <v>0</v>
      </c>
      <c r="O240" s="75">
        <v>32</v>
      </c>
      <c r="P240" s="69"/>
      <c r="Q240" s="69"/>
      <c r="R240" s="69"/>
      <c r="S240" s="75">
        <v>25</v>
      </c>
      <c r="T240" s="75">
        <v>7</v>
      </c>
      <c r="U240" s="71">
        <f t="shared" si="59"/>
        <v>94.117647058823522</v>
      </c>
      <c r="V240" s="76">
        <f t="shared" si="50"/>
        <v>34</v>
      </c>
      <c r="W240" s="73">
        <f t="shared" si="51"/>
        <v>34</v>
      </c>
      <c r="X240" s="77">
        <v>8</v>
      </c>
      <c r="Y240" s="73">
        <f>'ИТОГ и проверка'!C240</f>
        <v>34</v>
      </c>
      <c r="Z240" s="73">
        <f t="shared" si="57"/>
        <v>8</v>
      </c>
      <c r="AA240" s="78">
        <f t="shared" si="52"/>
        <v>0</v>
      </c>
      <c r="AB240" s="73">
        <f t="shared" si="53"/>
        <v>0</v>
      </c>
      <c r="AC240" s="69"/>
      <c r="AD240" s="73">
        <f>'ИТОГ и проверка'!D240</f>
        <v>0</v>
      </c>
      <c r="AE240" s="69"/>
      <c r="AF240" s="69"/>
      <c r="AG240" s="69"/>
      <c r="AH240" s="73">
        <f>'ИТОГ и проверка'!E240</f>
        <v>0</v>
      </c>
      <c r="AI240" s="91"/>
      <c r="AJ240" s="91">
        <f t="shared" si="54"/>
        <v>0</v>
      </c>
      <c r="AK240" s="89">
        <f t="shared" si="55"/>
        <v>-34</v>
      </c>
      <c r="AL240" s="71">
        <f t="shared" si="56"/>
        <v>0</v>
      </c>
      <c r="AM240" s="82"/>
    </row>
    <row r="241" spans="1:39" ht="31.5">
      <c r="A241" s="66" t="s">
        <v>488</v>
      </c>
      <c r="B241" s="67" t="s">
        <v>489</v>
      </c>
      <c r="C241" s="104">
        <v>246.23500000000001</v>
      </c>
      <c r="D241" s="69">
        <v>415</v>
      </c>
      <c r="E241" s="90">
        <v>408</v>
      </c>
      <c r="F241" s="71">
        <f t="shared" si="49"/>
        <v>1.6569537230694256</v>
      </c>
      <c r="G241" s="72">
        <v>21</v>
      </c>
      <c r="H241" s="73">
        <f t="shared" si="58"/>
        <v>5.0602409638554215</v>
      </c>
      <c r="I241" s="74"/>
      <c r="J241" s="75">
        <v>0</v>
      </c>
      <c r="K241" s="74"/>
      <c r="L241" s="74"/>
      <c r="M241" s="74"/>
      <c r="N241" s="75">
        <v>0</v>
      </c>
      <c r="O241" s="90">
        <v>10</v>
      </c>
      <c r="P241" s="69"/>
      <c r="Q241" s="69"/>
      <c r="R241" s="69"/>
      <c r="S241" s="90">
        <v>10</v>
      </c>
      <c r="T241" s="90">
        <v>0</v>
      </c>
      <c r="U241" s="71">
        <f t="shared" si="59"/>
        <v>47.61904761904762</v>
      </c>
      <c r="V241" s="76">
        <f t="shared" si="50"/>
        <v>32.64</v>
      </c>
      <c r="W241" s="73">
        <f t="shared" si="51"/>
        <v>32</v>
      </c>
      <c r="X241" s="77">
        <v>8</v>
      </c>
      <c r="Y241" s="73">
        <f>'ИТОГ и проверка'!C241</f>
        <v>20</v>
      </c>
      <c r="Z241" s="73">
        <f t="shared" si="57"/>
        <v>4.9019607843137258</v>
      </c>
      <c r="AA241" s="78">
        <f t="shared" si="52"/>
        <v>-3.0980392156862742</v>
      </c>
      <c r="AB241" s="73">
        <f t="shared" si="53"/>
        <v>0</v>
      </c>
      <c r="AC241" s="69"/>
      <c r="AD241" s="73">
        <f>'ИТОГ и проверка'!D241</f>
        <v>0</v>
      </c>
      <c r="AE241" s="69"/>
      <c r="AF241" s="69"/>
      <c r="AG241" s="69"/>
      <c r="AH241" s="73">
        <f>'ИТОГ и проверка'!E241</f>
        <v>0</v>
      </c>
      <c r="AI241" s="91"/>
      <c r="AJ241" s="91">
        <f t="shared" si="54"/>
        <v>0</v>
      </c>
      <c r="AK241" s="89">
        <f t="shared" si="55"/>
        <v>-20</v>
      </c>
      <c r="AL241" s="71">
        <f t="shared" si="56"/>
        <v>0</v>
      </c>
      <c r="AM241" s="82"/>
    </row>
    <row r="242" spans="1:39" ht="47.25">
      <c r="A242" s="66" t="s">
        <v>490</v>
      </c>
      <c r="B242" s="67" t="s">
        <v>491</v>
      </c>
      <c r="C242" s="68">
        <v>349.32100000000003</v>
      </c>
      <c r="D242" s="69">
        <v>395</v>
      </c>
      <c r="E242" s="75">
        <v>387</v>
      </c>
      <c r="F242" s="71">
        <f t="shared" si="49"/>
        <v>1.1078635409837942</v>
      </c>
      <c r="G242" s="72">
        <v>31</v>
      </c>
      <c r="H242" s="73">
        <f t="shared" si="58"/>
        <v>7.8481012658227849</v>
      </c>
      <c r="I242" s="74"/>
      <c r="J242" s="75">
        <v>0</v>
      </c>
      <c r="K242" s="74"/>
      <c r="L242" s="74"/>
      <c r="M242" s="74"/>
      <c r="N242" s="75">
        <v>0</v>
      </c>
      <c r="O242" s="75">
        <v>20</v>
      </c>
      <c r="P242" s="69"/>
      <c r="Q242" s="69"/>
      <c r="R242" s="69"/>
      <c r="S242" s="75">
        <v>20</v>
      </c>
      <c r="T242" s="75">
        <v>0</v>
      </c>
      <c r="U242" s="71">
        <f t="shared" si="59"/>
        <v>64.516129032258064</v>
      </c>
      <c r="V242" s="76">
        <f t="shared" si="50"/>
        <v>30.96</v>
      </c>
      <c r="W242" s="73">
        <f t="shared" si="51"/>
        <v>30</v>
      </c>
      <c r="X242" s="77">
        <v>8</v>
      </c>
      <c r="Y242" s="73">
        <f>'ИТОГ и проверка'!C242</f>
        <v>27</v>
      </c>
      <c r="Z242" s="73">
        <f t="shared" si="57"/>
        <v>6.9767441860465116</v>
      </c>
      <c r="AA242" s="78">
        <f t="shared" si="52"/>
        <v>-1.0232558139534884</v>
      </c>
      <c r="AB242" s="73">
        <f t="shared" si="53"/>
        <v>0</v>
      </c>
      <c r="AC242" s="69"/>
      <c r="AD242" s="73">
        <f>'ИТОГ и проверка'!D242</f>
        <v>0</v>
      </c>
      <c r="AE242" s="69"/>
      <c r="AF242" s="69"/>
      <c r="AG242" s="69"/>
      <c r="AH242" s="73">
        <f>'ИТОГ и проверка'!E242</f>
        <v>0</v>
      </c>
      <c r="AI242" s="91"/>
      <c r="AJ242" s="91">
        <f t="shared" si="54"/>
        <v>0</v>
      </c>
      <c r="AK242" s="89">
        <f t="shared" si="55"/>
        <v>-27</v>
      </c>
      <c r="AL242" s="71">
        <f t="shared" si="56"/>
        <v>0</v>
      </c>
      <c r="AM242" s="82"/>
    </row>
    <row r="243" spans="1:39" ht="47.25">
      <c r="A243" s="66" t="s">
        <v>492</v>
      </c>
      <c r="B243" s="67" t="s">
        <v>493</v>
      </c>
      <c r="C243" s="68">
        <v>144.42500000000001</v>
      </c>
      <c r="D243" s="69">
        <v>163</v>
      </c>
      <c r="E243" s="75">
        <v>158</v>
      </c>
      <c r="F243" s="71">
        <f t="shared" si="49"/>
        <v>1.0939934221914487</v>
      </c>
      <c r="G243" s="72">
        <v>13</v>
      </c>
      <c r="H243" s="73">
        <f t="shared" si="58"/>
        <v>7.9754601226993866</v>
      </c>
      <c r="I243" s="74"/>
      <c r="J243" s="75">
        <v>0</v>
      </c>
      <c r="K243" s="74"/>
      <c r="L243" s="74"/>
      <c r="M243" s="74"/>
      <c r="N243" s="75">
        <v>0</v>
      </c>
      <c r="O243" s="72">
        <v>9</v>
      </c>
      <c r="P243" s="69"/>
      <c r="Q243" s="69"/>
      <c r="R243" s="69"/>
      <c r="S243" s="72">
        <v>9</v>
      </c>
      <c r="T243" s="72">
        <v>0</v>
      </c>
      <c r="U243" s="71">
        <f t="shared" si="59"/>
        <v>69.230769230769226</v>
      </c>
      <c r="V243" s="76">
        <f t="shared" si="50"/>
        <v>12.64</v>
      </c>
      <c r="W243" s="73">
        <f t="shared" si="51"/>
        <v>12</v>
      </c>
      <c r="X243" s="77">
        <v>8</v>
      </c>
      <c r="Y243" s="73">
        <f>'ИТОГ и проверка'!C243</f>
        <v>12</v>
      </c>
      <c r="Z243" s="73">
        <f t="shared" si="57"/>
        <v>7.5949367088607591</v>
      </c>
      <c r="AA243" s="78">
        <f t="shared" si="52"/>
        <v>-0.40506329113924089</v>
      </c>
      <c r="AB243" s="73">
        <f t="shared" si="53"/>
        <v>0</v>
      </c>
      <c r="AC243" s="69"/>
      <c r="AD243" s="73">
        <f>'ИТОГ и проверка'!D243</f>
        <v>0</v>
      </c>
      <c r="AE243" s="69"/>
      <c r="AF243" s="69"/>
      <c r="AG243" s="69"/>
      <c r="AH243" s="73">
        <f>'ИТОГ и проверка'!E243</f>
        <v>0</v>
      </c>
      <c r="AI243" s="91"/>
      <c r="AJ243" s="91">
        <f t="shared" si="54"/>
        <v>0</v>
      </c>
      <c r="AK243" s="89">
        <f t="shared" si="55"/>
        <v>-12</v>
      </c>
      <c r="AL243" s="71">
        <f t="shared" si="56"/>
        <v>0</v>
      </c>
      <c r="AM243" s="82"/>
    </row>
    <row r="244" spans="1:39" ht="47.25">
      <c r="A244" s="66" t="s">
        <v>494</v>
      </c>
      <c r="B244" s="67" t="s">
        <v>495</v>
      </c>
      <c r="C244" s="68">
        <v>289.97000000000003</v>
      </c>
      <c r="D244" s="69">
        <v>333</v>
      </c>
      <c r="E244" s="75">
        <v>311</v>
      </c>
      <c r="F244" s="71">
        <f t="shared" si="49"/>
        <v>1.072524743939028</v>
      </c>
      <c r="G244" s="72">
        <v>26</v>
      </c>
      <c r="H244" s="73">
        <f t="shared" si="58"/>
        <v>7.8078078078078077</v>
      </c>
      <c r="I244" s="74"/>
      <c r="J244" s="75">
        <v>0</v>
      </c>
      <c r="K244" s="74"/>
      <c r="L244" s="74"/>
      <c r="M244" s="74"/>
      <c r="N244" s="75">
        <v>0</v>
      </c>
      <c r="O244" s="75">
        <v>9</v>
      </c>
      <c r="P244" s="69"/>
      <c r="Q244" s="69"/>
      <c r="R244" s="69"/>
      <c r="S244" s="75">
        <v>9</v>
      </c>
      <c r="T244" s="75">
        <v>0</v>
      </c>
      <c r="U244" s="71">
        <f t="shared" si="59"/>
        <v>34.615384615384613</v>
      </c>
      <c r="V244" s="76">
        <f t="shared" si="50"/>
        <v>24.88</v>
      </c>
      <c r="W244" s="73">
        <f t="shared" si="51"/>
        <v>24</v>
      </c>
      <c r="X244" s="77">
        <v>8</v>
      </c>
      <c r="Y244" s="73">
        <f>'ИТОГ и проверка'!C244</f>
        <v>12</v>
      </c>
      <c r="Z244" s="73">
        <f t="shared" si="57"/>
        <v>3.8585209003215435</v>
      </c>
      <c r="AA244" s="78">
        <f t="shared" si="52"/>
        <v>-4.1414790996784561</v>
      </c>
      <c r="AB244" s="73">
        <f t="shared" si="53"/>
        <v>0</v>
      </c>
      <c r="AC244" s="69"/>
      <c r="AD244" s="73">
        <f>'ИТОГ и проверка'!D244</f>
        <v>0</v>
      </c>
      <c r="AE244" s="69"/>
      <c r="AF244" s="69"/>
      <c r="AG244" s="69"/>
      <c r="AH244" s="73">
        <f>'ИТОГ и проверка'!E244</f>
        <v>0</v>
      </c>
      <c r="AI244" s="91"/>
      <c r="AJ244" s="91">
        <f t="shared" si="54"/>
        <v>0</v>
      </c>
      <c r="AK244" s="89">
        <f t="shared" si="55"/>
        <v>-12</v>
      </c>
      <c r="AL244" s="71">
        <f t="shared" si="56"/>
        <v>0</v>
      </c>
      <c r="AM244" s="82"/>
    </row>
    <row r="245" spans="1:39">
      <c r="A245" s="93" t="s">
        <v>496</v>
      </c>
      <c r="B245" s="57" t="s">
        <v>497</v>
      </c>
      <c r="C245" s="83"/>
      <c r="D245" s="58"/>
      <c r="E245" s="59"/>
      <c r="F245" s="62"/>
      <c r="G245" s="119"/>
      <c r="H245" s="120"/>
      <c r="I245" s="61"/>
      <c r="J245" s="61"/>
      <c r="K245" s="61"/>
      <c r="L245" s="61"/>
      <c r="M245" s="61"/>
      <c r="N245" s="121"/>
      <c r="O245" s="59"/>
      <c r="P245" s="60"/>
      <c r="Q245" s="60"/>
      <c r="R245" s="60"/>
      <c r="S245" s="59"/>
      <c r="T245" s="59"/>
      <c r="U245" s="60"/>
      <c r="V245" s="60"/>
      <c r="W245" s="60"/>
      <c r="X245" s="60"/>
      <c r="Y245" s="60"/>
      <c r="Z245" s="60"/>
      <c r="AA245" s="60"/>
      <c r="AB245" s="73">
        <f t="shared" si="53"/>
        <v>0</v>
      </c>
      <c r="AC245" s="60"/>
      <c r="AD245" s="60"/>
      <c r="AE245" s="60"/>
      <c r="AF245" s="60"/>
      <c r="AG245" s="60"/>
      <c r="AH245" s="62"/>
      <c r="AI245" s="97"/>
      <c r="AJ245" s="91">
        <f t="shared" si="54"/>
        <v>0</v>
      </c>
      <c r="AK245" s="89">
        <f t="shared" si="55"/>
        <v>0</v>
      </c>
      <c r="AL245" s="71">
        <f t="shared" si="56"/>
        <v>0</v>
      </c>
      <c r="AM245" s="82"/>
    </row>
    <row r="246" spans="1:39" ht="63">
      <c r="A246" s="66" t="s">
        <v>498</v>
      </c>
      <c r="B246" s="67" t="s">
        <v>499</v>
      </c>
      <c r="C246" s="68">
        <v>18</v>
      </c>
      <c r="D246" s="69">
        <v>58</v>
      </c>
      <c r="E246" s="90">
        <v>60</v>
      </c>
      <c r="F246" s="71">
        <f t="shared" si="49"/>
        <v>3.3333333333333335</v>
      </c>
      <c r="G246" s="72">
        <v>6</v>
      </c>
      <c r="H246" s="73">
        <f t="shared" si="58"/>
        <v>10.344827586206897</v>
      </c>
      <c r="I246" s="74"/>
      <c r="J246" s="75">
        <v>0</v>
      </c>
      <c r="K246" s="74"/>
      <c r="L246" s="74"/>
      <c r="M246" s="74"/>
      <c r="N246" s="75">
        <v>0</v>
      </c>
      <c r="O246" s="90">
        <v>4</v>
      </c>
      <c r="P246" s="69"/>
      <c r="Q246" s="69"/>
      <c r="R246" s="69"/>
      <c r="S246" s="90">
        <v>2</v>
      </c>
      <c r="T246" s="90">
        <v>2</v>
      </c>
      <c r="U246" s="71">
        <f t="shared" si="59"/>
        <v>66.666666666666671</v>
      </c>
      <c r="V246" s="76">
        <f t="shared" si="50"/>
        <v>7.1999999999999993</v>
      </c>
      <c r="W246" s="73">
        <f t="shared" si="51"/>
        <v>7</v>
      </c>
      <c r="X246" s="77">
        <v>12</v>
      </c>
      <c r="Y246" s="73">
        <f>'ИТОГ и проверка'!C246</f>
        <v>7</v>
      </c>
      <c r="Z246" s="73">
        <f t="shared" si="57"/>
        <v>11.666666666666668</v>
      </c>
      <c r="AA246" s="78">
        <f t="shared" si="52"/>
        <v>-0.33333333333333215</v>
      </c>
      <c r="AB246" s="73">
        <f t="shared" si="53"/>
        <v>0</v>
      </c>
      <c r="AC246" s="69"/>
      <c r="AD246" s="73">
        <f>'ИТОГ и проверка'!D246</f>
        <v>0</v>
      </c>
      <c r="AE246" s="69"/>
      <c r="AF246" s="69"/>
      <c r="AG246" s="69"/>
      <c r="AH246" s="73">
        <f>'ИТОГ и проверка'!E246</f>
        <v>0</v>
      </c>
      <c r="AI246" s="91"/>
      <c r="AJ246" s="91">
        <f t="shared" si="54"/>
        <v>0</v>
      </c>
      <c r="AK246" s="89">
        <f t="shared" si="55"/>
        <v>-7</v>
      </c>
      <c r="AL246" s="71">
        <f t="shared" si="56"/>
        <v>0</v>
      </c>
      <c r="AM246" s="82"/>
    </row>
    <row r="247" spans="1:39" ht="47.25">
      <c r="A247" s="66" t="s">
        <v>500</v>
      </c>
      <c r="B247" s="67" t="s">
        <v>501</v>
      </c>
      <c r="C247" s="68">
        <v>144.4</v>
      </c>
      <c r="D247" s="69">
        <v>168</v>
      </c>
      <c r="E247" s="70">
        <v>192</v>
      </c>
      <c r="F247" s="71">
        <f t="shared" si="49"/>
        <v>1.3296398891966759</v>
      </c>
      <c r="G247" s="72">
        <v>10</v>
      </c>
      <c r="H247" s="73">
        <f t="shared" si="58"/>
        <v>5.9523809523809526</v>
      </c>
      <c r="I247" s="74"/>
      <c r="J247" s="75">
        <v>0</v>
      </c>
      <c r="K247" s="74"/>
      <c r="L247" s="74"/>
      <c r="M247" s="74"/>
      <c r="N247" s="75">
        <v>0</v>
      </c>
      <c r="O247" s="70">
        <v>9</v>
      </c>
      <c r="P247" s="69"/>
      <c r="Q247" s="69"/>
      <c r="R247" s="69"/>
      <c r="S247" s="70">
        <v>7</v>
      </c>
      <c r="T247" s="70">
        <v>2</v>
      </c>
      <c r="U247" s="71">
        <f t="shared" si="59"/>
        <v>90</v>
      </c>
      <c r="V247" s="76">
        <f t="shared" si="50"/>
        <v>15.36</v>
      </c>
      <c r="W247" s="73">
        <f t="shared" si="51"/>
        <v>15</v>
      </c>
      <c r="X247" s="77">
        <v>8</v>
      </c>
      <c r="Y247" s="73">
        <f>'ИТОГ и проверка'!C247</f>
        <v>13</v>
      </c>
      <c r="Z247" s="73">
        <f t="shared" si="57"/>
        <v>6.7708333333333339</v>
      </c>
      <c r="AA247" s="78">
        <f t="shared" si="52"/>
        <v>-1.2291666666666661</v>
      </c>
      <c r="AB247" s="73">
        <f t="shared" si="53"/>
        <v>0</v>
      </c>
      <c r="AC247" s="69"/>
      <c r="AD247" s="73">
        <f>'ИТОГ и проверка'!D247</f>
        <v>0</v>
      </c>
      <c r="AE247" s="69"/>
      <c r="AF247" s="69"/>
      <c r="AG247" s="69"/>
      <c r="AH247" s="73">
        <f>'ИТОГ и проверка'!E247</f>
        <v>0</v>
      </c>
      <c r="AI247" s="91"/>
      <c r="AJ247" s="91">
        <f t="shared" si="54"/>
        <v>0</v>
      </c>
      <c r="AK247" s="89">
        <f t="shared" si="55"/>
        <v>-13</v>
      </c>
      <c r="AL247" s="71">
        <f t="shared" si="56"/>
        <v>0</v>
      </c>
      <c r="AM247" s="82"/>
    </row>
    <row r="248" spans="1:39">
      <c r="A248" s="93" t="s">
        <v>502</v>
      </c>
      <c r="B248" s="57" t="s">
        <v>503</v>
      </c>
      <c r="C248" s="83"/>
      <c r="D248" s="58"/>
      <c r="E248" s="59"/>
      <c r="F248" s="62"/>
      <c r="G248" s="119"/>
      <c r="H248" s="120"/>
      <c r="I248" s="61"/>
      <c r="J248" s="61"/>
      <c r="K248" s="61"/>
      <c r="L248" s="61"/>
      <c r="M248" s="61"/>
      <c r="N248" s="121"/>
      <c r="O248" s="59"/>
      <c r="P248" s="60"/>
      <c r="Q248" s="60"/>
      <c r="R248" s="60"/>
      <c r="S248" s="59"/>
      <c r="T248" s="59"/>
      <c r="U248" s="60"/>
      <c r="V248" s="60"/>
      <c r="W248" s="60"/>
      <c r="X248" s="60"/>
      <c r="Y248" s="60"/>
      <c r="Z248" s="60"/>
      <c r="AA248" s="60"/>
      <c r="AB248" s="73">
        <f t="shared" si="53"/>
        <v>0</v>
      </c>
      <c r="AC248" s="60"/>
      <c r="AD248" s="60"/>
      <c r="AE248" s="60"/>
      <c r="AF248" s="60"/>
      <c r="AG248" s="60"/>
      <c r="AH248" s="62"/>
      <c r="AI248" s="97"/>
      <c r="AJ248" s="91">
        <f t="shared" si="54"/>
        <v>0</v>
      </c>
      <c r="AK248" s="89">
        <f t="shared" si="55"/>
        <v>0</v>
      </c>
      <c r="AL248" s="71">
        <f t="shared" si="56"/>
        <v>0</v>
      </c>
      <c r="AM248" s="82"/>
    </row>
    <row r="249" spans="1:39" ht="63">
      <c r="A249" s="66" t="s">
        <v>504</v>
      </c>
      <c r="B249" s="67" t="s">
        <v>505</v>
      </c>
      <c r="C249" s="68">
        <v>29.6</v>
      </c>
      <c r="D249" s="69">
        <v>9</v>
      </c>
      <c r="E249" s="70">
        <v>9</v>
      </c>
      <c r="F249" s="71">
        <f t="shared" si="49"/>
        <v>0.30405405405405406</v>
      </c>
      <c r="G249" s="72">
        <v>0</v>
      </c>
      <c r="H249" s="73">
        <f t="shared" si="58"/>
        <v>0</v>
      </c>
      <c r="I249" s="74"/>
      <c r="J249" s="75">
        <v>0</v>
      </c>
      <c r="K249" s="74"/>
      <c r="L249" s="74"/>
      <c r="M249" s="74"/>
      <c r="N249" s="75">
        <v>0</v>
      </c>
      <c r="O249" s="72">
        <v>0</v>
      </c>
      <c r="P249" s="69"/>
      <c r="Q249" s="69"/>
      <c r="R249" s="69"/>
      <c r="S249" s="72">
        <v>0</v>
      </c>
      <c r="T249" s="72">
        <v>0</v>
      </c>
      <c r="U249" s="71">
        <v>0</v>
      </c>
      <c r="V249" s="76">
        <f t="shared" si="50"/>
        <v>0.45</v>
      </c>
      <c r="W249" s="73">
        <f t="shared" si="51"/>
        <v>0</v>
      </c>
      <c r="X249" s="77">
        <v>5</v>
      </c>
      <c r="Y249" s="73">
        <f>'ИТОГ и проверка'!C249</f>
        <v>0</v>
      </c>
      <c r="Z249" s="73">
        <f t="shared" si="57"/>
        <v>0</v>
      </c>
      <c r="AA249" s="78">
        <f t="shared" si="52"/>
        <v>-5</v>
      </c>
      <c r="AB249" s="73">
        <f t="shared" si="53"/>
        <v>0</v>
      </c>
      <c r="AC249" s="69"/>
      <c r="AD249" s="73">
        <f>'ИТОГ и проверка'!D249</f>
        <v>0</v>
      </c>
      <c r="AE249" s="69"/>
      <c r="AF249" s="69"/>
      <c r="AG249" s="69"/>
      <c r="AH249" s="73">
        <f>'ИТОГ и проверка'!E249</f>
        <v>0</v>
      </c>
      <c r="AI249" s="91"/>
      <c r="AJ249" s="91">
        <f t="shared" si="54"/>
        <v>0</v>
      </c>
      <c r="AK249" s="89">
        <f t="shared" si="55"/>
        <v>0</v>
      </c>
      <c r="AL249" s="71">
        <f t="shared" si="56"/>
        <v>0</v>
      </c>
      <c r="AM249" s="82"/>
    </row>
    <row r="250" spans="1:39" ht="47.25">
      <c r="A250" s="66" t="s">
        <v>506</v>
      </c>
      <c r="B250" s="67" t="s">
        <v>507</v>
      </c>
      <c r="C250" s="68">
        <v>5.2</v>
      </c>
      <c r="D250" s="69">
        <v>10</v>
      </c>
      <c r="E250" s="90">
        <v>38</v>
      </c>
      <c r="F250" s="71">
        <f t="shared" si="49"/>
        <v>7.3076923076923075</v>
      </c>
      <c r="G250" s="72">
        <v>0</v>
      </c>
      <c r="H250" s="73">
        <f t="shared" si="58"/>
        <v>0</v>
      </c>
      <c r="I250" s="74"/>
      <c r="J250" s="75">
        <v>0</v>
      </c>
      <c r="K250" s="74"/>
      <c r="L250" s="74"/>
      <c r="M250" s="74"/>
      <c r="N250" s="75">
        <v>0</v>
      </c>
      <c r="O250" s="72">
        <v>0</v>
      </c>
      <c r="P250" s="69"/>
      <c r="Q250" s="69"/>
      <c r="R250" s="69"/>
      <c r="S250" s="72">
        <v>0</v>
      </c>
      <c r="T250" s="72">
        <v>0</v>
      </c>
      <c r="U250" s="71">
        <v>0</v>
      </c>
      <c r="V250" s="76">
        <f t="shared" si="50"/>
        <v>5.7</v>
      </c>
      <c r="W250" s="73">
        <f t="shared" si="51"/>
        <v>5</v>
      </c>
      <c r="X250" s="77">
        <v>15</v>
      </c>
      <c r="Y250" s="73">
        <f>'ИТОГ и проверка'!C250</f>
        <v>2</v>
      </c>
      <c r="Z250" s="73">
        <f t="shared" si="57"/>
        <v>5.2631578947368425</v>
      </c>
      <c r="AA250" s="78">
        <f t="shared" si="52"/>
        <v>-9.7368421052631575</v>
      </c>
      <c r="AB250" s="73">
        <f t="shared" si="53"/>
        <v>0</v>
      </c>
      <c r="AC250" s="69"/>
      <c r="AD250" s="73">
        <f>'ИТОГ и проверка'!D250</f>
        <v>0</v>
      </c>
      <c r="AE250" s="69"/>
      <c r="AF250" s="69"/>
      <c r="AG250" s="69"/>
      <c r="AH250" s="73">
        <f>'ИТОГ и проверка'!E250</f>
        <v>0</v>
      </c>
      <c r="AI250" s="91"/>
      <c r="AJ250" s="91">
        <f t="shared" si="54"/>
        <v>0</v>
      </c>
      <c r="AK250" s="89">
        <f t="shared" si="55"/>
        <v>-2</v>
      </c>
      <c r="AL250" s="71">
        <f t="shared" si="56"/>
        <v>0</v>
      </c>
      <c r="AM250" s="82"/>
    </row>
    <row r="251" spans="1:39" ht="47.25">
      <c r="A251" s="66" t="s">
        <v>508</v>
      </c>
      <c r="B251" s="67" t="s">
        <v>509</v>
      </c>
      <c r="C251" s="68">
        <v>3.2</v>
      </c>
      <c r="D251" s="69">
        <v>12</v>
      </c>
      <c r="E251" s="90">
        <v>25</v>
      </c>
      <c r="F251" s="71">
        <f t="shared" si="49"/>
        <v>7.8125</v>
      </c>
      <c r="G251" s="72">
        <v>0</v>
      </c>
      <c r="H251" s="73">
        <f t="shared" si="58"/>
        <v>0</v>
      </c>
      <c r="I251" s="74"/>
      <c r="J251" s="75">
        <v>0</v>
      </c>
      <c r="K251" s="74"/>
      <c r="L251" s="74"/>
      <c r="M251" s="74"/>
      <c r="N251" s="75">
        <v>0</v>
      </c>
      <c r="O251" s="72">
        <v>0</v>
      </c>
      <c r="P251" s="69"/>
      <c r="Q251" s="69"/>
      <c r="R251" s="69"/>
      <c r="S251" s="72">
        <v>0</v>
      </c>
      <c r="T251" s="72">
        <v>0</v>
      </c>
      <c r="U251" s="71">
        <v>0</v>
      </c>
      <c r="V251" s="76">
        <f t="shared" si="50"/>
        <v>3.75</v>
      </c>
      <c r="W251" s="73">
        <f t="shared" si="51"/>
        <v>3</v>
      </c>
      <c r="X251" s="77">
        <v>15</v>
      </c>
      <c r="Y251" s="73">
        <f>'ИТОГ и проверка'!C251</f>
        <v>2</v>
      </c>
      <c r="Z251" s="73">
        <f t="shared" si="57"/>
        <v>8</v>
      </c>
      <c r="AA251" s="78">
        <f t="shared" si="52"/>
        <v>-7</v>
      </c>
      <c r="AB251" s="73">
        <f t="shared" si="53"/>
        <v>0</v>
      </c>
      <c r="AC251" s="69"/>
      <c r="AD251" s="73">
        <f>'ИТОГ и проверка'!D251</f>
        <v>0</v>
      </c>
      <c r="AE251" s="69"/>
      <c r="AF251" s="69"/>
      <c r="AG251" s="69"/>
      <c r="AH251" s="73">
        <f>'ИТОГ и проверка'!E251</f>
        <v>0</v>
      </c>
      <c r="AI251" s="91"/>
      <c r="AJ251" s="91">
        <f t="shared" si="54"/>
        <v>0</v>
      </c>
      <c r="AK251" s="89">
        <f t="shared" si="55"/>
        <v>-2</v>
      </c>
      <c r="AL251" s="71">
        <f t="shared" si="56"/>
        <v>0</v>
      </c>
      <c r="AM251" s="82"/>
    </row>
    <row r="252" spans="1:39" ht="31.5">
      <c r="A252" s="66" t="s">
        <v>510</v>
      </c>
      <c r="B252" s="67" t="s">
        <v>511</v>
      </c>
      <c r="C252" s="68">
        <v>4</v>
      </c>
      <c r="D252" s="69">
        <v>28</v>
      </c>
      <c r="E252" s="90">
        <v>31</v>
      </c>
      <c r="F252" s="71">
        <f t="shared" si="49"/>
        <v>7.75</v>
      </c>
      <c r="G252" s="72">
        <v>0</v>
      </c>
      <c r="H252" s="73">
        <f t="shared" si="58"/>
        <v>0</v>
      </c>
      <c r="I252" s="74"/>
      <c r="J252" s="75">
        <v>0</v>
      </c>
      <c r="K252" s="74"/>
      <c r="L252" s="74"/>
      <c r="M252" s="74"/>
      <c r="N252" s="75">
        <v>0</v>
      </c>
      <c r="O252" s="72">
        <v>0</v>
      </c>
      <c r="P252" s="69"/>
      <c r="Q252" s="69"/>
      <c r="R252" s="69"/>
      <c r="S252" s="72">
        <v>0</v>
      </c>
      <c r="T252" s="72">
        <v>0</v>
      </c>
      <c r="U252" s="71">
        <v>0</v>
      </c>
      <c r="V252" s="76">
        <f t="shared" si="50"/>
        <v>4.6499999999999995</v>
      </c>
      <c r="W252" s="73">
        <f t="shared" si="51"/>
        <v>4</v>
      </c>
      <c r="X252" s="77">
        <v>15</v>
      </c>
      <c r="Y252" s="73">
        <f>'ИТОГ и проверка'!C252</f>
        <v>3</v>
      </c>
      <c r="Z252" s="73">
        <f t="shared" si="57"/>
        <v>9.67741935483871</v>
      </c>
      <c r="AA252" s="78">
        <f t="shared" si="52"/>
        <v>-5.32258064516129</v>
      </c>
      <c r="AB252" s="73">
        <f t="shared" si="53"/>
        <v>0</v>
      </c>
      <c r="AC252" s="69"/>
      <c r="AD252" s="73">
        <f>'ИТОГ и проверка'!D252</f>
        <v>0</v>
      </c>
      <c r="AE252" s="69"/>
      <c r="AF252" s="69"/>
      <c r="AG252" s="69"/>
      <c r="AH252" s="73">
        <f>'ИТОГ и проверка'!E252</f>
        <v>0</v>
      </c>
      <c r="AI252" s="91"/>
      <c r="AJ252" s="91">
        <f t="shared" si="54"/>
        <v>0</v>
      </c>
      <c r="AK252" s="89">
        <f t="shared" si="55"/>
        <v>-3</v>
      </c>
      <c r="AL252" s="71">
        <f t="shared" si="56"/>
        <v>0</v>
      </c>
      <c r="AM252" s="82"/>
    </row>
    <row r="253" spans="1:39" ht="31.5">
      <c r="A253" s="66" t="s">
        <v>512</v>
      </c>
      <c r="B253" s="67" t="s">
        <v>513</v>
      </c>
      <c r="C253" s="68">
        <v>9.4</v>
      </c>
      <c r="D253" s="69">
        <v>14</v>
      </c>
      <c r="E253" s="90">
        <v>18</v>
      </c>
      <c r="F253" s="71">
        <f t="shared" si="49"/>
        <v>1.9148936170212765</v>
      </c>
      <c r="G253" s="72">
        <v>1</v>
      </c>
      <c r="H253" s="73">
        <f t="shared" si="58"/>
        <v>7.1428571428571423</v>
      </c>
      <c r="I253" s="74"/>
      <c r="J253" s="75">
        <v>0</v>
      </c>
      <c r="K253" s="74"/>
      <c r="L253" s="74"/>
      <c r="M253" s="74"/>
      <c r="N253" s="75">
        <v>0</v>
      </c>
      <c r="O253" s="90">
        <v>1</v>
      </c>
      <c r="P253" s="69"/>
      <c r="Q253" s="69"/>
      <c r="R253" s="69"/>
      <c r="S253" s="90">
        <v>1</v>
      </c>
      <c r="T253" s="90">
        <v>1</v>
      </c>
      <c r="U253" s="71">
        <f t="shared" si="59"/>
        <v>100</v>
      </c>
      <c r="V253" s="76">
        <f t="shared" si="50"/>
        <v>1.44</v>
      </c>
      <c r="W253" s="73">
        <f t="shared" si="51"/>
        <v>1</v>
      </c>
      <c r="X253" s="77">
        <v>8</v>
      </c>
      <c r="Y253" s="73">
        <f>'ИТОГ и проверка'!C253</f>
        <v>1</v>
      </c>
      <c r="Z253" s="73">
        <f t="shared" si="57"/>
        <v>5.5555555555555554</v>
      </c>
      <c r="AA253" s="78">
        <f t="shared" si="52"/>
        <v>-2.4444444444444446</v>
      </c>
      <c r="AB253" s="73">
        <f t="shared" si="53"/>
        <v>0</v>
      </c>
      <c r="AC253" s="69"/>
      <c r="AD253" s="73">
        <f>'ИТОГ и проверка'!D253</f>
        <v>0</v>
      </c>
      <c r="AE253" s="69"/>
      <c r="AF253" s="69"/>
      <c r="AG253" s="69"/>
      <c r="AH253" s="73">
        <f>'ИТОГ и проверка'!E253</f>
        <v>0</v>
      </c>
      <c r="AI253" s="91"/>
      <c r="AJ253" s="91">
        <f t="shared" si="54"/>
        <v>0</v>
      </c>
      <c r="AK253" s="89">
        <f t="shared" si="55"/>
        <v>-1</v>
      </c>
      <c r="AL253" s="71">
        <f t="shared" si="56"/>
        <v>0</v>
      </c>
      <c r="AM253" s="82"/>
    </row>
    <row r="254" spans="1:39" ht="63">
      <c r="A254" s="66" t="s">
        <v>514</v>
      </c>
      <c r="B254" s="67" t="s">
        <v>515</v>
      </c>
      <c r="C254" s="68">
        <v>11.4</v>
      </c>
      <c r="D254" s="69">
        <v>0</v>
      </c>
      <c r="E254" s="90">
        <v>0</v>
      </c>
      <c r="F254" s="71">
        <f t="shared" si="49"/>
        <v>0</v>
      </c>
      <c r="G254" s="72">
        <v>0</v>
      </c>
      <c r="H254" s="73">
        <v>0</v>
      </c>
      <c r="I254" s="74"/>
      <c r="J254" s="75">
        <v>0</v>
      </c>
      <c r="K254" s="74"/>
      <c r="L254" s="74"/>
      <c r="M254" s="74"/>
      <c r="N254" s="75">
        <v>0</v>
      </c>
      <c r="O254" s="72">
        <v>0</v>
      </c>
      <c r="P254" s="69"/>
      <c r="Q254" s="69"/>
      <c r="R254" s="69"/>
      <c r="S254" s="72">
        <v>0</v>
      </c>
      <c r="T254" s="72">
        <v>0</v>
      </c>
      <c r="U254" s="71">
        <v>0</v>
      </c>
      <c r="V254" s="76">
        <f t="shared" si="50"/>
        <v>0</v>
      </c>
      <c r="W254" s="73">
        <f t="shared" si="51"/>
        <v>0</v>
      </c>
      <c r="X254" s="77">
        <v>0</v>
      </c>
      <c r="Y254" s="73">
        <f>'ИТОГ и проверка'!C254</f>
        <v>0</v>
      </c>
      <c r="Z254" s="73">
        <v>0</v>
      </c>
      <c r="AA254" s="78">
        <f t="shared" si="52"/>
        <v>0</v>
      </c>
      <c r="AB254" s="73">
        <f t="shared" si="53"/>
        <v>0</v>
      </c>
      <c r="AC254" s="69"/>
      <c r="AD254" s="73">
        <f>'ИТОГ и проверка'!D254</f>
        <v>0</v>
      </c>
      <c r="AE254" s="69"/>
      <c r="AF254" s="69"/>
      <c r="AG254" s="69"/>
      <c r="AH254" s="73">
        <f>'ИТОГ и проверка'!E254</f>
        <v>0</v>
      </c>
      <c r="AI254" s="91"/>
      <c r="AJ254" s="91">
        <f t="shared" si="54"/>
        <v>0</v>
      </c>
      <c r="AK254" s="89">
        <f t="shared" si="55"/>
        <v>0</v>
      </c>
      <c r="AL254" s="71">
        <f t="shared" si="56"/>
        <v>0</v>
      </c>
      <c r="AM254" s="82"/>
    </row>
    <row r="255" spans="1:39">
      <c r="A255" s="66" t="s">
        <v>516</v>
      </c>
      <c r="B255" s="67" t="s">
        <v>517</v>
      </c>
      <c r="C255" s="68">
        <v>5.1719999999999997</v>
      </c>
      <c r="D255" s="69">
        <v>8</v>
      </c>
      <c r="E255" s="70">
        <v>12</v>
      </c>
      <c r="F255" s="71">
        <f t="shared" si="49"/>
        <v>2.3201856148491879</v>
      </c>
      <c r="G255" s="72">
        <v>0</v>
      </c>
      <c r="H255" s="73">
        <f t="shared" si="58"/>
        <v>0</v>
      </c>
      <c r="I255" s="74"/>
      <c r="J255" s="75">
        <v>0</v>
      </c>
      <c r="K255" s="74"/>
      <c r="L255" s="74"/>
      <c r="M255" s="74"/>
      <c r="N255" s="75">
        <v>0</v>
      </c>
      <c r="O255" s="72">
        <v>0</v>
      </c>
      <c r="P255" s="69"/>
      <c r="Q255" s="69"/>
      <c r="R255" s="69"/>
      <c r="S255" s="72">
        <v>0</v>
      </c>
      <c r="T255" s="72">
        <v>0</v>
      </c>
      <c r="U255" s="71">
        <v>0</v>
      </c>
      <c r="V255" s="76">
        <f t="shared" si="50"/>
        <v>0.96</v>
      </c>
      <c r="W255" s="73">
        <f t="shared" si="51"/>
        <v>0</v>
      </c>
      <c r="X255" s="77">
        <v>8</v>
      </c>
      <c r="Y255" s="73">
        <f>'ИТОГ и проверка'!C255</f>
        <v>0</v>
      </c>
      <c r="Z255" s="73">
        <f t="shared" si="57"/>
        <v>0</v>
      </c>
      <c r="AA255" s="78">
        <f t="shared" si="52"/>
        <v>-8</v>
      </c>
      <c r="AB255" s="73">
        <f t="shared" si="53"/>
        <v>0</v>
      </c>
      <c r="AC255" s="69"/>
      <c r="AD255" s="73">
        <f>'ИТОГ и проверка'!D255</f>
        <v>0</v>
      </c>
      <c r="AE255" s="69"/>
      <c r="AF255" s="69"/>
      <c r="AG255" s="69"/>
      <c r="AH255" s="73">
        <f>'ИТОГ и проверка'!E255</f>
        <v>0</v>
      </c>
      <c r="AI255" s="91"/>
      <c r="AJ255" s="91">
        <f t="shared" si="54"/>
        <v>0</v>
      </c>
      <c r="AK255" s="89">
        <f t="shared" si="55"/>
        <v>0</v>
      </c>
      <c r="AL255" s="71">
        <f t="shared" si="56"/>
        <v>0</v>
      </c>
      <c r="AM255" s="82"/>
    </row>
    <row r="256" spans="1:39" ht="31.5">
      <c r="A256" s="66" t="s">
        <v>518</v>
      </c>
      <c r="B256" s="67" t="s">
        <v>519</v>
      </c>
      <c r="C256" s="68">
        <v>3.52</v>
      </c>
      <c r="D256" s="69">
        <v>3</v>
      </c>
      <c r="E256" s="90">
        <v>5</v>
      </c>
      <c r="F256" s="71">
        <f t="shared" si="49"/>
        <v>1.4204545454545454</v>
      </c>
      <c r="G256" s="72">
        <v>0</v>
      </c>
      <c r="H256" s="73">
        <f t="shared" si="58"/>
        <v>0</v>
      </c>
      <c r="I256" s="74"/>
      <c r="J256" s="75">
        <v>0</v>
      </c>
      <c r="K256" s="74"/>
      <c r="L256" s="74"/>
      <c r="M256" s="74"/>
      <c r="N256" s="75">
        <v>0</v>
      </c>
      <c r="O256" s="72">
        <v>0</v>
      </c>
      <c r="P256" s="69"/>
      <c r="Q256" s="69"/>
      <c r="R256" s="69"/>
      <c r="S256" s="72">
        <v>0</v>
      </c>
      <c r="T256" s="72">
        <v>0</v>
      </c>
      <c r="U256" s="71">
        <v>0</v>
      </c>
      <c r="V256" s="76">
        <f t="shared" si="50"/>
        <v>0.4</v>
      </c>
      <c r="W256" s="73">
        <f t="shared" si="51"/>
        <v>0</v>
      </c>
      <c r="X256" s="77">
        <v>8</v>
      </c>
      <c r="Y256" s="73">
        <f>'ИТОГ и проверка'!C256</f>
        <v>0</v>
      </c>
      <c r="Z256" s="73">
        <f t="shared" si="57"/>
        <v>0</v>
      </c>
      <c r="AA256" s="78">
        <f t="shared" si="52"/>
        <v>-8</v>
      </c>
      <c r="AB256" s="73">
        <f t="shared" si="53"/>
        <v>0</v>
      </c>
      <c r="AC256" s="69"/>
      <c r="AD256" s="73">
        <f>'ИТОГ и проверка'!D256</f>
        <v>0</v>
      </c>
      <c r="AE256" s="69"/>
      <c r="AF256" s="69"/>
      <c r="AG256" s="69"/>
      <c r="AH256" s="73">
        <f>'ИТОГ и проверка'!E256</f>
        <v>0</v>
      </c>
      <c r="AI256" s="91"/>
      <c r="AJ256" s="91">
        <f t="shared" si="54"/>
        <v>0</v>
      </c>
      <c r="AK256" s="89">
        <f t="shared" si="55"/>
        <v>0</v>
      </c>
      <c r="AL256" s="71">
        <f t="shared" si="56"/>
        <v>0</v>
      </c>
      <c r="AM256" s="82"/>
    </row>
    <row r="257" spans="1:753" ht="31.5">
      <c r="A257" s="66" t="s">
        <v>520</v>
      </c>
      <c r="B257" s="67" t="s">
        <v>521</v>
      </c>
      <c r="C257" s="68">
        <v>23.2</v>
      </c>
      <c r="D257" s="69">
        <v>30</v>
      </c>
      <c r="E257" s="90">
        <v>33</v>
      </c>
      <c r="F257" s="71">
        <f t="shared" si="49"/>
        <v>1.4224137931034484</v>
      </c>
      <c r="G257" s="72">
        <v>2</v>
      </c>
      <c r="H257" s="73">
        <f t="shared" si="58"/>
        <v>6.666666666666667</v>
      </c>
      <c r="I257" s="74"/>
      <c r="J257" s="75">
        <v>0</v>
      </c>
      <c r="K257" s="74"/>
      <c r="L257" s="74"/>
      <c r="M257" s="74"/>
      <c r="N257" s="75">
        <v>0</v>
      </c>
      <c r="O257" s="90">
        <v>1</v>
      </c>
      <c r="P257" s="69"/>
      <c r="Q257" s="69"/>
      <c r="R257" s="69"/>
      <c r="S257" s="90"/>
      <c r="T257" s="90">
        <v>1</v>
      </c>
      <c r="U257" s="71">
        <f t="shared" si="59"/>
        <v>50</v>
      </c>
      <c r="V257" s="76">
        <f t="shared" si="50"/>
        <v>2.64</v>
      </c>
      <c r="W257" s="73">
        <f t="shared" si="51"/>
        <v>2</v>
      </c>
      <c r="X257" s="77">
        <v>8</v>
      </c>
      <c r="Y257" s="73">
        <f>'ИТОГ и проверка'!C257</f>
        <v>2</v>
      </c>
      <c r="Z257" s="73">
        <f t="shared" si="57"/>
        <v>6.0606060606060606</v>
      </c>
      <c r="AA257" s="78">
        <f t="shared" si="52"/>
        <v>-1.9393939393939394</v>
      </c>
      <c r="AB257" s="73">
        <f t="shared" si="53"/>
        <v>0</v>
      </c>
      <c r="AC257" s="69"/>
      <c r="AD257" s="73">
        <f>'ИТОГ и проверка'!D257</f>
        <v>0</v>
      </c>
      <c r="AE257" s="69"/>
      <c r="AF257" s="69"/>
      <c r="AG257" s="69"/>
      <c r="AH257" s="73">
        <f>'ИТОГ и проверка'!E257</f>
        <v>0</v>
      </c>
      <c r="AI257" s="91"/>
      <c r="AJ257" s="91">
        <f t="shared" si="54"/>
        <v>0</v>
      </c>
      <c r="AK257" s="89">
        <f t="shared" si="55"/>
        <v>-2</v>
      </c>
      <c r="AL257" s="71">
        <f t="shared" si="56"/>
        <v>0</v>
      </c>
      <c r="AM257" s="82"/>
    </row>
    <row r="258" spans="1:753" ht="31.5">
      <c r="A258" s="66" t="s">
        <v>522</v>
      </c>
      <c r="B258" s="67" t="s">
        <v>523</v>
      </c>
      <c r="C258" s="104">
        <v>35.938000000000002</v>
      </c>
      <c r="D258" s="69">
        <v>45</v>
      </c>
      <c r="E258" s="70">
        <v>48</v>
      </c>
      <c r="F258" s="71">
        <f t="shared" si="49"/>
        <v>1.3356335911848183</v>
      </c>
      <c r="G258" s="72">
        <v>2</v>
      </c>
      <c r="H258" s="73">
        <f t="shared" si="58"/>
        <v>4.4444444444444446</v>
      </c>
      <c r="I258" s="74"/>
      <c r="J258" s="75">
        <v>0</v>
      </c>
      <c r="K258" s="74"/>
      <c r="L258" s="74"/>
      <c r="M258" s="74"/>
      <c r="N258" s="75">
        <v>0</v>
      </c>
      <c r="O258" s="92">
        <v>1</v>
      </c>
      <c r="P258" s="69"/>
      <c r="Q258" s="69"/>
      <c r="R258" s="69"/>
      <c r="S258" s="92"/>
      <c r="T258" s="92">
        <v>1</v>
      </c>
      <c r="U258" s="71">
        <f t="shared" si="59"/>
        <v>50</v>
      </c>
      <c r="V258" s="76">
        <f t="shared" si="50"/>
        <v>3.84</v>
      </c>
      <c r="W258" s="73">
        <f t="shared" si="51"/>
        <v>3</v>
      </c>
      <c r="X258" s="77">
        <v>8</v>
      </c>
      <c r="Y258" s="73">
        <f>'ИТОГ и проверка'!C258</f>
        <v>2</v>
      </c>
      <c r="Z258" s="73">
        <f t="shared" si="57"/>
        <v>4.166666666666667</v>
      </c>
      <c r="AA258" s="78">
        <f t="shared" si="52"/>
        <v>-3.833333333333333</v>
      </c>
      <c r="AB258" s="73">
        <f t="shared" si="53"/>
        <v>0</v>
      </c>
      <c r="AC258" s="69"/>
      <c r="AD258" s="73">
        <f>'ИТОГ и проверка'!D258</f>
        <v>0</v>
      </c>
      <c r="AE258" s="69"/>
      <c r="AF258" s="69"/>
      <c r="AG258" s="69"/>
      <c r="AH258" s="73">
        <f>'ИТОГ и проверка'!E258</f>
        <v>0</v>
      </c>
      <c r="AI258" s="91"/>
      <c r="AJ258" s="91">
        <f t="shared" si="54"/>
        <v>0</v>
      </c>
      <c r="AK258" s="89">
        <f t="shared" si="55"/>
        <v>-2</v>
      </c>
      <c r="AL258" s="71">
        <f t="shared" si="56"/>
        <v>0</v>
      </c>
      <c r="AM258" s="82"/>
    </row>
    <row r="259" spans="1:753" ht="41.25" customHeight="1">
      <c r="A259" s="66" t="s">
        <v>524</v>
      </c>
      <c r="B259" s="67" t="s">
        <v>525</v>
      </c>
      <c r="C259" s="68">
        <v>12.676</v>
      </c>
      <c r="D259" s="69">
        <v>12</v>
      </c>
      <c r="E259" s="70">
        <v>12</v>
      </c>
      <c r="F259" s="71">
        <f t="shared" si="49"/>
        <v>0.94667087409277373</v>
      </c>
      <c r="G259" s="72">
        <v>0</v>
      </c>
      <c r="H259" s="73">
        <f t="shared" si="58"/>
        <v>0</v>
      </c>
      <c r="I259" s="74"/>
      <c r="J259" s="75">
        <v>0</v>
      </c>
      <c r="K259" s="74"/>
      <c r="L259" s="74"/>
      <c r="M259" s="74"/>
      <c r="N259" s="75">
        <v>0</v>
      </c>
      <c r="O259" s="72">
        <v>0</v>
      </c>
      <c r="P259" s="69"/>
      <c r="Q259" s="69"/>
      <c r="R259" s="69"/>
      <c r="S259" s="72">
        <v>0</v>
      </c>
      <c r="T259" s="72">
        <v>0</v>
      </c>
      <c r="U259" s="71">
        <v>0</v>
      </c>
      <c r="V259" s="76">
        <f t="shared" si="50"/>
        <v>0.60000000000000009</v>
      </c>
      <c r="W259" s="73">
        <f t="shared" si="51"/>
        <v>0</v>
      </c>
      <c r="X259" s="77">
        <v>5</v>
      </c>
      <c r="Y259" s="73">
        <f>'ИТОГ и проверка'!C259</f>
        <v>0</v>
      </c>
      <c r="Z259" s="73">
        <f t="shared" si="57"/>
        <v>0</v>
      </c>
      <c r="AA259" s="78">
        <f t="shared" si="52"/>
        <v>-5</v>
      </c>
      <c r="AB259" s="73">
        <f t="shared" si="53"/>
        <v>0</v>
      </c>
      <c r="AC259" s="69"/>
      <c r="AD259" s="73">
        <f>'ИТОГ и проверка'!D259</f>
        <v>0</v>
      </c>
      <c r="AE259" s="69"/>
      <c r="AF259" s="69"/>
      <c r="AG259" s="69"/>
      <c r="AH259" s="73">
        <f>'ИТОГ и проверка'!E259</f>
        <v>0</v>
      </c>
      <c r="AI259" s="91"/>
      <c r="AJ259" s="91">
        <f t="shared" si="54"/>
        <v>0</v>
      </c>
      <c r="AK259" s="89">
        <f t="shared" si="55"/>
        <v>0</v>
      </c>
      <c r="AL259" s="71">
        <f t="shared" si="56"/>
        <v>0</v>
      </c>
      <c r="AM259" s="82"/>
    </row>
    <row r="260" spans="1:753" ht="63">
      <c r="A260" s="69" t="s">
        <v>526</v>
      </c>
      <c r="B260" s="128" t="s">
        <v>527</v>
      </c>
      <c r="C260" s="68">
        <v>9.8000000000000007</v>
      </c>
      <c r="D260" s="69">
        <v>25</v>
      </c>
      <c r="E260" s="70">
        <v>25</v>
      </c>
      <c r="F260" s="71">
        <f t="shared" si="49"/>
        <v>2.5510204081632653</v>
      </c>
      <c r="G260" s="72">
        <v>2</v>
      </c>
      <c r="H260" s="73">
        <f t="shared" si="58"/>
        <v>8</v>
      </c>
      <c r="I260" s="74"/>
      <c r="J260" s="75">
        <v>0</v>
      </c>
      <c r="K260" s="74"/>
      <c r="L260" s="74"/>
      <c r="M260" s="74"/>
      <c r="N260" s="75">
        <v>0</v>
      </c>
      <c r="O260" s="70">
        <v>0</v>
      </c>
      <c r="P260" s="69"/>
      <c r="Q260" s="69"/>
      <c r="R260" s="69"/>
      <c r="S260" s="70"/>
      <c r="T260" s="70"/>
      <c r="U260" s="71">
        <f t="shared" si="59"/>
        <v>0</v>
      </c>
      <c r="V260" s="76">
        <f t="shared" si="50"/>
        <v>2</v>
      </c>
      <c r="W260" s="73">
        <f t="shared" si="51"/>
        <v>2</v>
      </c>
      <c r="X260" s="77">
        <v>8</v>
      </c>
      <c r="Y260" s="73">
        <f>'ИТОГ и проверка'!C260</f>
        <v>2</v>
      </c>
      <c r="Z260" s="73">
        <f t="shared" si="57"/>
        <v>8</v>
      </c>
      <c r="AA260" s="78">
        <f t="shared" si="52"/>
        <v>0</v>
      </c>
      <c r="AB260" s="73">
        <f t="shared" si="53"/>
        <v>0</v>
      </c>
      <c r="AC260" s="69"/>
      <c r="AD260" s="73">
        <f>'ИТОГ и проверка'!D260</f>
        <v>0</v>
      </c>
      <c r="AE260" s="69"/>
      <c r="AF260" s="69"/>
      <c r="AG260" s="69"/>
      <c r="AH260" s="73">
        <f>'ИТОГ и проверка'!E260</f>
        <v>0</v>
      </c>
      <c r="AI260" s="91"/>
      <c r="AJ260" s="91">
        <f t="shared" si="54"/>
        <v>0</v>
      </c>
      <c r="AK260" s="89">
        <f t="shared" si="55"/>
        <v>-2</v>
      </c>
      <c r="AL260" s="71">
        <f t="shared" si="56"/>
        <v>0</v>
      </c>
      <c r="AM260" s="82"/>
    </row>
    <row r="261" spans="1:753" ht="63">
      <c r="A261" s="66" t="s">
        <v>528</v>
      </c>
      <c r="B261" s="67" t="s">
        <v>529</v>
      </c>
      <c r="C261" s="68">
        <v>16.123000000000001</v>
      </c>
      <c r="D261" s="69">
        <v>0</v>
      </c>
      <c r="E261" s="70">
        <v>18</v>
      </c>
      <c r="F261" s="71">
        <f t="shared" si="49"/>
        <v>1.1164175401600198</v>
      </c>
      <c r="G261" s="72">
        <v>0</v>
      </c>
      <c r="H261" s="73">
        <v>0</v>
      </c>
      <c r="I261" s="74"/>
      <c r="J261" s="75">
        <v>0</v>
      </c>
      <c r="K261" s="74"/>
      <c r="L261" s="74"/>
      <c r="M261" s="74"/>
      <c r="N261" s="75">
        <v>0</v>
      </c>
      <c r="O261" s="70">
        <v>0</v>
      </c>
      <c r="P261" s="69"/>
      <c r="Q261" s="69"/>
      <c r="R261" s="69"/>
      <c r="S261" s="70"/>
      <c r="T261" s="70"/>
      <c r="U261" s="71"/>
      <c r="V261" s="76">
        <f t="shared" si="50"/>
        <v>1.44</v>
      </c>
      <c r="W261" s="73">
        <v>0</v>
      </c>
      <c r="X261" s="77">
        <v>8</v>
      </c>
      <c r="Y261" s="73">
        <f>'ИТОГ и проверка'!C261</f>
        <v>1</v>
      </c>
      <c r="Z261" s="73">
        <f t="shared" si="57"/>
        <v>5.5555555555555554</v>
      </c>
      <c r="AA261" s="78"/>
      <c r="AB261" s="73">
        <f t="shared" si="53"/>
        <v>0</v>
      </c>
      <c r="AC261" s="69"/>
      <c r="AD261" s="73">
        <v>0</v>
      </c>
      <c r="AE261" s="69"/>
      <c r="AF261" s="69"/>
      <c r="AG261" s="69"/>
      <c r="AH261" s="73">
        <v>0</v>
      </c>
      <c r="AI261" s="91"/>
      <c r="AJ261" s="91"/>
      <c r="AK261" s="89"/>
      <c r="AL261" s="71"/>
      <c r="AM261" s="82"/>
    </row>
    <row r="262" spans="1:753" ht="31.5">
      <c r="A262" s="66" t="s">
        <v>530</v>
      </c>
      <c r="B262" s="67" t="s">
        <v>531</v>
      </c>
      <c r="C262" s="68">
        <v>179.86</v>
      </c>
      <c r="D262" s="69">
        <v>23</v>
      </c>
      <c r="E262" s="90">
        <v>5</v>
      </c>
      <c r="F262" s="71">
        <f t="shared" si="49"/>
        <v>2.7799399532970087E-2</v>
      </c>
      <c r="G262" s="72">
        <v>1</v>
      </c>
      <c r="H262" s="73">
        <f t="shared" si="58"/>
        <v>4.3478260869565215</v>
      </c>
      <c r="I262" s="74"/>
      <c r="J262" s="75">
        <v>0</v>
      </c>
      <c r="K262" s="74"/>
      <c r="L262" s="74"/>
      <c r="M262" s="74">
        <v>0</v>
      </c>
      <c r="N262" s="75">
        <v>1</v>
      </c>
      <c r="O262" s="70">
        <v>1</v>
      </c>
      <c r="P262" s="69"/>
      <c r="Q262" s="69"/>
      <c r="R262" s="69"/>
      <c r="S262" s="70"/>
      <c r="T262" s="70">
        <v>1</v>
      </c>
      <c r="U262" s="71">
        <f t="shared" si="59"/>
        <v>100</v>
      </c>
      <c r="V262" s="76">
        <f t="shared" si="50"/>
        <v>0.25</v>
      </c>
      <c r="W262" s="73">
        <f t="shared" si="51"/>
        <v>0</v>
      </c>
      <c r="X262" s="77">
        <v>5</v>
      </c>
      <c r="Y262" s="73">
        <f>'ИТОГ и проверка'!C262</f>
        <v>0</v>
      </c>
      <c r="Z262" s="73">
        <f t="shared" si="57"/>
        <v>0</v>
      </c>
      <c r="AA262" s="78">
        <f t="shared" si="52"/>
        <v>-5</v>
      </c>
      <c r="AB262" s="73">
        <f t="shared" si="53"/>
        <v>0</v>
      </c>
      <c r="AC262" s="69"/>
      <c r="AD262" s="73">
        <f>'ИТОГ и проверка'!D262</f>
        <v>0</v>
      </c>
      <c r="AE262" s="69"/>
      <c r="AF262" s="69"/>
      <c r="AG262" s="79">
        <f t="shared" ref="AG262" si="60">Y262-AD262-AH262</f>
        <v>0</v>
      </c>
      <c r="AH262" s="73">
        <f>'ИТОГ и проверка'!E262</f>
        <v>0</v>
      </c>
      <c r="AI262" s="91"/>
      <c r="AJ262" s="91">
        <f t="shared" si="54"/>
        <v>0</v>
      </c>
      <c r="AK262" s="89">
        <f t="shared" si="55"/>
        <v>0</v>
      </c>
      <c r="AL262" s="71">
        <f t="shared" si="56"/>
        <v>0</v>
      </c>
      <c r="AM262" s="82"/>
    </row>
    <row r="263" spans="1:753" ht="47.25">
      <c r="A263" s="66" t="s">
        <v>532</v>
      </c>
      <c r="B263" s="67" t="s">
        <v>533</v>
      </c>
      <c r="C263" s="68">
        <v>47.5</v>
      </c>
      <c r="D263" s="69">
        <v>56</v>
      </c>
      <c r="E263" s="90">
        <v>50</v>
      </c>
      <c r="F263" s="71">
        <f t="shared" si="49"/>
        <v>1.0526315789473684</v>
      </c>
      <c r="G263" s="72">
        <v>4</v>
      </c>
      <c r="H263" s="73">
        <f t="shared" si="58"/>
        <v>7.1428571428571423</v>
      </c>
      <c r="I263" s="74"/>
      <c r="J263" s="75">
        <v>0</v>
      </c>
      <c r="K263" s="74"/>
      <c r="L263" s="74"/>
      <c r="M263" s="74"/>
      <c r="N263" s="75">
        <v>0</v>
      </c>
      <c r="O263" s="90">
        <v>4</v>
      </c>
      <c r="P263" s="69"/>
      <c r="Q263" s="69"/>
      <c r="R263" s="69"/>
      <c r="S263" s="90">
        <v>3</v>
      </c>
      <c r="T263" s="90">
        <v>1</v>
      </c>
      <c r="U263" s="71">
        <f t="shared" si="59"/>
        <v>100</v>
      </c>
      <c r="V263" s="76">
        <f t="shared" si="50"/>
        <v>4</v>
      </c>
      <c r="W263" s="73">
        <f t="shared" si="51"/>
        <v>4</v>
      </c>
      <c r="X263" s="77">
        <v>8</v>
      </c>
      <c r="Y263" s="73">
        <f>'ИТОГ и проверка'!C263</f>
        <v>4</v>
      </c>
      <c r="Z263" s="73">
        <f t="shared" si="57"/>
        <v>8</v>
      </c>
      <c r="AA263" s="78">
        <f t="shared" si="52"/>
        <v>0</v>
      </c>
      <c r="AB263" s="73">
        <f t="shared" si="53"/>
        <v>0</v>
      </c>
      <c r="AC263" s="69"/>
      <c r="AD263" s="73">
        <f>'ИТОГ и проверка'!D263</f>
        <v>0</v>
      </c>
      <c r="AE263" s="69"/>
      <c r="AF263" s="69"/>
      <c r="AG263" s="69"/>
      <c r="AH263" s="73">
        <f>'ИТОГ и проверка'!E263</f>
        <v>0</v>
      </c>
      <c r="AI263" s="91"/>
      <c r="AJ263" s="91">
        <f t="shared" si="54"/>
        <v>0</v>
      </c>
      <c r="AK263" s="89">
        <f t="shared" si="55"/>
        <v>-4</v>
      </c>
      <c r="AL263" s="71">
        <f t="shared" si="56"/>
        <v>0</v>
      </c>
      <c r="AM263" s="82"/>
    </row>
    <row r="264" spans="1:753" ht="47.25">
      <c r="A264" s="66" t="s">
        <v>534</v>
      </c>
      <c r="B264" s="67" t="s">
        <v>535</v>
      </c>
      <c r="C264" s="104">
        <v>23.922999999999998</v>
      </c>
      <c r="D264" s="69">
        <v>21</v>
      </c>
      <c r="E264" s="75">
        <v>21</v>
      </c>
      <c r="F264" s="71">
        <f t="shared" si="49"/>
        <v>0.87781632738368942</v>
      </c>
      <c r="G264" s="72">
        <v>0</v>
      </c>
      <c r="H264" s="73">
        <f t="shared" si="58"/>
        <v>0</v>
      </c>
      <c r="I264" s="74"/>
      <c r="J264" s="75">
        <v>0</v>
      </c>
      <c r="K264" s="74"/>
      <c r="L264" s="74"/>
      <c r="M264" s="74"/>
      <c r="N264" s="75">
        <v>0</v>
      </c>
      <c r="O264" s="72">
        <v>0</v>
      </c>
      <c r="P264" s="69"/>
      <c r="Q264" s="69"/>
      <c r="R264" s="69"/>
      <c r="S264" s="72">
        <v>0</v>
      </c>
      <c r="T264" s="72">
        <v>0</v>
      </c>
      <c r="U264" s="71"/>
      <c r="V264" s="76">
        <f t="shared" si="50"/>
        <v>1.05</v>
      </c>
      <c r="W264" s="73">
        <f t="shared" si="51"/>
        <v>1</v>
      </c>
      <c r="X264" s="77">
        <v>5</v>
      </c>
      <c r="Y264" s="73">
        <f>'ИТОГ и проверка'!C264</f>
        <v>0</v>
      </c>
      <c r="Z264" s="73">
        <f t="shared" si="57"/>
        <v>0</v>
      </c>
      <c r="AA264" s="78">
        <f t="shared" si="52"/>
        <v>-5</v>
      </c>
      <c r="AB264" s="73">
        <f t="shared" si="53"/>
        <v>0</v>
      </c>
      <c r="AC264" s="69"/>
      <c r="AD264" s="73">
        <f>'ИТОГ и проверка'!D264</f>
        <v>0</v>
      </c>
      <c r="AE264" s="69"/>
      <c r="AF264" s="69"/>
      <c r="AG264" s="69"/>
      <c r="AH264" s="73">
        <f>'ИТОГ и проверка'!E264</f>
        <v>0</v>
      </c>
      <c r="AI264" s="91"/>
      <c r="AJ264" s="91">
        <f t="shared" si="54"/>
        <v>0</v>
      </c>
      <c r="AK264" s="89">
        <f t="shared" si="55"/>
        <v>0</v>
      </c>
      <c r="AL264" s="71">
        <f t="shared" si="56"/>
        <v>0</v>
      </c>
      <c r="AM264" s="82"/>
    </row>
    <row r="265" spans="1:753">
      <c r="A265" s="129"/>
      <c r="B265" s="130" t="s">
        <v>536</v>
      </c>
      <c r="C265" s="131">
        <f>SUM(C13:C264)</f>
        <v>70022.294000000009</v>
      </c>
      <c r="D265" s="132">
        <f>SUM(D13:D264)</f>
        <v>76917</v>
      </c>
      <c r="E265" s="132">
        <f>SUM(E13:E264)</f>
        <v>74192</v>
      </c>
      <c r="F265" s="133">
        <f t="shared" si="49"/>
        <v>1.0595482633002569</v>
      </c>
      <c r="G265" s="132">
        <f>SUM(G13:G264)</f>
        <v>4529</v>
      </c>
      <c r="H265" s="134">
        <f t="shared" si="58"/>
        <v>5.8881651650480391</v>
      </c>
      <c r="I265" s="132">
        <f t="shared" ref="I265:T265" si="61">SUM(I13:I264)</f>
        <v>343</v>
      </c>
      <c r="J265" s="132">
        <f t="shared" si="61"/>
        <v>232</v>
      </c>
      <c r="K265" s="132">
        <f t="shared" si="61"/>
        <v>0</v>
      </c>
      <c r="L265" s="132">
        <f t="shared" si="61"/>
        <v>0</v>
      </c>
      <c r="M265" s="132">
        <f t="shared" si="61"/>
        <v>956</v>
      </c>
      <c r="N265" s="132">
        <f t="shared" si="61"/>
        <v>458</v>
      </c>
      <c r="O265" s="132">
        <f t="shared" si="61"/>
        <v>1398</v>
      </c>
      <c r="P265" s="132">
        <f t="shared" si="61"/>
        <v>0</v>
      </c>
      <c r="Q265" s="132">
        <f t="shared" si="61"/>
        <v>0</v>
      </c>
      <c r="R265" s="132">
        <f t="shared" si="61"/>
        <v>0</v>
      </c>
      <c r="S265" s="132">
        <f t="shared" si="61"/>
        <v>1114</v>
      </c>
      <c r="T265" s="132">
        <f t="shared" si="61"/>
        <v>289</v>
      </c>
      <c r="U265" s="133">
        <f t="shared" si="59"/>
        <v>30.867741223228087</v>
      </c>
      <c r="V265" s="132"/>
      <c r="W265" s="132">
        <f>SUM(W13:W264)</f>
        <v>5510</v>
      </c>
      <c r="X265" s="132">
        <v>0</v>
      </c>
      <c r="Y265" s="132">
        <f>SUM(Y13:Y264)</f>
        <v>4483</v>
      </c>
      <c r="Z265" s="132"/>
      <c r="AA265" s="132"/>
      <c r="AB265" s="132">
        <f t="shared" ref="AB265:AH265" si="62">SUM(AB13:AB264)</f>
        <v>0</v>
      </c>
      <c r="AC265" s="132">
        <f t="shared" si="62"/>
        <v>401</v>
      </c>
      <c r="AD265" s="132">
        <f t="shared" si="62"/>
        <v>92</v>
      </c>
      <c r="AE265" s="132">
        <f t="shared" si="62"/>
        <v>0</v>
      </c>
      <c r="AF265" s="132">
        <f t="shared" si="62"/>
        <v>0</v>
      </c>
      <c r="AG265" s="132">
        <f t="shared" si="62"/>
        <v>685</v>
      </c>
      <c r="AH265" s="132">
        <f t="shared" si="62"/>
        <v>363</v>
      </c>
      <c r="AI265" s="135"/>
      <c r="AJ265" s="136">
        <f t="shared" si="54"/>
        <v>1140</v>
      </c>
      <c r="AK265" s="137"/>
      <c r="AL265" s="138"/>
      <c r="AM265" s="139"/>
      <c r="AN265" s="139"/>
      <c r="AO265" s="139"/>
      <c r="AP265" s="139"/>
      <c r="AQ265" s="139"/>
      <c r="AR265" s="139"/>
      <c r="AS265" s="139"/>
      <c r="AT265" s="139"/>
      <c r="AU265" s="139"/>
      <c r="AV265" s="139"/>
      <c r="AW265" s="139"/>
      <c r="AX265" s="139"/>
      <c r="AY265" s="139"/>
      <c r="AZ265" s="139"/>
      <c r="BA265" s="139"/>
      <c r="BB265" s="139"/>
      <c r="BC265" s="139"/>
      <c r="BD265" s="139"/>
      <c r="BE265" s="139"/>
      <c r="BF265" s="139"/>
      <c r="BG265" s="139"/>
      <c r="BH265" s="139"/>
      <c r="BI265" s="139"/>
      <c r="BJ265" s="139"/>
      <c r="BK265" s="139"/>
      <c r="BL265" s="139"/>
      <c r="BM265" s="139"/>
      <c r="BN265" s="139"/>
      <c r="BO265" s="139"/>
      <c r="BP265" s="139"/>
      <c r="BQ265" s="139"/>
      <c r="BR265" s="139"/>
      <c r="BS265" s="139"/>
      <c r="BT265" s="139"/>
      <c r="BU265" s="139"/>
      <c r="BV265" s="139"/>
      <c r="BW265" s="139"/>
      <c r="BX265" s="139"/>
      <c r="BY265" s="139"/>
      <c r="BZ265" s="139"/>
      <c r="CA265" s="139"/>
      <c r="CB265" s="139"/>
      <c r="CC265" s="139"/>
      <c r="CD265" s="139"/>
      <c r="CE265" s="139"/>
      <c r="CF265" s="139"/>
      <c r="CG265" s="139"/>
      <c r="CH265" s="139"/>
      <c r="CI265" s="139"/>
      <c r="CJ265" s="139"/>
      <c r="CK265" s="139"/>
      <c r="CL265" s="139"/>
      <c r="CM265" s="139"/>
      <c r="CN265" s="139"/>
      <c r="CO265" s="139"/>
      <c r="CP265" s="139"/>
      <c r="CQ265" s="139"/>
      <c r="CR265" s="139"/>
      <c r="CS265" s="139"/>
      <c r="CT265" s="139"/>
      <c r="CU265" s="139"/>
      <c r="CV265" s="139"/>
      <c r="CW265" s="139"/>
      <c r="CX265" s="139"/>
      <c r="CY265" s="139"/>
      <c r="CZ265" s="139"/>
      <c r="DA265" s="139"/>
      <c r="DB265" s="139"/>
      <c r="DC265" s="139"/>
      <c r="DD265" s="139"/>
      <c r="DE265" s="139"/>
      <c r="DF265" s="139"/>
      <c r="DG265" s="139"/>
      <c r="DH265" s="139"/>
      <c r="DI265" s="139"/>
      <c r="DJ265" s="139"/>
      <c r="DK265" s="139"/>
      <c r="DL265" s="139"/>
      <c r="DM265" s="139"/>
      <c r="DN265" s="139"/>
      <c r="DO265" s="139"/>
      <c r="DP265" s="139"/>
      <c r="DQ265" s="139"/>
      <c r="DR265" s="139"/>
      <c r="DS265" s="139"/>
      <c r="DT265" s="139"/>
      <c r="DU265" s="139"/>
      <c r="DV265" s="139"/>
      <c r="DW265" s="139"/>
      <c r="DX265" s="139"/>
      <c r="DY265" s="139"/>
      <c r="DZ265" s="139"/>
      <c r="EA265" s="139"/>
      <c r="EB265" s="139"/>
      <c r="EC265" s="139"/>
      <c r="ED265" s="139"/>
      <c r="EE265" s="139"/>
      <c r="EF265" s="139"/>
      <c r="EG265" s="139"/>
      <c r="EH265" s="139"/>
      <c r="EI265" s="139"/>
      <c r="EJ265" s="139"/>
      <c r="EK265" s="139"/>
      <c r="EL265" s="139"/>
      <c r="EM265" s="139"/>
      <c r="EN265" s="139"/>
      <c r="EO265" s="139"/>
      <c r="EP265" s="139"/>
      <c r="EQ265" s="139"/>
      <c r="ER265" s="139"/>
      <c r="ES265" s="139"/>
      <c r="ET265" s="139"/>
      <c r="EU265" s="139"/>
      <c r="EV265" s="139"/>
      <c r="EW265" s="139"/>
      <c r="EX265" s="139"/>
      <c r="EY265" s="139"/>
      <c r="EZ265" s="139"/>
      <c r="FA265" s="139"/>
      <c r="FB265" s="139"/>
      <c r="FC265" s="139"/>
      <c r="FD265" s="139"/>
      <c r="FE265" s="139"/>
      <c r="FF265" s="139"/>
      <c r="FG265" s="139"/>
      <c r="FH265" s="139"/>
      <c r="FI265" s="139"/>
      <c r="FJ265" s="139"/>
      <c r="FK265" s="139"/>
      <c r="FL265" s="139"/>
      <c r="FM265" s="139"/>
      <c r="FN265" s="139"/>
      <c r="FO265" s="139"/>
      <c r="FP265" s="139"/>
      <c r="FQ265" s="139"/>
      <c r="FR265" s="139"/>
      <c r="FS265" s="139"/>
      <c r="FT265" s="139"/>
      <c r="FU265" s="139"/>
      <c r="FV265" s="139"/>
      <c r="FW265" s="139"/>
      <c r="FX265" s="139"/>
      <c r="FY265" s="139"/>
      <c r="FZ265" s="139"/>
      <c r="GA265" s="139"/>
      <c r="GB265" s="139"/>
      <c r="GC265" s="139"/>
      <c r="GD265" s="139"/>
      <c r="GE265" s="139"/>
      <c r="GF265" s="139"/>
      <c r="GG265" s="139"/>
      <c r="GH265" s="139"/>
      <c r="GI265" s="139"/>
      <c r="GJ265" s="139"/>
      <c r="GK265" s="139"/>
      <c r="GL265" s="139"/>
      <c r="GM265" s="139"/>
      <c r="GN265" s="139"/>
      <c r="GO265" s="139"/>
      <c r="GP265" s="139"/>
      <c r="GQ265" s="139"/>
      <c r="GR265" s="139"/>
      <c r="GS265" s="139"/>
      <c r="GT265" s="139"/>
      <c r="GU265" s="139"/>
      <c r="GV265" s="139"/>
      <c r="GW265" s="139"/>
      <c r="GX265" s="139"/>
      <c r="GY265" s="139"/>
      <c r="GZ265" s="139"/>
      <c r="HA265" s="139"/>
      <c r="HB265" s="139"/>
      <c r="HC265" s="139"/>
      <c r="HD265" s="139"/>
      <c r="HE265" s="139"/>
      <c r="HF265" s="139"/>
      <c r="HG265" s="139"/>
      <c r="HH265" s="139"/>
      <c r="HI265" s="139"/>
      <c r="HJ265" s="139"/>
      <c r="HK265" s="139"/>
      <c r="HL265" s="139"/>
      <c r="HM265" s="139"/>
      <c r="HN265" s="139"/>
      <c r="HO265" s="139"/>
      <c r="HP265" s="139"/>
      <c r="HQ265" s="139"/>
      <c r="HR265" s="139"/>
      <c r="HS265" s="139"/>
      <c r="HT265" s="139"/>
      <c r="HU265" s="139"/>
      <c r="HV265" s="139"/>
      <c r="HW265" s="139"/>
      <c r="HX265" s="139"/>
      <c r="HY265" s="139"/>
      <c r="HZ265" s="139"/>
      <c r="IA265" s="139"/>
      <c r="IB265" s="139"/>
      <c r="IC265" s="139"/>
      <c r="ID265" s="139"/>
      <c r="IE265" s="139"/>
      <c r="IF265" s="139"/>
      <c r="IG265" s="139"/>
      <c r="IH265" s="139"/>
      <c r="II265" s="139"/>
      <c r="IJ265" s="139"/>
      <c r="IK265" s="139"/>
      <c r="IL265" s="139"/>
      <c r="IM265" s="139"/>
      <c r="IN265" s="139"/>
      <c r="IO265" s="139"/>
      <c r="IP265" s="139"/>
      <c r="IQ265" s="139"/>
      <c r="IR265" s="139"/>
      <c r="IS265" s="139"/>
      <c r="IT265" s="139"/>
      <c r="IU265" s="139"/>
      <c r="IV265" s="139"/>
      <c r="IW265" s="139"/>
      <c r="IX265" s="139"/>
      <c r="IY265" s="139"/>
      <c r="IZ265" s="139"/>
      <c r="JA265" s="139"/>
      <c r="JB265" s="139"/>
      <c r="JC265" s="139"/>
      <c r="JD265" s="139"/>
      <c r="JE265" s="139"/>
      <c r="JF265" s="139"/>
      <c r="JG265" s="139"/>
      <c r="JH265" s="139"/>
      <c r="JI265" s="139"/>
      <c r="JJ265" s="139"/>
      <c r="JK265" s="139"/>
      <c r="JL265" s="139"/>
      <c r="JM265" s="139"/>
      <c r="JN265" s="139"/>
      <c r="JO265" s="139"/>
      <c r="JP265" s="139"/>
      <c r="JQ265" s="139"/>
      <c r="JR265" s="139"/>
      <c r="JS265" s="139"/>
      <c r="JT265" s="139"/>
      <c r="JU265" s="139"/>
      <c r="JV265" s="139"/>
      <c r="JW265" s="139"/>
      <c r="JX265" s="139"/>
      <c r="JY265" s="139"/>
      <c r="JZ265" s="139"/>
      <c r="KA265" s="139"/>
      <c r="KB265" s="139"/>
      <c r="KC265" s="139"/>
      <c r="KD265" s="139"/>
      <c r="KE265" s="139"/>
      <c r="KF265" s="139"/>
      <c r="KG265" s="139"/>
      <c r="KH265" s="139"/>
      <c r="KI265" s="139"/>
      <c r="KJ265" s="139"/>
      <c r="KK265" s="139"/>
      <c r="KL265" s="139"/>
      <c r="KM265" s="139"/>
      <c r="KN265" s="139"/>
      <c r="KO265" s="139"/>
      <c r="KP265" s="139"/>
      <c r="KQ265" s="139"/>
      <c r="KR265" s="139"/>
      <c r="KS265" s="139"/>
      <c r="KT265" s="139"/>
      <c r="KU265" s="139"/>
      <c r="KV265" s="139"/>
      <c r="KW265" s="139"/>
      <c r="KX265" s="139"/>
      <c r="KY265" s="139"/>
      <c r="KZ265" s="139"/>
      <c r="LA265" s="139"/>
      <c r="LB265" s="139"/>
      <c r="LC265" s="139"/>
      <c r="LD265" s="139"/>
      <c r="LE265" s="139"/>
      <c r="LF265" s="139"/>
      <c r="LG265" s="139"/>
      <c r="LH265" s="139"/>
      <c r="LI265" s="139"/>
      <c r="LJ265" s="139"/>
      <c r="LK265" s="139"/>
      <c r="LL265" s="139"/>
      <c r="LM265" s="139"/>
      <c r="LN265" s="139"/>
      <c r="LO265" s="139"/>
      <c r="LP265" s="139"/>
      <c r="LQ265" s="139"/>
      <c r="LR265" s="139"/>
      <c r="LS265" s="139"/>
      <c r="LT265" s="139"/>
      <c r="LU265" s="139"/>
      <c r="LV265" s="139"/>
      <c r="LW265" s="139"/>
      <c r="LX265" s="139"/>
      <c r="LY265" s="139"/>
      <c r="LZ265" s="139"/>
      <c r="MA265" s="139"/>
      <c r="MB265" s="139"/>
      <c r="MC265" s="139"/>
      <c r="MD265" s="139"/>
      <c r="ME265" s="139"/>
      <c r="MF265" s="139"/>
      <c r="MG265" s="139"/>
      <c r="MH265" s="139"/>
      <c r="MI265" s="139"/>
      <c r="MJ265" s="139"/>
      <c r="MK265" s="139"/>
      <c r="ML265" s="139"/>
      <c r="MM265" s="139"/>
      <c r="MN265" s="139"/>
      <c r="MO265" s="139"/>
      <c r="MP265" s="139"/>
      <c r="MQ265" s="139"/>
      <c r="MR265" s="139"/>
      <c r="MS265" s="139"/>
      <c r="MT265" s="139"/>
      <c r="MU265" s="139"/>
      <c r="MV265" s="139"/>
      <c r="MW265" s="139"/>
      <c r="MX265" s="139"/>
      <c r="MY265" s="139"/>
      <c r="MZ265" s="139"/>
      <c r="NA265" s="139"/>
      <c r="NB265" s="139"/>
      <c r="NC265" s="139"/>
      <c r="ND265" s="139"/>
      <c r="NE265" s="139"/>
      <c r="NF265" s="139"/>
      <c r="NG265" s="139"/>
      <c r="NH265" s="139"/>
      <c r="NI265" s="139"/>
      <c r="NJ265" s="139"/>
      <c r="NK265" s="139"/>
      <c r="NL265" s="139"/>
      <c r="NM265" s="139"/>
      <c r="NN265" s="139"/>
      <c r="NO265" s="139"/>
      <c r="NP265" s="139"/>
      <c r="NQ265" s="139"/>
      <c r="NR265" s="139"/>
      <c r="NS265" s="139"/>
      <c r="NT265" s="139"/>
      <c r="NU265" s="139"/>
      <c r="NV265" s="139"/>
      <c r="NW265" s="139"/>
      <c r="NX265" s="139"/>
      <c r="NY265" s="139"/>
      <c r="NZ265" s="139"/>
      <c r="OA265" s="139"/>
      <c r="OB265" s="139"/>
      <c r="OC265" s="139"/>
      <c r="OD265" s="139"/>
      <c r="OE265" s="139"/>
      <c r="OF265" s="139"/>
      <c r="OG265" s="139"/>
      <c r="OH265" s="139"/>
      <c r="OI265" s="139"/>
      <c r="OJ265" s="139"/>
      <c r="OK265" s="139"/>
      <c r="OL265" s="139"/>
      <c r="OM265" s="139"/>
      <c r="ON265" s="139"/>
      <c r="OO265" s="139"/>
      <c r="OP265" s="139"/>
      <c r="OQ265" s="139"/>
      <c r="OR265" s="139"/>
      <c r="OS265" s="139"/>
      <c r="OT265" s="139"/>
      <c r="OU265" s="139"/>
      <c r="OV265" s="139"/>
      <c r="OW265" s="139"/>
      <c r="OX265" s="139"/>
      <c r="OY265" s="139"/>
      <c r="OZ265" s="139"/>
      <c r="PA265" s="139"/>
      <c r="PB265" s="139"/>
      <c r="PC265" s="139"/>
      <c r="PD265" s="139"/>
      <c r="PE265" s="139"/>
      <c r="PF265" s="139"/>
      <c r="PG265" s="139"/>
      <c r="PH265" s="139"/>
      <c r="PI265" s="139"/>
      <c r="PJ265" s="139"/>
      <c r="PK265" s="139"/>
      <c r="PL265" s="139"/>
      <c r="PM265" s="139"/>
      <c r="PN265" s="139"/>
      <c r="PO265" s="139"/>
      <c r="PP265" s="139"/>
      <c r="PQ265" s="139"/>
      <c r="PR265" s="139"/>
      <c r="PS265" s="139"/>
      <c r="PT265" s="139"/>
      <c r="PU265" s="139"/>
      <c r="PV265" s="139"/>
      <c r="PW265" s="139"/>
      <c r="PX265" s="139"/>
      <c r="PY265" s="139"/>
      <c r="PZ265" s="139"/>
      <c r="QA265" s="139"/>
      <c r="QB265" s="139"/>
      <c r="QC265" s="139"/>
      <c r="QD265" s="139"/>
      <c r="QE265" s="139"/>
      <c r="QF265" s="139"/>
      <c r="QG265" s="139"/>
      <c r="QH265" s="139"/>
      <c r="QI265" s="139"/>
      <c r="QJ265" s="139"/>
      <c r="QK265" s="139"/>
      <c r="QL265" s="139"/>
      <c r="QM265" s="139"/>
      <c r="QN265" s="139"/>
      <c r="QO265" s="139"/>
      <c r="QP265" s="139"/>
      <c r="QQ265" s="139"/>
      <c r="QR265" s="139"/>
      <c r="QS265" s="139"/>
      <c r="QT265" s="139"/>
      <c r="QU265" s="139"/>
      <c r="QV265" s="139"/>
      <c r="QW265" s="139"/>
      <c r="QX265" s="139"/>
      <c r="QY265" s="139"/>
      <c r="QZ265" s="139"/>
      <c r="RA265" s="139"/>
      <c r="RB265" s="139"/>
      <c r="RC265" s="139"/>
      <c r="RD265" s="139"/>
      <c r="RE265" s="139"/>
      <c r="RF265" s="139"/>
      <c r="RG265" s="139"/>
      <c r="RH265" s="139"/>
      <c r="RI265" s="139"/>
      <c r="RJ265" s="139"/>
      <c r="RK265" s="139"/>
      <c r="RL265" s="139"/>
      <c r="RM265" s="139"/>
      <c r="RN265" s="139"/>
      <c r="RO265" s="139"/>
      <c r="RP265" s="139"/>
      <c r="RQ265" s="139"/>
      <c r="RR265" s="139"/>
      <c r="RS265" s="139"/>
      <c r="RT265" s="139"/>
      <c r="RU265" s="139"/>
      <c r="RV265" s="139"/>
      <c r="RW265" s="139"/>
      <c r="RX265" s="139"/>
      <c r="RY265" s="139"/>
      <c r="RZ265" s="139"/>
      <c r="SA265" s="139"/>
      <c r="SB265" s="139"/>
      <c r="SC265" s="139"/>
      <c r="SD265" s="139"/>
      <c r="SE265" s="139"/>
      <c r="SF265" s="139"/>
      <c r="SG265" s="139"/>
      <c r="SH265" s="139"/>
      <c r="SI265" s="139"/>
      <c r="SJ265" s="139"/>
      <c r="SK265" s="139"/>
      <c r="SL265" s="139"/>
      <c r="SM265" s="139"/>
      <c r="SN265" s="139"/>
      <c r="SO265" s="139"/>
      <c r="SP265" s="139"/>
      <c r="SQ265" s="139"/>
      <c r="SR265" s="139"/>
      <c r="SS265" s="139"/>
      <c r="ST265" s="139"/>
      <c r="SU265" s="139"/>
      <c r="SV265" s="139"/>
      <c r="SW265" s="139"/>
      <c r="SX265" s="139"/>
      <c r="SY265" s="139"/>
      <c r="SZ265" s="139"/>
      <c r="TA265" s="139"/>
      <c r="TB265" s="139"/>
      <c r="TC265" s="139"/>
      <c r="TD265" s="139"/>
      <c r="TE265" s="139"/>
      <c r="TF265" s="139"/>
      <c r="TG265" s="139"/>
      <c r="TH265" s="139"/>
      <c r="TI265" s="139"/>
      <c r="TJ265" s="139"/>
      <c r="TK265" s="139"/>
      <c r="TL265" s="139"/>
      <c r="TM265" s="139"/>
      <c r="TN265" s="139"/>
      <c r="TO265" s="139"/>
      <c r="TP265" s="139"/>
      <c r="TQ265" s="139"/>
      <c r="TR265" s="139"/>
      <c r="TS265" s="139"/>
      <c r="TT265" s="139"/>
      <c r="TU265" s="139"/>
      <c r="TV265" s="139"/>
      <c r="TW265" s="139"/>
      <c r="TX265" s="139"/>
      <c r="TY265" s="139"/>
      <c r="TZ265" s="139"/>
      <c r="UA265" s="139"/>
      <c r="UB265" s="139"/>
      <c r="UC265" s="139"/>
      <c r="UD265" s="139"/>
      <c r="UE265" s="139"/>
      <c r="UF265" s="139"/>
      <c r="UG265" s="139"/>
      <c r="UH265" s="139"/>
      <c r="UI265" s="139"/>
      <c r="UJ265" s="139"/>
      <c r="UK265" s="139"/>
      <c r="UL265" s="139"/>
      <c r="UM265" s="139"/>
      <c r="UN265" s="139"/>
      <c r="UO265" s="139"/>
      <c r="UP265" s="139"/>
      <c r="UQ265" s="139"/>
      <c r="UR265" s="139"/>
      <c r="US265" s="139"/>
      <c r="UT265" s="139"/>
      <c r="UU265" s="139"/>
      <c r="UV265" s="139"/>
      <c r="UW265" s="139"/>
      <c r="UX265" s="139"/>
      <c r="UY265" s="139"/>
      <c r="UZ265" s="139"/>
      <c r="VA265" s="139"/>
      <c r="VB265" s="139"/>
      <c r="VC265" s="139"/>
      <c r="VD265" s="139"/>
      <c r="VE265" s="139"/>
      <c r="VF265" s="139"/>
      <c r="VG265" s="139"/>
      <c r="VH265" s="139"/>
      <c r="VI265" s="139"/>
      <c r="VJ265" s="139"/>
      <c r="VK265" s="139"/>
      <c r="VL265" s="139"/>
      <c r="VM265" s="139"/>
      <c r="VN265" s="139"/>
      <c r="VO265" s="139"/>
      <c r="VP265" s="139"/>
      <c r="VQ265" s="139"/>
      <c r="VR265" s="139"/>
      <c r="VS265" s="139"/>
      <c r="VT265" s="139"/>
      <c r="VU265" s="139"/>
      <c r="VV265" s="139"/>
      <c r="VW265" s="139"/>
      <c r="VX265" s="139"/>
      <c r="VY265" s="139"/>
      <c r="VZ265" s="139"/>
      <c r="WA265" s="139"/>
      <c r="WB265" s="139"/>
      <c r="WC265" s="139"/>
      <c r="WD265" s="139"/>
      <c r="WE265" s="139"/>
      <c r="WF265" s="139"/>
      <c r="WG265" s="139"/>
      <c r="WH265" s="139"/>
      <c r="WI265" s="139"/>
      <c r="WJ265" s="139"/>
      <c r="WK265" s="139"/>
      <c r="WL265" s="139"/>
      <c r="WM265" s="139"/>
      <c r="WN265" s="139"/>
      <c r="WO265" s="139"/>
      <c r="WP265" s="139"/>
      <c r="WQ265" s="139"/>
      <c r="WR265" s="139"/>
      <c r="WS265" s="139"/>
      <c r="WT265" s="139"/>
      <c r="WU265" s="139"/>
      <c r="WV265" s="139"/>
      <c r="WW265" s="139"/>
      <c r="WX265" s="139"/>
      <c r="WY265" s="139"/>
      <c r="WZ265" s="139"/>
      <c r="XA265" s="139"/>
      <c r="XB265" s="139"/>
      <c r="XC265" s="139"/>
      <c r="XD265" s="139"/>
      <c r="XE265" s="139"/>
      <c r="XF265" s="139"/>
      <c r="XG265" s="139"/>
      <c r="XH265" s="139"/>
      <c r="XI265" s="139"/>
      <c r="XJ265" s="139"/>
      <c r="XK265" s="139"/>
      <c r="XL265" s="139"/>
      <c r="XM265" s="139"/>
      <c r="XN265" s="139"/>
      <c r="XO265" s="139"/>
      <c r="XP265" s="139"/>
      <c r="XQ265" s="139"/>
      <c r="XR265" s="139"/>
      <c r="XS265" s="139"/>
      <c r="XT265" s="139"/>
      <c r="XU265" s="139"/>
      <c r="XV265" s="139"/>
      <c r="XW265" s="139"/>
      <c r="XX265" s="139"/>
      <c r="XY265" s="139"/>
      <c r="XZ265" s="139"/>
      <c r="YA265" s="139"/>
      <c r="YB265" s="139"/>
      <c r="YC265" s="139"/>
      <c r="YD265" s="139"/>
      <c r="YE265" s="139"/>
      <c r="YF265" s="139"/>
      <c r="YG265" s="139"/>
      <c r="YH265" s="139"/>
      <c r="YI265" s="139"/>
      <c r="YJ265" s="139"/>
      <c r="YK265" s="139"/>
      <c r="YL265" s="139"/>
      <c r="YM265" s="139"/>
      <c r="YN265" s="139"/>
      <c r="YO265" s="139"/>
      <c r="YP265" s="139"/>
      <c r="YQ265" s="139"/>
      <c r="YR265" s="139"/>
      <c r="YS265" s="139"/>
      <c r="YT265" s="139"/>
      <c r="YU265" s="139"/>
      <c r="YV265" s="139"/>
      <c r="YW265" s="139"/>
      <c r="YX265" s="139"/>
      <c r="YY265" s="139"/>
      <c r="YZ265" s="139"/>
      <c r="ZA265" s="139"/>
      <c r="ZB265" s="139"/>
      <c r="ZC265" s="139"/>
      <c r="ZD265" s="139"/>
      <c r="ZE265" s="139"/>
      <c r="ZF265" s="139"/>
      <c r="ZG265" s="139"/>
      <c r="ZH265" s="139"/>
      <c r="ZI265" s="139"/>
      <c r="ZJ265" s="139"/>
      <c r="ZK265" s="139"/>
      <c r="ZL265" s="139"/>
      <c r="ZM265" s="139"/>
      <c r="ZN265" s="139"/>
      <c r="ZO265" s="139"/>
      <c r="ZP265" s="139"/>
      <c r="ZQ265" s="139"/>
      <c r="ZR265" s="139"/>
      <c r="ZS265" s="139"/>
      <c r="ZT265" s="139"/>
      <c r="ZU265" s="139"/>
      <c r="ZV265" s="139"/>
      <c r="ZW265" s="139"/>
      <c r="ZX265" s="139"/>
      <c r="ZY265" s="139"/>
      <c r="ZZ265" s="139"/>
      <c r="AAA265" s="139"/>
      <c r="AAB265" s="139"/>
      <c r="AAC265" s="139"/>
      <c r="AAD265" s="139"/>
      <c r="AAE265" s="139"/>
      <c r="AAF265" s="139"/>
      <c r="AAG265" s="139"/>
      <c r="AAH265" s="139"/>
      <c r="AAI265" s="139"/>
      <c r="AAJ265" s="139"/>
      <c r="AAK265" s="139"/>
      <c r="AAL265" s="139"/>
      <c r="AAM265" s="139"/>
      <c r="AAN265" s="139"/>
      <c r="AAO265" s="139"/>
      <c r="AAP265" s="139"/>
      <c r="AAQ265" s="139"/>
      <c r="AAR265" s="139"/>
      <c r="AAS265" s="139"/>
      <c r="AAT265" s="139"/>
      <c r="AAU265" s="139"/>
      <c r="AAV265" s="139"/>
      <c r="AAW265" s="139"/>
      <c r="AAX265" s="139"/>
      <c r="AAY265" s="139"/>
      <c r="AAZ265" s="139"/>
      <c r="ABA265" s="139"/>
      <c r="ABB265" s="139"/>
      <c r="ABC265" s="139"/>
      <c r="ABD265" s="139"/>
      <c r="ABE265" s="139"/>
      <c r="ABF265" s="139"/>
      <c r="ABG265" s="139"/>
      <c r="ABH265" s="139"/>
      <c r="ABI265" s="139"/>
      <c r="ABJ265" s="139"/>
      <c r="ABK265" s="139"/>
      <c r="ABL265" s="139"/>
      <c r="ABM265" s="139"/>
      <c r="ABN265" s="139"/>
      <c r="ABO265" s="139"/>
      <c r="ABP265" s="139"/>
      <c r="ABQ265" s="139"/>
      <c r="ABR265" s="139"/>
      <c r="ABS265" s="139"/>
      <c r="ABT265" s="139"/>
      <c r="ABU265" s="139"/>
      <c r="ABV265" s="139"/>
      <c r="ABW265" s="139"/>
      <c r="ABX265" s="139"/>
      <c r="ABY265" s="139"/>
    </row>
    <row r="266" spans="1:753" s="139" customFormat="1">
      <c r="A266" s="140"/>
      <c r="B266" s="141"/>
      <c r="C266" s="142"/>
      <c r="D266" s="142"/>
      <c r="E266" s="142"/>
      <c r="F266" s="140"/>
      <c r="G266" s="143"/>
      <c r="H266" s="141"/>
      <c r="I266" s="140"/>
      <c r="J266" s="140"/>
      <c r="K266" s="140"/>
      <c r="L266" s="140"/>
      <c r="M266" s="140"/>
      <c r="N266" s="1"/>
      <c r="O266" s="143"/>
      <c r="P266" s="140"/>
      <c r="Q266" s="140"/>
      <c r="R266" s="140"/>
      <c r="S266" s="140"/>
      <c r="T266" s="140"/>
      <c r="U266" s="140"/>
      <c r="V266" s="140"/>
      <c r="W266" s="143"/>
      <c r="X266" s="143"/>
      <c r="Y266" s="143"/>
      <c r="Z266" s="143"/>
      <c r="AA266" s="144"/>
      <c r="AB266" s="143"/>
      <c r="AC266" s="140"/>
      <c r="AD266" s="140"/>
      <c r="AE266" s="140"/>
      <c r="AF266" s="140"/>
      <c r="AG266" s="140"/>
      <c r="AH266" s="140"/>
      <c r="AI266" s="1"/>
      <c r="AJ266" s="1"/>
      <c r="AK266" s="1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  <c r="IW266" s="1"/>
      <c r="IX266" s="1"/>
      <c r="IY266" s="1"/>
      <c r="IZ266" s="1"/>
      <c r="JA266" s="1"/>
      <c r="JB266" s="1"/>
      <c r="JC266" s="1"/>
      <c r="JD266" s="1"/>
      <c r="JE266" s="1"/>
      <c r="JF266" s="1"/>
      <c r="JG266" s="1"/>
      <c r="JH266" s="1"/>
      <c r="JI266" s="1"/>
      <c r="JJ266" s="1"/>
      <c r="JK266" s="1"/>
      <c r="JL266" s="1"/>
      <c r="JM266" s="1"/>
      <c r="JN266" s="1"/>
      <c r="JO266" s="1"/>
      <c r="JP266" s="1"/>
      <c r="JQ266" s="1"/>
      <c r="JR266" s="1"/>
      <c r="JS266" s="1"/>
      <c r="JT266" s="1"/>
      <c r="JU266" s="1"/>
      <c r="JV266" s="1"/>
      <c r="JW266" s="1"/>
      <c r="JX266" s="1"/>
      <c r="JY266" s="1"/>
      <c r="JZ266" s="1"/>
      <c r="KA266" s="1"/>
      <c r="KB266" s="1"/>
      <c r="KC266" s="1"/>
      <c r="KD266" s="1"/>
      <c r="KE266" s="1"/>
      <c r="KF266" s="1"/>
      <c r="KG266" s="1"/>
      <c r="KH266" s="1"/>
      <c r="KI266" s="1"/>
      <c r="KJ266" s="1"/>
      <c r="KK266" s="1"/>
      <c r="KL266" s="1"/>
      <c r="KM266" s="1"/>
      <c r="KN266" s="1"/>
      <c r="KO266" s="1"/>
      <c r="KP266" s="1"/>
      <c r="KQ266" s="1"/>
      <c r="KR266" s="1"/>
      <c r="KS266" s="1"/>
      <c r="KT266" s="1"/>
      <c r="KU266" s="1"/>
      <c r="KV266" s="1"/>
      <c r="KW266" s="1"/>
      <c r="KX266" s="1"/>
      <c r="KY266" s="1"/>
      <c r="KZ266" s="1"/>
      <c r="LA266" s="1"/>
      <c r="LB266" s="1"/>
      <c r="LC266" s="1"/>
      <c r="LD266" s="1"/>
      <c r="LE266" s="1"/>
      <c r="LF266" s="1"/>
      <c r="LG266" s="1"/>
      <c r="LH266" s="1"/>
      <c r="LI266" s="1"/>
      <c r="LJ266" s="1"/>
      <c r="LK266" s="1"/>
      <c r="LL266" s="1"/>
      <c r="LM266" s="1"/>
      <c r="LN266" s="1"/>
      <c r="LO266" s="1"/>
      <c r="LP266" s="1"/>
      <c r="LQ266" s="1"/>
      <c r="LR266" s="1"/>
      <c r="LS266" s="1"/>
      <c r="LT266" s="1"/>
      <c r="LU266" s="1"/>
      <c r="LV266" s="1"/>
      <c r="LW266" s="1"/>
      <c r="LX266" s="1"/>
      <c r="LY266" s="1"/>
      <c r="LZ266" s="1"/>
      <c r="MA266" s="1"/>
      <c r="MB266" s="1"/>
      <c r="MC266" s="1"/>
      <c r="MD266" s="1"/>
      <c r="ME266" s="1"/>
      <c r="MF266" s="1"/>
      <c r="MG266" s="1"/>
      <c r="MH266" s="1"/>
      <c r="MI266" s="1"/>
      <c r="MJ266" s="1"/>
      <c r="MK266" s="1"/>
      <c r="ML266" s="1"/>
      <c r="MM266" s="1"/>
      <c r="MN266" s="1"/>
      <c r="MO266" s="1"/>
      <c r="MP266" s="1"/>
      <c r="MQ266" s="1"/>
      <c r="MR266" s="1"/>
      <c r="MS266" s="1"/>
      <c r="MT266" s="1"/>
      <c r="MU266" s="1"/>
      <c r="MV266" s="1"/>
      <c r="MW266" s="1"/>
      <c r="MX266" s="1"/>
      <c r="MY266" s="1"/>
      <c r="MZ266" s="1"/>
      <c r="NA266" s="1"/>
      <c r="NB266" s="1"/>
      <c r="NC266" s="1"/>
      <c r="ND266" s="1"/>
      <c r="NE266" s="1"/>
      <c r="NF266" s="1"/>
      <c r="NG266" s="1"/>
      <c r="NH266" s="1"/>
      <c r="NI266" s="1"/>
      <c r="NJ266" s="1"/>
      <c r="NK266" s="1"/>
      <c r="NL266" s="1"/>
      <c r="NM266" s="1"/>
      <c r="NN266" s="1"/>
      <c r="NO266" s="1"/>
      <c r="NP266" s="1"/>
      <c r="NQ266" s="1"/>
      <c r="NR266" s="1"/>
      <c r="NS266" s="1"/>
      <c r="NT266" s="1"/>
      <c r="NU266" s="1"/>
      <c r="NV266" s="1"/>
      <c r="NW266" s="1"/>
      <c r="NX266" s="1"/>
      <c r="NY266" s="1"/>
      <c r="NZ266" s="1"/>
      <c r="OA266" s="1"/>
      <c r="OB266" s="1"/>
      <c r="OC266" s="1"/>
      <c r="OD266" s="1"/>
      <c r="OE266" s="1"/>
      <c r="OF266" s="1"/>
      <c r="OG266" s="1"/>
      <c r="OH266" s="1"/>
      <c r="OI266" s="1"/>
      <c r="OJ266" s="1"/>
      <c r="OK266" s="1"/>
      <c r="OL266" s="1"/>
      <c r="OM266" s="1"/>
      <c r="ON266" s="1"/>
      <c r="OO266" s="1"/>
      <c r="OP266" s="1"/>
      <c r="OQ266" s="1"/>
      <c r="OR266" s="1"/>
      <c r="OS266" s="1"/>
      <c r="OT266" s="1"/>
      <c r="OU266" s="1"/>
      <c r="OV266" s="1"/>
      <c r="OW266" s="1"/>
      <c r="OX266" s="1"/>
      <c r="OY266" s="1"/>
      <c r="OZ266" s="1"/>
      <c r="PA266" s="1"/>
      <c r="PB266" s="1"/>
      <c r="PC266" s="1"/>
      <c r="PD266" s="1"/>
      <c r="PE266" s="1"/>
      <c r="PF266" s="1"/>
      <c r="PG266" s="1"/>
      <c r="PH266" s="1"/>
      <c r="PI266" s="1"/>
      <c r="PJ266" s="1"/>
      <c r="PK266" s="1"/>
      <c r="PL266" s="1"/>
      <c r="PM266" s="1"/>
      <c r="PN266" s="1"/>
      <c r="PO266" s="1"/>
      <c r="PP266" s="1"/>
      <c r="PQ266" s="1"/>
      <c r="PR266" s="1"/>
      <c r="PS266" s="1"/>
      <c r="PT266" s="1"/>
      <c r="PU266" s="1"/>
      <c r="PV266" s="1"/>
      <c r="PW266" s="1"/>
      <c r="PX266" s="1"/>
      <c r="PY266" s="1"/>
      <c r="PZ266" s="1"/>
      <c r="QA266" s="1"/>
      <c r="QB266" s="1"/>
      <c r="QC266" s="1"/>
      <c r="QD266" s="1"/>
      <c r="QE266" s="1"/>
      <c r="QF266" s="1"/>
      <c r="QG266" s="1"/>
      <c r="QH266" s="1"/>
      <c r="QI266" s="1"/>
      <c r="QJ266" s="1"/>
      <c r="QK266" s="1"/>
      <c r="QL266" s="1"/>
      <c r="QM266" s="1"/>
      <c r="QN266" s="1"/>
      <c r="QO266" s="1"/>
      <c r="QP266" s="1"/>
      <c r="QQ266" s="1"/>
      <c r="QR266" s="1"/>
      <c r="QS266" s="1"/>
      <c r="QT266" s="1"/>
      <c r="QU266" s="1"/>
      <c r="QV266" s="1"/>
      <c r="QW266" s="1"/>
      <c r="QX266" s="1"/>
      <c r="QY266" s="1"/>
      <c r="QZ266" s="1"/>
      <c r="RA266" s="1"/>
      <c r="RB266" s="1"/>
      <c r="RC266" s="1"/>
      <c r="RD266" s="1"/>
      <c r="RE266" s="1"/>
      <c r="RF266" s="1"/>
      <c r="RG266" s="1"/>
      <c r="RH266" s="1"/>
      <c r="RI266" s="1"/>
      <c r="RJ266" s="1"/>
      <c r="RK266" s="1"/>
      <c r="RL266" s="1"/>
      <c r="RM266" s="1"/>
      <c r="RN266" s="1"/>
      <c r="RO266" s="1"/>
      <c r="RP266" s="1"/>
      <c r="RQ266" s="1"/>
      <c r="RR266" s="1"/>
      <c r="RS266" s="1"/>
      <c r="RT266" s="1"/>
      <c r="RU266" s="1"/>
      <c r="RV266" s="1"/>
      <c r="RW266" s="1"/>
      <c r="RX266" s="1"/>
      <c r="RY266" s="1"/>
      <c r="RZ266" s="1"/>
      <c r="SA266" s="1"/>
      <c r="SB266" s="1"/>
      <c r="SC266" s="1"/>
      <c r="SD266" s="1"/>
      <c r="SE266" s="1"/>
      <c r="SF266" s="1"/>
      <c r="SG266" s="1"/>
      <c r="SH266" s="1"/>
      <c r="SI266" s="1"/>
      <c r="SJ266" s="1"/>
      <c r="SK266" s="1"/>
      <c r="SL266" s="1"/>
      <c r="SM266" s="1"/>
      <c r="SN266" s="1"/>
      <c r="SO266" s="1"/>
      <c r="SP266" s="1"/>
      <c r="SQ266" s="1"/>
      <c r="SR266" s="1"/>
      <c r="SS266" s="1"/>
      <c r="ST266" s="1"/>
      <c r="SU266" s="1"/>
      <c r="SV266" s="1"/>
      <c r="SW266" s="1"/>
      <c r="SX266" s="1"/>
      <c r="SY266" s="1"/>
      <c r="SZ266" s="1"/>
      <c r="TA266" s="1"/>
      <c r="TB266" s="1"/>
      <c r="TC266" s="1"/>
      <c r="TD266" s="1"/>
      <c r="TE266" s="1"/>
      <c r="TF266" s="1"/>
      <c r="TG266" s="1"/>
      <c r="TH266" s="1"/>
      <c r="TI266" s="1"/>
      <c r="TJ266" s="1"/>
      <c r="TK266" s="1"/>
      <c r="TL266" s="1"/>
      <c r="TM266" s="1"/>
      <c r="TN266" s="1"/>
      <c r="TO266" s="1"/>
      <c r="TP266" s="1"/>
      <c r="TQ266" s="1"/>
      <c r="TR266" s="1"/>
      <c r="TS266" s="1"/>
      <c r="TT266" s="1"/>
      <c r="TU266" s="1"/>
      <c r="TV266" s="1"/>
      <c r="TW266" s="1"/>
      <c r="TX266" s="1"/>
      <c r="TY266" s="1"/>
      <c r="TZ266" s="1"/>
      <c r="UA266" s="1"/>
      <c r="UB266" s="1"/>
      <c r="UC266" s="1"/>
      <c r="UD266" s="1"/>
      <c r="UE266" s="1"/>
      <c r="UF266" s="1"/>
      <c r="UG266" s="1"/>
      <c r="UH266" s="1"/>
      <c r="UI266" s="1"/>
      <c r="UJ266" s="1"/>
      <c r="UK266" s="1"/>
      <c r="UL266" s="1"/>
      <c r="UM266" s="1"/>
      <c r="UN266" s="1"/>
      <c r="UO266" s="1"/>
      <c r="UP266" s="1"/>
      <c r="UQ266" s="1"/>
      <c r="UR266" s="1"/>
      <c r="US266" s="1"/>
      <c r="UT266" s="1"/>
      <c r="UU266" s="1"/>
      <c r="UV266" s="1"/>
      <c r="UW266" s="1"/>
      <c r="UX266" s="1"/>
      <c r="UY266" s="1"/>
      <c r="UZ266" s="1"/>
      <c r="VA266" s="1"/>
      <c r="VB266" s="1"/>
      <c r="VC266" s="1"/>
      <c r="VD266" s="1"/>
      <c r="VE266" s="1"/>
      <c r="VF266" s="1"/>
      <c r="VG266" s="1"/>
      <c r="VH266" s="1"/>
      <c r="VI266" s="1"/>
      <c r="VJ266" s="1"/>
      <c r="VK266" s="1"/>
      <c r="VL266" s="1"/>
      <c r="VM266" s="1"/>
      <c r="VN266" s="1"/>
      <c r="VO266" s="1"/>
      <c r="VP266" s="1"/>
      <c r="VQ266" s="1"/>
      <c r="VR266" s="1"/>
      <c r="VS266" s="1"/>
      <c r="VT266" s="1"/>
      <c r="VU266" s="1"/>
      <c r="VV266" s="1"/>
      <c r="VW266" s="1"/>
      <c r="VX266" s="1"/>
      <c r="VY266" s="1"/>
      <c r="VZ266" s="1"/>
      <c r="WA266" s="1"/>
      <c r="WB266" s="1"/>
      <c r="WC266" s="1"/>
      <c r="WD266" s="1"/>
      <c r="WE266" s="1"/>
      <c r="WF266" s="1"/>
      <c r="WG266" s="1"/>
      <c r="WH266" s="1"/>
      <c r="WI266" s="1"/>
      <c r="WJ266" s="1"/>
      <c r="WK266" s="1"/>
      <c r="WL266" s="1"/>
      <c r="WM266" s="1"/>
      <c r="WN266" s="1"/>
      <c r="WO266" s="1"/>
      <c r="WP266" s="1"/>
      <c r="WQ266" s="1"/>
      <c r="WR266" s="1"/>
      <c r="WS266" s="1"/>
      <c r="WT266" s="1"/>
      <c r="WU266" s="1"/>
      <c r="WV266" s="1"/>
      <c r="WW266" s="1"/>
      <c r="WX266" s="1"/>
      <c r="WY266" s="1"/>
      <c r="WZ266" s="1"/>
      <c r="XA266" s="1"/>
      <c r="XB266" s="1"/>
      <c r="XC266" s="1"/>
      <c r="XD266" s="1"/>
      <c r="XE266" s="1"/>
      <c r="XF266" s="1"/>
      <c r="XG266" s="1"/>
      <c r="XH266" s="1"/>
      <c r="XI266" s="1"/>
      <c r="XJ266" s="1"/>
      <c r="XK266" s="1"/>
      <c r="XL266" s="1"/>
      <c r="XM266" s="1"/>
      <c r="XN266" s="1"/>
      <c r="XO266" s="1"/>
      <c r="XP266" s="1"/>
      <c r="XQ266" s="1"/>
      <c r="XR266" s="1"/>
      <c r="XS266" s="1"/>
      <c r="XT266" s="1"/>
      <c r="XU266" s="1"/>
      <c r="XV266" s="1"/>
      <c r="XW266" s="1"/>
      <c r="XX266" s="1"/>
      <c r="XY266" s="1"/>
      <c r="XZ266" s="1"/>
      <c r="YA266" s="1"/>
      <c r="YB266" s="1"/>
      <c r="YC266" s="1"/>
      <c r="YD266" s="1"/>
      <c r="YE266" s="1"/>
      <c r="YF266" s="1"/>
      <c r="YG266" s="1"/>
      <c r="YH266" s="1"/>
      <c r="YI266" s="1"/>
      <c r="YJ266" s="1"/>
      <c r="YK266" s="1"/>
      <c r="YL266" s="1"/>
      <c r="YM266" s="1"/>
      <c r="YN266" s="1"/>
      <c r="YO266" s="1"/>
      <c r="YP266" s="1"/>
      <c r="YQ266" s="1"/>
      <c r="YR266" s="1"/>
      <c r="YS266" s="1"/>
      <c r="YT266" s="1"/>
      <c r="YU266" s="1"/>
      <c r="YV266" s="1"/>
      <c r="YW266" s="1"/>
      <c r="YX266" s="1"/>
      <c r="YY266" s="1"/>
      <c r="YZ266" s="1"/>
      <c r="ZA266" s="1"/>
      <c r="ZB266" s="1"/>
      <c r="ZC266" s="1"/>
      <c r="ZD266" s="1"/>
      <c r="ZE266" s="1"/>
      <c r="ZF266" s="1"/>
      <c r="ZG266" s="1"/>
      <c r="ZH266" s="1"/>
      <c r="ZI266" s="1"/>
      <c r="ZJ266" s="1"/>
      <c r="ZK266" s="1"/>
      <c r="ZL266" s="1"/>
      <c r="ZM266" s="1"/>
      <c r="ZN266" s="1"/>
      <c r="ZO266" s="1"/>
      <c r="ZP266" s="1"/>
      <c r="ZQ266" s="1"/>
      <c r="ZR266" s="1"/>
      <c r="ZS266" s="1"/>
      <c r="ZT266" s="1"/>
      <c r="ZU266" s="1"/>
      <c r="ZV266" s="1"/>
      <c r="ZW266" s="1"/>
      <c r="ZX266" s="1"/>
      <c r="ZY266" s="1"/>
      <c r="ZZ266" s="1"/>
      <c r="AAA266" s="1"/>
      <c r="AAB266" s="1"/>
      <c r="AAC266" s="1"/>
      <c r="AAD266" s="1"/>
      <c r="AAE266" s="1"/>
      <c r="AAF266" s="1"/>
      <c r="AAG266" s="1"/>
      <c r="AAH266" s="1"/>
      <c r="AAI266" s="1"/>
      <c r="AAJ266" s="1"/>
      <c r="AAK266" s="1"/>
      <c r="AAL266" s="1"/>
      <c r="AAM266" s="1"/>
      <c r="AAN266" s="1"/>
      <c r="AAO266" s="1"/>
      <c r="AAP266" s="1"/>
      <c r="AAQ266" s="1"/>
      <c r="AAR266" s="1"/>
      <c r="AAS266" s="1"/>
      <c r="AAT266" s="1"/>
      <c r="AAU266" s="1"/>
      <c r="AAV266" s="1"/>
      <c r="AAW266" s="1"/>
      <c r="AAX266" s="1"/>
      <c r="AAY266" s="1"/>
      <c r="AAZ266" s="1"/>
      <c r="ABA266" s="1"/>
      <c r="ABB266" s="1"/>
      <c r="ABC266" s="1"/>
      <c r="ABD266" s="1"/>
      <c r="ABE266" s="1"/>
      <c r="ABF266" s="1"/>
      <c r="ABG266" s="1"/>
      <c r="ABH266" s="1"/>
      <c r="ABI266" s="1"/>
      <c r="ABJ266" s="1"/>
      <c r="ABK266" s="1"/>
      <c r="ABL266" s="1"/>
      <c r="ABM266" s="1"/>
      <c r="ABN266" s="1"/>
      <c r="ABO266" s="1"/>
      <c r="ABP266" s="1"/>
      <c r="ABQ266" s="1"/>
      <c r="ABR266" s="1"/>
      <c r="ABS266" s="1"/>
      <c r="ABT266" s="1"/>
      <c r="ABU266" s="1"/>
      <c r="ABV266" s="1"/>
      <c r="ABW266" s="1"/>
      <c r="ABX266" s="1"/>
      <c r="ABY266" s="1"/>
    </row>
    <row r="268" spans="1:753" ht="57.75" customHeight="1">
      <c r="B268" s="537" t="s">
        <v>537</v>
      </c>
      <c r="C268" s="537"/>
      <c r="D268" s="538" t="s">
        <v>538</v>
      </c>
      <c r="E268" s="538"/>
      <c r="F268" s="539" t="s">
        <v>539</v>
      </c>
      <c r="G268" s="540"/>
      <c r="I268" s="541" t="s">
        <v>540</v>
      </c>
      <c r="J268" s="541"/>
      <c r="K268" s="541"/>
      <c r="AD268" s="146">
        <f>AD265+AE265+AF265+AG265</f>
        <v>777</v>
      </c>
    </row>
  </sheetData>
  <mergeCells count="40">
    <mergeCell ref="AK9:AK10"/>
    <mergeCell ref="B268:C268"/>
    <mergeCell ref="D268:E268"/>
    <mergeCell ref="F268:G268"/>
    <mergeCell ref="I268:K268"/>
    <mergeCell ref="AC8:AC10"/>
    <mergeCell ref="AD8:AH8"/>
    <mergeCell ref="D9:D10"/>
    <mergeCell ref="E9:E10"/>
    <mergeCell ref="J9:M9"/>
    <mergeCell ref="N9:N10"/>
    <mergeCell ref="P9:S9"/>
    <mergeCell ref="T9:T10"/>
    <mergeCell ref="AD9:AG9"/>
    <mergeCell ref="AH9:AH10"/>
    <mergeCell ref="W8:W10"/>
    <mergeCell ref="X8:X10"/>
    <mergeCell ref="Y8:Y10"/>
    <mergeCell ref="Z8:Z10"/>
    <mergeCell ref="AA8:AA10"/>
    <mergeCell ref="W6:AH6"/>
    <mergeCell ref="G7:N7"/>
    <mergeCell ref="O7:U7"/>
    <mergeCell ref="W7:X7"/>
    <mergeCell ref="Y7:AH7"/>
    <mergeCell ref="F2:V2"/>
    <mergeCell ref="A6:A10"/>
    <mergeCell ref="B6:B10"/>
    <mergeCell ref="C6:C10"/>
    <mergeCell ref="D6:E8"/>
    <mergeCell ref="F6:F10"/>
    <mergeCell ref="G6:U6"/>
    <mergeCell ref="G8:G10"/>
    <mergeCell ref="H8:H10"/>
    <mergeCell ref="I8:I10"/>
    <mergeCell ref="J8:N8"/>
    <mergeCell ref="O8:O10"/>
    <mergeCell ref="P8:T8"/>
    <mergeCell ref="U8:U10"/>
    <mergeCell ref="V8:V10"/>
  </mergeCells>
  <pageMargins left="0.70078740157480324" right="0.70078740157480324" top="0.75196850393700776" bottom="0.75196850393700776" header="0.3" footer="0.3"/>
  <pageSetup paperSize="9" scale="38" fitToHeight="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87"/>
  <sheetViews>
    <sheetView workbookViewId="0">
      <selection activeCell="D173" sqref="D173"/>
    </sheetView>
  </sheetViews>
  <sheetFormatPr defaultColWidth="9" defaultRowHeight="15.75"/>
  <cols>
    <col min="1" max="1" width="5.75" style="1" bestFit="1" customWidth="1"/>
    <col min="2" max="2" width="45.25" style="1" bestFit="1" customWidth="1"/>
    <col min="3" max="3" width="12" style="1" bestFit="1" customWidth="1"/>
    <col min="4" max="4" width="13.875" style="1" bestFit="1" customWidth="1"/>
    <col min="5" max="30" width="6.75" style="1" bestFit="1" customWidth="1"/>
    <col min="31" max="31" width="9" style="1" bestFit="1"/>
    <col min="32" max="16384" width="9" style="1"/>
  </cols>
  <sheetData>
    <row r="1" spans="1:4" ht="3.75" customHeight="1"/>
    <row r="2" spans="1:4" ht="3" customHeight="1"/>
    <row r="4" spans="1:4" ht="81.75" customHeight="1">
      <c r="A4" s="3"/>
      <c r="B4" s="391"/>
      <c r="C4" s="573" t="s">
        <v>553</v>
      </c>
      <c r="D4" s="573"/>
    </row>
    <row r="5" spans="1:4" ht="82.5" customHeight="1">
      <c r="A5" s="392"/>
      <c r="B5" s="574" t="s">
        <v>554</v>
      </c>
      <c r="C5" s="574"/>
      <c r="D5" s="574"/>
    </row>
    <row r="6" spans="1:4">
      <c r="A6" s="575" t="s">
        <v>555</v>
      </c>
      <c r="B6" s="534" t="s">
        <v>556</v>
      </c>
      <c r="C6" s="579" t="s">
        <v>557</v>
      </c>
      <c r="D6" s="580"/>
    </row>
    <row r="7" spans="1:4" ht="46.5" customHeight="1">
      <c r="A7" s="576"/>
      <c r="B7" s="577"/>
      <c r="C7" s="496" t="s">
        <v>558</v>
      </c>
      <c r="D7" s="582" t="s">
        <v>559</v>
      </c>
    </row>
    <row r="8" spans="1:4">
      <c r="A8" s="376"/>
      <c r="B8" s="578"/>
      <c r="C8" s="581"/>
      <c r="D8" s="583"/>
    </row>
    <row r="9" spans="1:4" ht="12.75" hidden="1" customHeight="1">
      <c r="A9" s="395"/>
      <c r="B9" s="393"/>
      <c r="C9" s="44"/>
      <c r="D9" s="396"/>
    </row>
    <row r="10" spans="1:4" ht="12.75" hidden="1" customHeight="1">
      <c r="A10" s="395"/>
      <c r="B10" s="393"/>
      <c r="C10" s="44"/>
      <c r="D10" s="396"/>
    </row>
    <row r="11" spans="1:4" hidden="1">
      <c r="A11" s="397"/>
      <c r="B11" s="44"/>
      <c r="C11" s="44"/>
      <c r="D11" s="172"/>
    </row>
    <row r="12" spans="1:4">
      <c r="A12" s="56">
        <v>1</v>
      </c>
      <c r="B12" s="57" t="s">
        <v>32</v>
      </c>
      <c r="C12" s="398"/>
      <c r="D12" s="398"/>
    </row>
    <row r="13" spans="1:4" ht="31.5">
      <c r="A13" s="66" t="s">
        <v>33</v>
      </c>
      <c r="B13" s="67" t="s">
        <v>34</v>
      </c>
      <c r="C13" s="399">
        <v>0</v>
      </c>
      <c r="D13" s="400">
        <v>0</v>
      </c>
    </row>
    <row r="14" spans="1:4">
      <c r="A14" s="56" t="s">
        <v>35</v>
      </c>
      <c r="B14" s="57" t="s">
        <v>36</v>
      </c>
      <c r="C14" s="398"/>
      <c r="D14" s="398"/>
    </row>
    <row r="15" spans="1:4" ht="42.75" customHeight="1">
      <c r="A15" s="66" t="s">
        <v>37</v>
      </c>
      <c r="B15" s="67" t="s">
        <v>38</v>
      </c>
      <c r="C15" s="399">
        <v>4</v>
      </c>
      <c r="D15" s="400">
        <v>3</v>
      </c>
    </row>
    <row r="16" spans="1:4" ht="31.5">
      <c r="A16" s="66" t="s">
        <v>39</v>
      </c>
      <c r="B16" s="67" t="s">
        <v>40</v>
      </c>
      <c r="C16" s="400">
        <v>4</v>
      </c>
      <c r="D16" s="400">
        <v>0</v>
      </c>
    </row>
    <row r="17" spans="1:4">
      <c r="A17" s="93" t="s">
        <v>41</v>
      </c>
      <c r="B17" s="57" t="s">
        <v>42</v>
      </c>
      <c r="C17" s="401"/>
      <c r="D17" s="86"/>
    </row>
    <row r="18" spans="1:4" ht="47.25">
      <c r="A18" s="66" t="s">
        <v>43</v>
      </c>
      <c r="B18" s="67" t="s">
        <v>44</v>
      </c>
      <c r="C18" s="400">
        <v>21</v>
      </c>
      <c r="D18" s="400">
        <v>8</v>
      </c>
    </row>
    <row r="19" spans="1:4" ht="31.5">
      <c r="A19" s="66" t="s">
        <v>45</v>
      </c>
      <c r="B19" s="67" t="s">
        <v>46</v>
      </c>
      <c r="C19" s="399">
        <v>10</v>
      </c>
      <c r="D19" s="400">
        <v>0</v>
      </c>
    </row>
    <row r="20" spans="1:4">
      <c r="A20" s="93" t="s">
        <v>47</v>
      </c>
      <c r="B20" s="57" t="s">
        <v>48</v>
      </c>
      <c r="C20" s="86"/>
      <c r="D20" s="86"/>
    </row>
    <row r="21" spans="1:4" ht="31.5">
      <c r="A21" s="66" t="s">
        <v>49</v>
      </c>
      <c r="B21" s="67" t="s">
        <v>50</v>
      </c>
      <c r="C21" s="399">
        <v>3</v>
      </c>
      <c r="D21" s="400">
        <v>0</v>
      </c>
    </row>
    <row r="22" spans="1:4" ht="31.5">
      <c r="A22" s="66" t="s">
        <v>51</v>
      </c>
      <c r="B22" s="67" t="s">
        <v>52</v>
      </c>
      <c r="C22" s="400">
        <v>3</v>
      </c>
      <c r="D22" s="400">
        <v>0</v>
      </c>
    </row>
    <row r="23" spans="1:4" ht="47.25">
      <c r="A23" s="66" t="s">
        <v>53</v>
      </c>
      <c r="B23" s="67" t="s">
        <v>54</v>
      </c>
      <c r="C23" s="399">
        <v>3</v>
      </c>
      <c r="D23" s="400">
        <v>1</v>
      </c>
    </row>
    <row r="24" spans="1:4" ht="47.25">
      <c r="A24" s="66" t="s">
        <v>55</v>
      </c>
      <c r="B24" s="67" t="s">
        <v>56</v>
      </c>
      <c r="C24" s="402">
        <v>3</v>
      </c>
      <c r="D24" s="400">
        <v>1</v>
      </c>
    </row>
    <row r="25" spans="1:4" ht="31.5">
      <c r="A25" s="66" t="s">
        <v>57</v>
      </c>
      <c r="B25" s="67" t="s">
        <v>58</v>
      </c>
      <c r="C25" s="399">
        <v>9</v>
      </c>
      <c r="D25" s="400">
        <v>3</v>
      </c>
    </row>
    <row r="26" spans="1:4">
      <c r="A26" s="93" t="s">
        <v>59</v>
      </c>
      <c r="B26" s="57" t="s">
        <v>60</v>
      </c>
      <c r="C26" s="86"/>
      <c r="D26" s="86"/>
    </row>
    <row r="27" spans="1:4" ht="31.5">
      <c r="A27" s="66" t="s">
        <v>61</v>
      </c>
      <c r="B27" s="67" t="s">
        <v>62</v>
      </c>
      <c r="C27" s="399">
        <v>85</v>
      </c>
      <c r="D27" s="400">
        <v>0</v>
      </c>
    </row>
    <row r="28" spans="1:4">
      <c r="A28" s="93" t="s">
        <v>63</v>
      </c>
      <c r="B28" s="57" t="s">
        <v>64</v>
      </c>
      <c r="C28" s="86"/>
      <c r="D28" s="86"/>
    </row>
    <row r="29" spans="1:4" ht="31.5">
      <c r="A29" s="66" t="s">
        <v>65</v>
      </c>
      <c r="B29" s="67" t="s">
        <v>66</v>
      </c>
      <c r="C29" s="399">
        <v>2</v>
      </c>
      <c r="D29" s="400">
        <v>2</v>
      </c>
    </row>
    <row r="30" spans="1:4" ht="31.5">
      <c r="A30" s="66" t="s">
        <v>67</v>
      </c>
      <c r="B30" s="67" t="s">
        <v>68</v>
      </c>
      <c r="C30" s="400">
        <v>1</v>
      </c>
      <c r="D30" s="400">
        <v>1</v>
      </c>
    </row>
    <row r="31" spans="1:4" ht="31.5">
      <c r="A31" s="66" t="s">
        <v>69</v>
      </c>
      <c r="B31" s="67" t="s">
        <v>70</v>
      </c>
      <c r="C31" s="399">
        <v>1</v>
      </c>
      <c r="D31" s="400">
        <v>1</v>
      </c>
    </row>
    <row r="32" spans="1:4" ht="31.5">
      <c r="A32" s="66" t="s">
        <v>71</v>
      </c>
      <c r="B32" s="67" t="s">
        <v>72</v>
      </c>
      <c r="C32" s="400">
        <v>0</v>
      </c>
      <c r="D32" s="400">
        <v>0</v>
      </c>
    </row>
    <row r="33" spans="1:4" ht="31.5">
      <c r="A33" s="66" t="s">
        <v>73</v>
      </c>
      <c r="B33" s="67" t="s">
        <v>74</v>
      </c>
      <c r="C33" s="399">
        <v>0</v>
      </c>
      <c r="D33" s="400">
        <v>32</v>
      </c>
    </row>
    <row r="34" spans="1:4">
      <c r="A34" s="66" t="s">
        <v>75</v>
      </c>
      <c r="B34" s="67" t="s">
        <v>76</v>
      </c>
      <c r="C34" s="400">
        <v>2</v>
      </c>
      <c r="D34" s="400">
        <v>0</v>
      </c>
    </row>
    <row r="35" spans="1:4" ht="31.5">
      <c r="A35" s="66" t="s">
        <v>77</v>
      </c>
      <c r="B35" s="67" t="s">
        <v>78</v>
      </c>
      <c r="C35" s="399">
        <v>0</v>
      </c>
      <c r="D35" s="400">
        <v>0</v>
      </c>
    </row>
    <row r="36" spans="1:4">
      <c r="A36" s="93" t="s">
        <v>79</v>
      </c>
      <c r="B36" s="57" t="s">
        <v>80</v>
      </c>
      <c r="C36" s="86"/>
      <c r="D36" s="86"/>
    </row>
    <row r="37" spans="1:4" ht="31.5">
      <c r="A37" s="66" t="s">
        <v>81</v>
      </c>
      <c r="B37" s="67" t="s">
        <v>82</v>
      </c>
      <c r="C37" s="399">
        <v>18</v>
      </c>
      <c r="D37" s="400">
        <v>0</v>
      </c>
    </row>
    <row r="38" spans="1:4" ht="31.5">
      <c r="A38" s="66" t="s">
        <v>83</v>
      </c>
      <c r="B38" s="67" t="s">
        <v>84</v>
      </c>
      <c r="C38" s="400">
        <v>33</v>
      </c>
      <c r="D38" s="400">
        <v>0</v>
      </c>
    </row>
    <row r="39" spans="1:4" ht="31.5">
      <c r="A39" s="66" t="s">
        <v>85</v>
      </c>
      <c r="B39" s="67" t="s">
        <v>86</v>
      </c>
      <c r="C39" s="399">
        <v>6</v>
      </c>
      <c r="D39" s="400">
        <v>1</v>
      </c>
    </row>
    <row r="40" spans="1:4" ht="31.5">
      <c r="A40" s="66" t="s">
        <v>87</v>
      </c>
      <c r="B40" s="67" t="s">
        <v>88</v>
      </c>
      <c r="C40" s="400">
        <v>3</v>
      </c>
      <c r="D40" s="400">
        <v>0</v>
      </c>
    </row>
    <row r="41" spans="1:4" ht="31.5">
      <c r="A41" s="66" t="s">
        <v>89</v>
      </c>
      <c r="B41" s="67" t="s">
        <v>90</v>
      </c>
      <c r="C41" s="399">
        <v>29</v>
      </c>
      <c r="D41" s="400">
        <v>0</v>
      </c>
    </row>
    <row r="42" spans="1:4" ht="31.5">
      <c r="A42" s="66" t="s">
        <v>91</v>
      </c>
      <c r="B42" s="67" t="s">
        <v>92</v>
      </c>
      <c r="C42" s="400">
        <v>32</v>
      </c>
      <c r="D42" s="400">
        <v>1</v>
      </c>
    </row>
    <row r="43" spans="1:4" ht="31.5">
      <c r="A43" s="66" t="s">
        <v>93</v>
      </c>
      <c r="B43" s="67" t="s">
        <v>94</v>
      </c>
      <c r="C43" s="399">
        <v>13</v>
      </c>
      <c r="D43" s="400">
        <v>4</v>
      </c>
    </row>
    <row r="44" spans="1:4" ht="47.25">
      <c r="A44" s="66" t="s">
        <v>95</v>
      </c>
      <c r="B44" s="67" t="s">
        <v>96</v>
      </c>
      <c r="C44" s="400">
        <v>26</v>
      </c>
      <c r="D44" s="400">
        <v>0</v>
      </c>
    </row>
    <row r="45" spans="1:4" ht="47.25">
      <c r="A45" s="66" t="s">
        <v>97</v>
      </c>
      <c r="B45" s="67" t="s">
        <v>98</v>
      </c>
      <c r="C45" s="399">
        <v>33</v>
      </c>
      <c r="D45" s="400">
        <v>2</v>
      </c>
    </row>
    <row r="46" spans="1:4" ht="31.5">
      <c r="A46" s="66" t="s">
        <v>99</v>
      </c>
      <c r="B46" s="67" t="s">
        <v>100</v>
      </c>
      <c r="C46" s="400">
        <v>12</v>
      </c>
      <c r="D46" s="400">
        <v>0</v>
      </c>
    </row>
    <row r="47" spans="1:4" ht="31.5">
      <c r="A47" s="66" t="s">
        <v>101</v>
      </c>
      <c r="B47" s="67" t="s">
        <v>102</v>
      </c>
      <c r="C47" s="399">
        <v>8</v>
      </c>
      <c r="D47" s="400">
        <v>0</v>
      </c>
    </row>
    <row r="48" spans="1:4">
      <c r="A48" s="93" t="s">
        <v>103</v>
      </c>
      <c r="B48" s="57" t="s">
        <v>104</v>
      </c>
      <c r="C48" s="86"/>
      <c r="D48" s="86"/>
    </row>
    <row r="49" spans="1:4" ht="31.5">
      <c r="A49" s="66" t="s">
        <v>105</v>
      </c>
      <c r="B49" s="67" t="s">
        <v>106</v>
      </c>
      <c r="C49" s="399">
        <v>11</v>
      </c>
      <c r="D49" s="400">
        <v>0</v>
      </c>
    </row>
    <row r="50" spans="1:4" ht="31.5">
      <c r="A50" s="66" t="s">
        <v>107</v>
      </c>
      <c r="B50" s="67" t="s">
        <v>108</v>
      </c>
      <c r="C50" s="400">
        <v>65</v>
      </c>
      <c r="D50" s="400">
        <v>0</v>
      </c>
    </row>
    <row r="51" spans="1:4" ht="31.5">
      <c r="A51" s="66" t="s">
        <v>109</v>
      </c>
      <c r="B51" s="67" t="s">
        <v>110</v>
      </c>
      <c r="C51" s="399">
        <v>15</v>
      </c>
      <c r="D51" s="400">
        <v>0</v>
      </c>
    </row>
    <row r="52" spans="1:4" ht="31.5">
      <c r="A52" s="66" t="s">
        <v>111</v>
      </c>
      <c r="B52" s="67" t="s">
        <v>112</v>
      </c>
      <c r="C52" s="400">
        <v>51</v>
      </c>
      <c r="D52" s="400">
        <v>0</v>
      </c>
    </row>
    <row r="53" spans="1:4">
      <c r="A53" s="93" t="s">
        <v>113</v>
      </c>
      <c r="B53" s="57" t="s">
        <v>114</v>
      </c>
      <c r="C53" s="401"/>
      <c r="D53" s="86"/>
    </row>
    <row r="54" spans="1:4" ht="47.25">
      <c r="A54" s="66" t="s">
        <v>115</v>
      </c>
      <c r="B54" s="67" t="s">
        <v>116</v>
      </c>
      <c r="C54" s="400">
        <v>12</v>
      </c>
      <c r="D54" s="400">
        <v>50</v>
      </c>
    </row>
    <row r="55" spans="1:4" ht="31.5">
      <c r="A55" s="66" t="s">
        <v>117</v>
      </c>
      <c r="B55" s="67" t="s">
        <v>118</v>
      </c>
      <c r="C55" s="399">
        <v>81</v>
      </c>
      <c r="D55" s="400">
        <v>0</v>
      </c>
    </row>
    <row r="56" spans="1:4" ht="31.5">
      <c r="A56" s="66" t="s">
        <v>119</v>
      </c>
      <c r="B56" s="67" t="s">
        <v>120</v>
      </c>
      <c r="C56" s="400">
        <v>11</v>
      </c>
      <c r="D56" s="400">
        <v>0</v>
      </c>
    </row>
    <row r="57" spans="1:4">
      <c r="A57" s="93" t="s">
        <v>121</v>
      </c>
      <c r="B57" s="57" t="s">
        <v>122</v>
      </c>
      <c r="C57" s="401"/>
      <c r="D57" s="86"/>
    </row>
    <row r="58" spans="1:4" ht="47.25">
      <c r="A58" s="66" t="s">
        <v>123</v>
      </c>
      <c r="B58" s="67" t="s">
        <v>124</v>
      </c>
      <c r="C58" s="400">
        <v>10</v>
      </c>
      <c r="D58" s="400">
        <v>23</v>
      </c>
    </row>
    <row r="59" spans="1:4" ht="31.5">
      <c r="A59" s="66" t="s">
        <v>125</v>
      </c>
      <c r="B59" s="67" t="s">
        <v>126</v>
      </c>
      <c r="C59" s="399">
        <v>8</v>
      </c>
      <c r="D59" s="400">
        <v>0</v>
      </c>
    </row>
    <row r="60" spans="1:4">
      <c r="A60" s="93" t="s">
        <v>127</v>
      </c>
      <c r="B60" s="57" t="s">
        <v>128</v>
      </c>
      <c r="C60" s="86"/>
      <c r="D60" s="86"/>
    </row>
    <row r="61" spans="1:4" ht="63">
      <c r="A61" s="66" t="s">
        <v>129</v>
      </c>
      <c r="B61" s="67" t="s">
        <v>130</v>
      </c>
      <c r="C61" s="399">
        <v>12</v>
      </c>
      <c r="D61" s="400">
        <v>0</v>
      </c>
    </row>
    <row r="62" spans="1:4" ht="47.25">
      <c r="A62" s="66" t="s">
        <v>131</v>
      </c>
      <c r="B62" s="67" t="s">
        <v>132</v>
      </c>
      <c r="C62" s="400">
        <v>15</v>
      </c>
      <c r="D62" s="400">
        <v>0</v>
      </c>
    </row>
    <row r="63" spans="1:4" ht="47.25">
      <c r="A63" s="66" t="s">
        <v>133</v>
      </c>
      <c r="B63" s="67" t="s">
        <v>134</v>
      </c>
      <c r="C63" s="399">
        <v>2</v>
      </c>
      <c r="D63" s="400">
        <v>16</v>
      </c>
    </row>
    <row r="64" spans="1:4" ht="31.5">
      <c r="A64" s="66" t="s">
        <v>135</v>
      </c>
      <c r="B64" s="67" t="s">
        <v>136</v>
      </c>
      <c r="C64" s="400">
        <v>3</v>
      </c>
      <c r="D64" s="400">
        <v>0</v>
      </c>
    </row>
    <row r="65" spans="1:4" ht="31.5">
      <c r="A65" s="66" t="s">
        <v>137</v>
      </c>
      <c r="B65" s="67" t="s">
        <v>138</v>
      </c>
      <c r="C65" s="399">
        <v>2</v>
      </c>
      <c r="D65" s="400">
        <v>0</v>
      </c>
    </row>
    <row r="66" spans="1:4" ht="31.5">
      <c r="A66" s="66" t="s">
        <v>139</v>
      </c>
      <c r="B66" s="67" t="s">
        <v>140</v>
      </c>
      <c r="C66" s="400">
        <v>4</v>
      </c>
      <c r="D66" s="400">
        <v>0</v>
      </c>
    </row>
    <row r="67" spans="1:4" ht="31.5">
      <c r="A67" s="66" t="s">
        <v>141</v>
      </c>
      <c r="B67" s="67" t="s">
        <v>142</v>
      </c>
      <c r="C67" s="399">
        <v>3</v>
      </c>
      <c r="D67" s="400">
        <v>0</v>
      </c>
    </row>
    <row r="68" spans="1:4" ht="31.5">
      <c r="A68" s="66" t="s">
        <v>143</v>
      </c>
      <c r="B68" s="67" t="s">
        <v>144</v>
      </c>
      <c r="C68" s="400">
        <v>2</v>
      </c>
      <c r="D68" s="400">
        <v>0</v>
      </c>
    </row>
    <row r="69" spans="1:4" ht="31.5">
      <c r="A69" s="66" t="s">
        <v>145</v>
      </c>
      <c r="B69" s="67" t="s">
        <v>146</v>
      </c>
      <c r="C69" s="399">
        <v>4</v>
      </c>
      <c r="D69" s="400">
        <v>0</v>
      </c>
    </row>
    <row r="70" spans="1:4" ht="31.5">
      <c r="A70" s="66" t="s">
        <v>147</v>
      </c>
      <c r="B70" s="67" t="s">
        <v>148</v>
      </c>
      <c r="C70" s="400">
        <v>0</v>
      </c>
      <c r="D70" s="400">
        <v>0</v>
      </c>
    </row>
    <row r="71" spans="1:4" ht="78.75">
      <c r="A71" s="66" t="s">
        <v>149</v>
      </c>
      <c r="B71" s="67" t="s">
        <v>150</v>
      </c>
      <c r="C71" s="399">
        <v>14</v>
      </c>
      <c r="D71" s="400">
        <v>1</v>
      </c>
    </row>
    <row r="72" spans="1:4">
      <c r="A72" s="66" t="s">
        <v>151</v>
      </c>
      <c r="B72" s="67" t="s">
        <v>152</v>
      </c>
      <c r="C72" s="400">
        <v>2</v>
      </c>
      <c r="D72" s="400">
        <v>0</v>
      </c>
    </row>
    <row r="73" spans="1:4">
      <c r="A73" s="93" t="s">
        <v>153</v>
      </c>
      <c r="B73" s="57" t="s">
        <v>154</v>
      </c>
      <c r="C73" s="401"/>
      <c r="D73" s="86"/>
    </row>
    <row r="74" spans="1:4" ht="47.25">
      <c r="A74" s="66" t="s">
        <v>155</v>
      </c>
      <c r="B74" s="67" t="s">
        <v>156</v>
      </c>
      <c r="C74" s="400">
        <v>62</v>
      </c>
      <c r="D74" s="400">
        <v>0</v>
      </c>
    </row>
    <row r="75" spans="1:4" ht="31.5">
      <c r="A75" s="66" t="s">
        <v>157</v>
      </c>
      <c r="B75" s="67" t="s">
        <v>158</v>
      </c>
      <c r="C75" s="399">
        <v>22</v>
      </c>
      <c r="D75" s="400">
        <v>0</v>
      </c>
    </row>
    <row r="76" spans="1:4" ht="31.5">
      <c r="A76" s="66" t="s">
        <v>159</v>
      </c>
      <c r="B76" s="67" t="s">
        <v>160</v>
      </c>
      <c r="C76" s="400">
        <v>14</v>
      </c>
      <c r="D76" s="400">
        <v>0</v>
      </c>
    </row>
    <row r="77" spans="1:4" ht="31.5">
      <c r="A77" s="66" t="s">
        <v>161</v>
      </c>
      <c r="B77" s="67" t="s">
        <v>162</v>
      </c>
      <c r="C77" s="399">
        <v>45</v>
      </c>
      <c r="D77" s="400">
        <v>0</v>
      </c>
    </row>
    <row r="78" spans="1:4">
      <c r="A78" s="93" t="s">
        <v>163</v>
      </c>
      <c r="B78" s="57" t="s">
        <v>164</v>
      </c>
      <c r="C78" s="86"/>
      <c r="D78" s="86"/>
    </row>
    <row r="79" spans="1:4" ht="47.25">
      <c r="A79" s="66" t="s">
        <v>165</v>
      </c>
      <c r="B79" s="67" t="s">
        <v>166</v>
      </c>
      <c r="C79" s="399">
        <v>0</v>
      </c>
      <c r="D79" s="400">
        <v>0</v>
      </c>
    </row>
    <row r="80" spans="1:4" ht="47.25">
      <c r="A80" s="66" t="s">
        <v>167</v>
      </c>
      <c r="B80" s="67" t="s">
        <v>168</v>
      </c>
      <c r="C80" s="400">
        <v>0</v>
      </c>
      <c r="D80" s="400">
        <v>0</v>
      </c>
    </row>
    <row r="81" spans="1:4" ht="31.5">
      <c r="A81" s="66" t="s">
        <v>169</v>
      </c>
      <c r="B81" s="67" t="s">
        <v>170</v>
      </c>
      <c r="C81" s="399">
        <v>0</v>
      </c>
      <c r="D81" s="400">
        <v>0</v>
      </c>
    </row>
    <row r="82" spans="1:4" ht="31.5">
      <c r="A82" s="66" t="s">
        <v>171</v>
      </c>
      <c r="B82" s="67" t="s">
        <v>172</v>
      </c>
      <c r="C82" s="400">
        <v>0</v>
      </c>
      <c r="D82" s="400">
        <v>0</v>
      </c>
    </row>
    <row r="83" spans="1:4" ht="47.25">
      <c r="A83" s="66" t="s">
        <v>173</v>
      </c>
      <c r="B83" s="67" t="s">
        <v>174</v>
      </c>
      <c r="C83" s="399">
        <v>0</v>
      </c>
      <c r="D83" s="400">
        <v>0</v>
      </c>
    </row>
    <row r="84" spans="1:4" ht="31.5">
      <c r="A84" s="66" t="s">
        <v>175</v>
      </c>
      <c r="B84" s="67" t="s">
        <v>176</v>
      </c>
      <c r="C84" s="400">
        <v>0</v>
      </c>
      <c r="D84" s="400">
        <v>0</v>
      </c>
    </row>
    <row r="85" spans="1:4" ht="31.5">
      <c r="A85" s="66" t="s">
        <v>177</v>
      </c>
      <c r="B85" s="67" t="s">
        <v>178</v>
      </c>
      <c r="C85" s="399">
        <v>0</v>
      </c>
      <c r="D85" s="400">
        <v>0</v>
      </c>
    </row>
    <row r="86" spans="1:4" ht="31.5">
      <c r="A86" s="66" t="s">
        <v>179</v>
      </c>
      <c r="B86" s="67" t="s">
        <v>180</v>
      </c>
      <c r="C86" s="400">
        <v>0</v>
      </c>
      <c r="D86" s="400">
        <v>0</v>
      </c>
    </row>
    <row r="87" spans="1:4" ht="47.25">
      <c r="A87" s="66" t="s">
        <v>181</v>
      </c>
      <c r="B87" s="67" t="s">
        <v>182</v>
      </c>
      <c r="C87" s="399">
        <v>0</v>
      </c>
      <c r="D87" s="400">
        <v>0</v>
      </c>
    </row>
    <row r="88" spans="1:4" ht="31.5">
      <c r="A88" s="66" t="s">
        <v>183</v>
      </c>
      <c r="B88" s="67" t="s">
        <v>184</v>
      </c>
      <c r="C88" s="400">
        <v>0</v>
      </c>
      <c r="D88" s="400">
        <v>0</v>
      </c>
    </row>
    <row r="89" spans="1:4" ht="31.5">
      <c r="A89" s="66" t="s">
        <v>185</v>
      </c>
      <c r="B89" s="67" t="s">
        <v>186</v>
      </c>
      <c r="C89" s="399">
        <v>0</v>
      </c>
      <c r="D89" s="400">
        <v>0</v>
      </c>
    </row>
    <row r="90" spans="1:4" ht="47.25">
      <c r="A90" s="66" t="s">
        <v>187</v>
      </c>
      <c r="B90" s="67" t="s">
        <v>188</v>
      </c>
      <c r="C90" s="400">
        <v>0</v>
      </c>
      <c r="D90" s="400">
        <v>0</v>
      </c>
    </row>
    <row r="91" spans="1:4" ht="47.25">
      <c r="A91" s="66" t="s">
        <v>189</v>
      </c>
      <c r="B91" s="67" t="s">
        <v>190</v>
      </c>
      <c r="C91" s="399">
        <v>0</v>
      </c>
      <c r="D91" s="400">
        <v>0</v>
      </c>
    </row>
    <row r="92" spans="1:4" ht="31.5">
      <c r="A92" s="66" t="s">
        <v>191</v>
      </c>
      <c r="B92" s="67" t="s">
        <v>192</v>
      </c>
      <c r="C92" s="400">
        <v>0</v>
      </c>
      <c r="D92" s="400">
        <v>0</v>
      </c>
    </row>
    <row r="93" spans="1:4" ht="31.5">
      <c r="A93" s="66" t="s">
        <v>193</v>
      </c>
      <c r="B93" s="67" t="s">
        <v>194</v>
      </c>
      <c r="C93" s="399">
        <v>0</v>
      </c>
      <c r="D93" s="400">
        <v>0</v>
      </c>
    </row>
    <row r="94" spans="1:4" ht="31.5">
      <c r="A94" s="66" t="s">
        <v>195</v>
      </c>
      <c r="B94" s="67" t="s">
        <v>196</v>
      </c>
      <c r="C94" s="400">
        <v>0</v>
      </c>
      <c r="D94" s="400">
        <v>0</v>
      </c>
    </row>
    <row r="95" spans="1:4" ht="31.5">
      <c r="A95" s="66" t="s">
        <v>197</v>
      </c>
      <c r="B95" s="67" t="s">
        <v>198</v>
      </c>
      <c r="C95" s="399">
        <v>44</v>
      </c>
      <c r="D95" s="400">
        <v>0</v>
      </c>
    </row>
    <row r="96" spans="1:4" ht="31.5">
      <c r="A96" s="66" t="s">
        <v>199</v>
      </c>
      <c r="B96" s="67" t="s">
        <v>200</v>
      </c>
      <c r="C96" s="400">
        <v>62</v>
      </c>
      <c r="D96" s="400">
        <v>0</v>
      </c>
    </row>
    <row r="97" spans="1:4" ht="31.5">
      <c r="A97" s="66" t="s">
        <v>201</v>
      </c>
      <c r="B97" s="67" t="s">
        <v>202</v>
      </c>
      <c r="C97" s="399">
        <v>96</v>
      </c>
      <c r="D97" s="400">
        <v>0</v>
      </c>
    </row>
    <row r="98" spans="1:4">
      <c r="A98" s="93" t="s">
        <v>203</v>
      </c>
      <c r="B98" s="57" t="s">
        <v>204</v>
      </c>
      <c r="C98" s="86"/>
      <c r="D98" s="86"/>
    </row>
    <row r="99" spans="1:4" ht="47.25">
      <c r="A99" s="66" t="s">
        <v>205</v>
      </c>
      <c r="B99" s="67" t="s">
        <v>206</v>
      </c>
      <c r="C99" s="399">
        <v>50</v>
      </c>
      <c r="D99" s="400">
        <v>15</v>
      </c>
    </row>
    <row r="100" spans="1:4" ht="31.5">
      <c r="A100" s="66" t="s">
        <v>207</v>
      </c>
      <c r="B100" s="67" t="s">
        <v>208</v>
      </c>
      <c r="C100" s="400">
        <v>7</v>
      </c>
      <c r="D100" s="400">
        <v>2</v>
      </c>
    </row>
    <row r="101" spans="1:4" ht="47.25">
      <c r="A101" s="66" t="s">
        <v>209</v>
      </c>
      <c r="B101" s="67" t="s">
        <v>210</v>
      </c>
      <c r="C101" s="399">
        <v>17</v>
      </c>
      <c r="D101" s="400">
        <v>0</v>
      </c>
    </row>
    <row r="102" spans="1:4" ht="47.25">
      <c r="A102" s="66" t="s">
        <v>211</v>
      </c>
      <c r="B102" s="67" t="s">
        <v>212</v>
      </c>
      <c r="C102" s="400">
        <v>11</v>
      </c>
      <c r="D102" s="400">
        <v>0</v>
      </c>
    </row>
    <row r="103" spans="1:4" ht="47.25">
      <c r="A103" s="66" t="s">
        <v>213</v>
      </c>
      <c r="B103" s="67" t="s">
        <v>214</v>
      </c>
      <c r="C103" s="399">
        <v>20</v>
      </c>
      <c r="D103" s="400">
        <v>0</v>
      </c>
    </row>
    <row r="104" spans="1:4" ht="31.5">
      <c r="A104" s="66" t="s">
        <v>215</v>
      </c>
      <c r="B104" s="67" t="s">
        <v>216</v>
      </c>
      <c r="C104" s="400">
        <v>5</v>
      </c>
      <c r="D104" s="400">
        <v>0</v>
      </c>
    </row>
    <row r="105" spans="1:4" ht="31.5">
      <c r="A105" s="66" t="s">
        <v>217</v>
      </c>
      <c r="B105" s="67" t="s">
        <v>218</v>
      </c>
      <c r="C105" s="399">
        <v>0</v>
      </c>
      <c r="D105" s="400">
        <v>0</v>
      </c>
    </row>
    <row r="106" spans="1:4" ht="31.5">
      <c r="A106" s="66" t="s">
        <v>219</v>
      </c>
      <c r="B106" s="67" t="s">
        <v>220</v>
      </c>
      <c r="C106" s="400">
        <v>4</v>
      </c>
      <c r="D106" s="400">
        <v>0</v>
      </c>
    </row>
    <row r="107" spans="1:4" ht="47.25">
      <c r="A107" s="66" t="s">
        <v>221</v>
      </c>
      <c r="B107" s="67" t="s">
        <v>222</v>
      </c>
      <c r="C107" s="399">
        <v>1</v>
      </c>
      <c r="D107" s="400">
        <v>0</v>
      </c>
    </row>
    <row r="108" spans="1:4" ht="31.5">
      <c r="A108" s="66" t="s">
        <v>223</v>
      </c>
      <c r="B108" s="67" t="s">
        <v>224</v>
      </c>
      <c r="C108" s="400">
        <v>79</v>
      </c>
      <c r="D108" s="400">
        <v>100</v>
      </c>
    </row>
    <row r="109" spans="1:4">
      <c r="A109" s="93" t="s">
        <v>225</v>
      </c>
      <c r="B109" s="57" t="s">
        <v>226</v>
      </c>
      <c r="C109" s="401"/>
      <c r="D109" s="86"/>
    </row>
    <row r="110" spans="1:4" ht="31.5">
      <c r="A110" s="66" t="s">
        <v>227</v>
      </c>
      <c r="B110" s="67" t="s">
        <v>228</v>
      </c>
      <c r="C110" s="400">
        <v>20</v>
      </c>
      <c r="D110" s="400">
        <v>0</v>
      </c>
    </row>
    <row r="111" spans="1:4" ht="31.5">
      <c r="A111" s="66" t="s">
        <v>229</v>
      </c>
      <c r="B111" s="67" t="s">
        <v>230</v>
      </c>
      <c r="C111" s="399">
        <v>30</v>
      </c>
      <c r="D111" s="400">
        <v>0</v>
      </c>
    </row>
    <row r="112" spans="1:4" ht="31.5">
      <c r="A112" s="66" t="s">
        <v>231</v>
      </c>
      <c r="B112" s="67" t="s">
        <v>232</v>
      </c>
      <c r="C112" s="400">
        <v>15</v>
      </c>
      <c r="D112" s="400">
        <v>0</v>
      </c>
    </row>
    <row r="113" spans="1:4" ht="31.5">
      <c r="A113" s="66" t="s">
        <v>233</v>
      </c>
      <c r="B113" s="67" t="s">
        <v>234</v>
      </c>
      <c r="C113" s="399">
        <v>45</v>
      </c>
      <c r="D113" s="400">
        <v>0</v>
      </c>
    </row>
    <row r="114" spans="1:4" ht="31.5">
      <c r="A114" s="66" t="s">
        <v>235</v>
      </c>
      <c r="B114" s="67" t="s">
        <v>236</v>
      </c>
      <c r="C114" s="400">
        <v>10</v>
      </c>
      <c r="D114" s="400">
        <v>0</v>
      </c>
    </row>
    <row r="115" spans="1:4" ht="31.5">
      <c r="A115" s="66" t="s">
        <v>237</v>
      </c>
      <c r="B115" s="67" t="s">
        <v>238</v>
      </c>
      <c r="C115" s="399">
        <v>4</v>
      </c>
      <c r="D115" s="400">
        <v>0</v>
      </c>
    </row>
    <row r="116" spans="1:4" ht="31.5">
      <c r="A116" s="66" t="s">
        <v>239</v>
      </c>
      <c r="B116" s="67" t="s">
        <v>240</v>
      </c>
      <c r="C116" s="400">
        <v>98</v>
      </c>
      <c r="D116" s="400">
        <v>0</v>
      </c>
    </row>
    <row r="117" spans="1:4">
      <c r="A117" s="93" t="s">
        <v>241</v>
      </c>
      <c r="B117" s="57" t="s">
        <v>242</v>
      </c>
      <c r="C117" s="401"/>
      <c r="D117" s="86"/>
    </row>
    <row r="118" spans="1:4" ht="47.25">
      <c r="A118" s="66" t="s">
        <v>243</v>
      </c>
      <c r="B118" s="67" t="s">
        <v>244</v>
      </c>
      <c r="C118" s="400">
        <v>26</v>
      </c>
      <c r="D118" s="400">
        <v>2</v>
      </c>
    </row>
    <row r="119" spans="1:4" ht="31.5">
      <c r="A119" s="66" t="s">
        <v>245</v>
      </c>
      <c r="B119" s="67" t="s">
        <v>246</v>
      </c>
      <c r="C119" s="399">
        <v>37</v>
      </c>
      <c r="D119" s="400">
        <v>41</v>
      </c>
    </row>
    <row r="120" spans="1:4">
      <c r="A120" s="93" t="s">
        <v>247</v>
      </c>
      <c r="B120" s="57" t="s">
        <v>248</v>
      </c>
      <c r="C120" s="86"/>
      <c r="D120" s="86"/>
    </row>
    <row r="121" spans="1:4" ht="47.25">
      <c r="A121" s="66" t="s">
        <v>249</v>
      </c>
      <c r="B121" s="67" t="s">
        <v>250</v>
      </c>
      <c r="C121" s="399">
        <v>2</v>
      </c>
      <c r="D121" s="400">
        <v>0</v>
      </c>
    </row>
    <row r="122" spans="1:4" ht="47.25">
      <c r="A122" s="66" t="s">
        <v>251</v>
      </c>
      <c r="B122" s="67" t="s">
        <v>252</v>
      </c>
      <c r="C122" s="400">
        <v>2</v>
      </c>
      <c r="D122" s="400">
        <v>0</v>
      </c>
    </row>
    <row r="123" spans="1:4" ht="47.25">
      <c r="A123" s="66" t="s">
        <v>253</v>
      </c>
      <c r="B123" s="67" t="s">
        <v>254</v>
      </c>
      <c r="C123" s="399">
        <v>3</v>
      </c>
      <c r="D123" s="400">
        <v>0</v>
      </c>
    </row>
    <row r="124" spans="1:4" ht="31.5">
      <c r="A124" s="66" t="s">
        <v>255</v>
      </c>
      <c r="B124" s="67" t="s">
        <v>256</v>
      </c>
      <c r="C124" s="403">
        <v>37</v>
      </c>
      <c r="D124" s="403">
        <v>0</v>
      </c>
    </row>
    <row r="125" spans="1:4" ht="31.5">
      <c r="A125" s="66" t="s">
        <v>257</v>
      </c>
      <c r="B125" s="67" t="s">
        <v>258</v>
      </c>
      <c r="C125" s="399">
        <v>54</v>
      </c>
      <c r="D125" s="400">
        <v>0</v>
      </c>
    </row>
    <row r="126" spans="1:4" ht="31.5">
      <c r="A126" s="66" t="s">
        <v>259</v>
      </c>
      <c r="B126" s="67" t="s">
        <v>260</v>
      </c>
      <c r="C126" s="400">
        <v>250</v>
      </c>
      <c r="D126" s="400">
        <v>0</v>
      </c>
    </row>
    <row r="127" spans="1:4">
      <c r="A127" s="93" t="s">
        <v>261</v>
      </c>
      <c r="B127" s="57" t="s">
        <v>262</v>
      </c>
      <c r="C127" s="401"/>
      <c r="D127" s="86"/>
    </row>
    <row r="128" spans="1:4" ht="47.25">
      <c r="A128" s="66" t="s">
        <v>263</v>
      </c>
      <c r="B128" s="67" t="s">
        <v>264</v>
      </c>
      <c r="C128" s="400">
        <v>74</v>
      </c>
      <c r="D128" s="400">
        <v>0</v>
      </c>
    </row>
    <row r="129" spans="1:4" ht="31.5">
      <c r="A129" s="66" t="s">
        <v>265</v>
      </c>
      <c r="B129" s="67" t="s">
        <v>266</v>
      </c>
      <c r="C129" s="399">
        <v>9</v>
      </c>
      <c r="D129" s="400">
        <v>0</v>
      </c>
    </row>
    <row r="130" spans="1:4" ht="31.5">
      <c r="A130" s="66" t="s">
        <v>267</v>
      </c>
      <c r="B130" s="67" t="s">
        <v>268</v>
      </c>
      <c r="C130" s="400">
        <v>0</v>
      </c>
      <c r="D130" s="400">
        <v>0</v>
      </c>
    </row>
    <row r="131" spans="1:4">
      <c r="A131" s="93" t="s">
        <v>269</v>
      </c>
      <c r="B131" s="57" t="s">
        <v>270</v>
      </c>
      <c r="C131" s="401"/>
      <c r="D131" s="86"/>
    </row>
    <row r="132" spans="1:4" ht="47.25">
      <c r="A132" s="66" t="s">
        <v>271</v>
      </c>
      <c r="B132" s="67" t="s">
        <v>272</v>
      </c>
      <c r="C132" s="400">
        <v>42</v>
      </c>
      <c r="D132" s="400">
        <v>0</v>
      </c>
    </row>
    <row r="133" spans="1:4" ht="31.5">
      <c r="A133" s="66" t="s">
        <v>273</v>
      </c>
      <c r="B133" s="67" t="s">
        <v>274</v>
      </c>
      <c r="C133" s="399">
        <v>34</v>
      </c>
      <c r="D133" s="400">
        <v>0</v>
      </c>
    </row>
    <row r="134" spans="1:4" ht="31.5">
      <c r="A134" s="66" t="s">
        <v>275</v>
      </c>
      <c r="B134" s="67" t="s">
        <v>276</v>
      </c>
      <c r="C134" s="400">
        <v>36</v>
      </c>
      <c r="D134" s="400">
        <v>0</v>
      </c>
    </row>
    <row r="135" spans="1:4" ht="31.5">
      <c r="A135" s="66" t="s">
        <v>277</v>
      </c>
      <c r="B135" s="67" t="s">
        <v>278</v>
      </c>
      <c r="C135" s="399">
        <v>5</v>
      </c>
      <c r="D135" s="400">
        <v>0</v>
      </c>
    </row>
    <row r="136" spans="1:4" ht="31.5">
      <c r="A136" s="66" t="s">
        <v>279</v>
      </c>
      <c r="B136" s="67" t="s">
        <v>280</v>
      </c>
      <c r="C136" s="400">
        <v>0</v>
      </c>
      <c r="D136" s="400">
        <v>0</v>
      </c>
    </row>
    <row r="137" spans="1:4" ht="31.5">
      <c r="A137" s="66" t="s">
        <v>281</v>
      </c>
      <c r="B137" s="67" t="s">
        <v>282</v>
      </c>
      <c r="C137" s="399">
        <v>1</v>
      </c>
      <c r="D137" s="400">
        <v>0</v>
      </c>
    </row>
    <row r="138" spans="1:4" ht="31.5">
      <c r="A138" s="66" t="s">
        <v>283</v>
      </c>
      <c r="B138" s="67" t="s">
        <v>284</v>
      </c>
      <c r="C138" s="400">
        <v>2</v>
      </c>
      <c r="D138" s="400">
        <v>0</v>
      </c>
    </row>
    <row r="139" spans="1:4" ht="31.5">
      <c r="A139" s="66" t="s">
        <v>285</v>
      </c>
      <c r="B139" s="67" t="s">
        <v>286</v>
      </c>
      <c r="C139" s="399">
        <v>2</v>
      </c>
      <c r="D139" s="400">
        <v>0</v>
      </c>
    </row>
    <row r="140" spans="1:4" ht="31.5">
      <c r="A140" s="66" t="s">
        <v>287</v>
      </c>
      <c r="B140" s="67" t="s">
        <v>288</v>
      </c>
      <c r="C140" s="400">
        <v>45</v>
      </c>
      <c r="D140" s="400">
        <v>0</v>
      </c>
    </row>
    <row r="141" spans="1:4">
      <c r="A141" s="93" t="s">
        <v>289</v>
      </c>
      <c r="B141" s="57" t="s">
        <v>290</v>
      </c>
      <c r="C141" s="401"/>
      <c r="D141" s="86"/>
    </row>
    <row r="142" spans="1:4" ht="31.5">
      <c r="A142" s="66" t="s">
        <v>291</v>
      </c>
      <c r="B142" s="67" t="s">
        <v>292</v>
      </c>
      <c r="C142" s="400">
        <v>0</v>
      </c>
      <c r="D142" s="400">
        <v>4</v>
      </c>
    </row>
    <row r="143" spans="1:4">
      <c r="A143" s="93" t="s">
        <v>293</v>
      </c>
      <c r="B143" s="57" t="s">
        <v>294</v>
      </c>
      <c r="C143" s="401"/>
      <c r="D143" s="86"/>
    </row>
    <row r="144" spans="1:4" ht="31.5">
      <c r="A144" s="66" t="s">
        <v>295</v>
      </c>
      <c r="B144" s="67" t="s">
        <v>296</v>
      </c>
      <c r="C144" s="400">
        <v>4</v>
      </c>
      <c r="D144" s="400">
        <v>0</v>
      </c>
    </row>
    <row r="145" spans="1:4">
      <c r="A145" s="66" t="s">
        <v>297</v>
      </c>
      <c r="B145" s="67" t="s">
        <v>298</v>
      </c>
      <c r="C145" s="399">
        <v>12</v>
      </c>
      <c r="D145" s="400">
        <v>0</v>
      </c>
    </row>
    <row r="146" spans="1:4" ht="63">
      <c r="A146" s="66" t="s">
        <v>299</v>
      </c>
      <c r="B146" s="67" t="s">
        <v>300</v>
      </c>
      <c r="C146" s="400">
        <v>20</v>
      </c>
      <c r="D146" s="400">
        <v>0</v>
      </c>
    </row>
    <row r="147" spans="1:4" ht="31.5">
      <c r="A147" s="66" t="s">
        <v>301</v>
      </c>
      <c r="B147" s="67" t="s">
        <v>302</v>
      </c>
      <c r="C147" s="399">
        <v>7</v>
      </c>
      <c r="D147" s="400">
        <v>0</v>
      </c>
    </row>
    <row r="148" spans="1:4" ht="31.5">
      <c r="A148" s="66" t="s">
        <v>303</v>
      </c>
      <c r="B148" s="67" t="s">
        <v>304</v>
      </c>
      <c r="C148" s="400">
        <v>1</v>
      </c>
      <c r="D148" s="400">
        <v>0</v>
      </c>
    </row>
    <row r="149" spans="1:4" ht="31.5">
      <c r="A149" s="66" t="s">
        <v>305</v>
      </c>
      <c r="B149" s="67" t="s">
        <v>306</v>
      </c>
      <c r="C149" s="399">
        <v>1</v>
      </c>
      <c r="D149" s="400">
        <v>0</v>
      </c>
    </row>
    <row r="150" spans="1:4" ht="31.5">
      <c r="A150" s="66" t="s">
        <v>307</v>
      </c>
      <c r="B150" s="67" t="s">
        <v>308</v>
      </c>
      <c r="C150" s="400">
        <v>2</v>
      </c>
      <c r="D150" s="400">
        <v>0</v>
      </c>
    </row>
    <row r="151" spans="1:4" ht="31.5">
      <c r="A151" s="66" t="s">
        <v>309</v>
      </c>
      <c r="B151" s="67" t="s">
        <v>310</v>
      </c>
      <c r="C151" s="399">
        <v>3</v>
      </c>
      <c r="D151" s="400">
        <v>0</v>
      </c>
    </row>
    <row r="152" spans="1:4" ht="31.5">
      <c r="A152" s="66" t="s">
        <v>311</v>
      </c>
      <c r="B152" s="67" t="s">
        <v>312</v>
      </c>
      <c r="C152" s="400">
        <v>15</v>
      </c>
      <c r="D152" s="400">
        <v>0</v>
      </c>
    </row>
    <row r="153" spans="1:4" ht="31.5">
      <c r="A153" s="66" t="s">
        <v>313</v>
      </c>
      <c r="B153" s="67" t="s">
        <v>314</v>
      </c>
      <c r="C153" s="399">
        <v>4</v>
      </c>
      <c r="D153" s="400">
        <v>0</v>
      </c>
    </row>
    <row r="154" spans="1:4" ht="31.5">
      <c r="A154" s="66" t="s">
        <v>315</v>
      </c>
      <c r="B154" s="67" t="s">
        <v>316</v>
      </c>
      <c r="C154" s="403">
        <v>5</v>
      </c>
      <c r="D154" s="403">
        <v>0</v>
      </c>
    </row>
    <row r="155" spans="1:4" ht="31.5">
      <c r="A155" s="66" t="s">
        <v>317</v>
      </c>
      <c r="B155" s="67" t="s">
        <v>318</v>
      </c>
      <c r="C155" s="399">
        <v>0</v>
      </c>
      <c r="D155" s="400">
        <v>0</v>
      </c>
    </row>
    <row r="156" spans="1:4" ht="31.5">
      <c r="A156" s="66" t="s">
        <v>319</v>
      </c>
      <c r="B156" s="67" t="s">
        <v>320</v>
      </c>
      <c r="C156" s="400">
        <v>5</v>
      </c>
      <c r="D156" s="400">
        <v>0</v>
      </c>
    </row>
    <row r="157" spans="1:4" ht="31.5">
      <c r="A157" s="66" t="s">
        <v>321</v>
      </c>
      <c r="B157" s="67" t="s">
        <v>322</v>
      </c>
      <c r="C157" s="399">
        <v>6</v>
      </c>
      <c r="D157" s="400">
        <v>0</v>
      </c>
    </row>
    <row r="158" spans="1:4" ht="31.5">
      <c r="A158" s="66" t="s">
        <v>323</v>
      </c>
      <c r="B158" s="124" t="s">
        <v>324</v>
      </c>
      <c r="C158" s="400">
        <v>1</v>
      </c>
      <c r="D158" s="400">
        <v>0</v>
      </c>
    </row>
    <row r="159" spans="1:4" ht="31.5">
      <c r="A159" s="66" t="s">
        <v>325</v>
      </c>
      <c r="B159" s="124" t="s">
        <v>326</v>
      </c>
      <c r="C159" s="399">
        <v>0</v>
      </c>
      <c r="D159" s="400">
        <v>0</v>
      </c>
    </row>
    <row r="160" spans="1:4">
      <c r="A160" s="93" t="s">
        <v>327</v>
      </c>
      <c r="B160" s="57" t="s">
        <v>328</v>
      </c>
      <c r="C160" s="86"/>
      <c r="D160" s="86"/>
    </row>
    <row r="161" spans="1:4" ht="31.5">
      <c r="A161" s="66" t="s">
        <v>329</v>
      </c>
      <c r="B161" s="67" t="s">
        <v>330</v>
      </c>
      <c r="C161" s="399">
        <v>13</v>
      </c>
      <c r="D161" s="400">
        <v>0</v>
      </c>
    </row>
    <row r="162" spans="1:4" ht="31.5">
      <c r="A162" s="66" t="s">
        <v>331</v>
      </c>
      <c r="B162" s="67" t="s">
        <v>332</v>
      </c>
      <c r="C162" s="400">
        <v>10</v>
      </c>
      <c r="D162" s="400">
        <v>0</v>
      </c>
    </row>
    <row r="163" spans="1:4">
      <c r="A163" s="93" t="s">
        <v>333</v>
      </c>
      <c r="B163" s="57" t="s">
        <v>334</v>
      </c>
      <c r="C163" s="401"/>
      <c r="D163" s="86"/>
    </row>
    <row r="164" spans="1:4" ht="31.5">
      <c r="A164" s="66" t="s">
        <v>335</v>
      </c>
      <c r="B164" s="67" t="s">
        <v>336</v>
      </c>
      <c r="C164" s="400">
        <v>3</v>
      </c>
      <c r="D164" s="400">
        <v>0</v>
      </c>
    </row>
    <row r="165" spans="1:4" ht="63">
      <c r="A165" s="66" t="s">
        <v>337</v>
      </c>
      <c r="B165" s="67" t="s">
        <v>338</v>
      </c>
      <c r="C165" s="399">
        <v>20</v>
      </c>
      <c r="D165" s="400">
        <v>0</v>
      </c>
    </row>
    <row r="166" spans="1:4" ht="31.5">
      <c r="A166" s="66" t="s">
        <v>339</v>
      </c>
      <c r="B166" s="67" t="s">
        <v>340</v>
      </c>
      <c r="C166" s="400">
        <v>2</v>
      </c>
      <c r="D166" s="400">
        <v>0</v>
      </c>
    </row>
    <row r="167" spans="1:4" ht="31.5">
      <c r="A167" s="66" t="s">
        <v>341</v>
      </c>
      <c r="B167" s="67" t="s">
        <v>342</v>
      </c>
      <c r="C167" s="399">
        <v>15</v>
      </c>
      <c r="D167" s="400">
        <v>0</v>
      </c>
    </row>
    <row r="168" spans="1:4" ht="31.5">
      <c r="A168" s="66" t="s">
        <v>343</v>
      </c>
      <c r="B168" s="67" t="s">
        <v>344</v>
      </c>
      <c r="C168" s="400">
        <v>42</v>
      </c>
      <c r="D168" s="400">
        <v>0</v>
      </c>
    </row>
    <row r="169" spans="1:4" ht="47.25">
      <c r="A169" s="66" t="s">
        <v>345</v>
      </c>
      <c r="B169" s="67" t="s">
        <v>346</v>
      </c>
      <c r="C169" s="399">
        <v>30</v>
      </c>
      <c r="D169" s="400">
        <v>0</v>
      </c>
    </row>
    <row r="170" spans="1:4">
      <c r="A170" s="93" t="s">
        <v>347</v>
      </c>
      <c r="B170" s="57" t="s">
        <v>348</v>
      </c>
      <c r="C170" s="86"/>
      <c r="D170" s="86"/>
    </row>
    <row r="171" spans="1:4" ht="31.5">
      <c r="A171" s="66" t="s">
        <v>349</v>
      </c>
      <c r="B171" s="67" t="s">
        <v>350</v>
      </c>
      <c r="C171" s="399">
        <v>42</v>
      </c>
      <c r="D171" s="400">
        <v>5</v>
      </c>
    </row>
    <row r="172" spans="1:4" ht="31.5">
      <c r="A172" s="66" t="s">
        <v>351</v>
      </c>
      <c r="B172" s="67" t="s">
        <v>352</v>
      </c>
      <c r="C172" s="400">
        <v>28</v>
      </c>
      <c r="D172" s="400">
        <v>0</v>
      </c>
    </row>
    <row r="173" spans="1:4" ht="31.5">
      <c r="A173" s="66" t="s">
        <v>353</v>
      </c>
      <c r="B173" s="67" t="s">
        <v>354</v>
      </c>
      <c r="C173" s="399">
        <v>18</v>
      </c>
      <c r="D173" s="400">
        <v>0</v>
      </c>
    </row>
    <row r="174" spans="1:4" ht="31.5">
      <c r="A174" s="66" t="s">
        <v>355</v>
      </c>
      <c r="B174" s="67" t="s">
        <v>120</v>
      </c>
      <c r="C174" s="400">
        <v>8</v>
      </c>
      <c r="D174" s="400">
        <v>0</v>
      </c>
    </row>
    <row r="175" spans="1:4" ht="31.5">
      <c r="A175" s="66" t="s">
        <v>356</v>
      </c>
      <c r="B175" s="67" t="s">
        <v>357</v>
      </c>
      <c r="C175" s="399">
        <v>6</v>
      </c>
      <c r="D175" s="400">
        <v>0</v>
      </c>
    </row>
    <row r="176" spans="1:4" ht="31.5">
      <c r="A176" s="66" t="s">
        <v>358</v>
      </c>
      <c r="B176" s="67" t="s">
        <v>359</v>
      </c>
      <c r="C176" s="400">
        <v>131</v>
      </c>
      <c r="D176" s="400">
        <v>0</v>
      </c>
    </row>
    <row r="177" spans="1:4" ht="47.25">
      <c r="A177" s="66" t="s">
        <v>360</v>
      </c>
      <c r="B177" s="67" t="s">
        <v>361</v>
      </c>
      <c r="C177" s="399">
        <v>45</v>
      </c>
      <c r="D177" s="400">
        <v>10</v>
      </c>
    </row>
    <row r="178" spans="1:4" ht="31.5">
      <c r="A178" s="125" t="s">
        <v>362</v>
      </c>
      <c r="B178" s="124" t="s">
        <v>363</v>
      </c>
      <c r="C178" s="403">
        <v>2</v>
      </c>
      <c r="D178" s="400">
        <v>0</v>
      </c>
    </row>
    <row r="179" spans="1:4" ht="31.5">
      <c r="A179" s="125" t="s">
        <v>364</v>
      </c>
      <c r="B179" s="124" t="s">
        <v>365</v>
      </c>
      <c r="C179" s="399">
        <v>12</v>
      </c>
      <c r="D179" s="400">
        <v>0</v>
      </c>
    </row>
    <row r="180" spans="1:4" ht="31.5">
      <c r="A180" s="125" t="s">
        <v>366</v>
      </c>
      <c r="B180" s="124" t="s">
        <v>367</v>
      </c>
      <c r="C180" s="400">
        <v>25</v>
      </c>
      <c r="D180" s="400">
        <v>0</v>
      </c>
    </row>
    <row r="181" spans="1:4">
      <c r="A181" s="93" t="s">
        <v>368</v>
      </c>
      <c r="B181" s="57" t="s">
        <v>369</v>
      </c>
      <c r="C181" s="86"/>
      <c r="D181" s="86"/>
    </row>
    <row r="182" spans="1:4" ht="31.5">
      <c r="A182" s="66" t="s">
        <v>370</v>
      </c>
      <c r="B182" s="67" t="s">
        <v>371</v>
      </c>
      <c r="C182" s="399">
        <v>120</v>
      </c>
      <c r="D182" s="400">
        <v>10</v>
      </c>
    </row>
    <row r="183" spans="1:4" ht="47.25">
      <c r="A183" s="66" t="s">
        <v>372</v>
      </c>
      <c r="B183" s="67" t="s">
        <v>373</v>
      </c>
      <c r="C183" s="400">
        <v>3</v>
      </c>
      <c r="D183" s="400">
        <v>0</v>
      </c>
    </row>
    <row r="184" spans="1:4" ht="47.25">
      <c r="A184" s="66" t="s">
        <v>374</v>
      </c>
      <c r="B184" s="67" t="s">
        <v>375</v>
      </c>
      <c r="C184" s="402">
        <v>1</v>
      </c>
      <c r="D184" s="400">
        <v>0</v>
      </c>
    </row>
    <row r="185" spans="1:4" ht="47.25">
      <c r="A185" s="66" t="s">
        <v>376</v>
      </c>
      <c r="B185" s="67" t="s">
        <v>377</v>
      </c>
      <c r="C185" s="400">
        <v>2</v>
      </c>
      <c r="D185" s="400">
        <v>0</v>
      </c>
    </row>
    <row r="186" spans="1:4" ht="47.25">
      <c r="A186" s="66" t="s">
        <v>378</v>
      </c>
      <c r="B186" s="67" t="s">
        <v>379</v>
      </c>
      <c r="C186" s="399">
        <v>2</v>
      </c>
      <c r="D186" s="400">
        <v>0</v>
      </c>
    </row>
    <row r="187" spans="1:4" ht="63">
      <c r="A187" s="66" t="s">
        <v>380</v>
      </c>
      <c r="B187" s="67" t="s">
        <v>381</v>
      </c>
      <c r="C187" s="400">
        <v>1</v>
      </c>
      <c r="D187" s="400">
        <v>0</v>
      </c>
    </row>
    <row r="188" spans="1:4" ht="47.25">
      <c r="A188" s="66" t="s">
        <v>382</v>
      </c>
      <c r="B188" s="67" t="s">
        <v>383</v>
      </c>
      <c r="C188" s="399">
        <v>1</v>
      </c>
      <c r="D188" s="400">
        <v>0</v>
      </c>
    </row>
    <row r="189" spans="1:4" ht="47.25">
      <c r="A189" s="66" t="s">
        <v>384</v>
      </c>
      <c r="B189" s="67" t="s">
        <v>385</v>
      </c>
      <c r="C189" s="400">
        <v>1</v>
      </c>
      <c r="D189" s="400">
        <v>0</v>
      </c>
    </row>
    <row r="190" spans="1:4" ht="63">
      <c r="A190" s="66" t="s">
        <v>386</v>
      </c>
      <c r="B190" s="67" t="s">
        <v>387</v>
      </c>
      <c r="C190" s="399">
        <v>2</v>
      </c>
      <c r="D190" s="400">
        <v>0</v>
      </c>
    </row>
    <row r="191" spans="1:4" ht="47.25">
      <c r="A191" s="66" t="s">
        <v>388</v>
      </c>
      <c r="B191" s="67" t="s">
        <v>389</v>
      </c>
      <c r="C191" s="400">
        <v>2</v>
      </c>
      <c r="D191" s="400">
        <v>0</v>
      </c>
    </row>
    <row r="192" spans="1:4" ht="47.25">
      <c r="A192" s="66" t="s">
        <v>390</v>
      </c>
      <c r="B192" s="67" t="s">
        <v>391</v>
      </c>
      <c r="C192" s="399">
        <v>2</v>
      </c>
      <c r="D192" s="400">
        <v>0</v>
      </c>
    </row>
    <row r="193" spans="1:4" ht="47.25">
      <c r="A193" s="66" t="s">
        <v>392</v>
      </c>
      <c r="B193" s="67" t="s">
        <v>393</v>
      </c>
      <c r="C193" s="400">
        <v>2</v>
      </c>
      <c r="D193" s="400">
        <v>0</v>
      </c>
    </row>
    <row r="194" spans="1:4" ht="63">
      <c r="A194" s="66" t="s">
        <v>394</v>
      </c>
      <c r="B194" s="67" t="s">
        <v>395</v>
      </c>
      <c r="C194" s="399">
        <v>1</v>
      </c>
      <c r="D194" s="400">
        <v>0</v>
      </c>
    </row>
    <row r="195" spans="1:4">
      <c r="A195" s="93" t="s">
        <v>396</v>
      </c>
      <c r="B195" s="57" t="s">
        <v>397</v>
      </c>
      <c r="C195" s="86"/>
      <c r="D195" s="86"/>
    </row>
    <row r="196" spans="1:4" ht="47.25">
      <c r="A196" s="66" t="s">
        <v>398</v>
      </c>
      <c r="B196" s="67" t="s">
        <v>399</v>
      </c>
      <c r="C196" s="399">
        <v>77</v>
      </c>
      <c r="D196" s="400">
        <v>45</v>
      </c>
    </row>
    <row r="197" spans="1:4">
      <c r="A197" s="93" t="s">
        <v>400</v>
      </c>
      <c r="B197" s="57" t="s">
        <v>401</v>
      </c>
      <c r="C197" s="86"/>
      <c r="D197" s="86"/>
    </row>
    <row r="198" spans="1:4" ht="31.5">
      <c r="A198" s="66" t="s">
        <v>402</v>
      </c>
      <c r="B198" s="67" t="s">
        <v>403</v>
      </c>
      <c r="C198" s="399">
        <v>12</v>
      </c>
      <c r="D198" s="400">
        <v>0</v>
      </c>
    </row>
    <row r="199" spans="1:4" ht="31.5">
      <c r="A199" s="66" t="s">
        <v>404</v>
      </c>
      <c r="B199" s="67" t="s">
        <v>405</v>
      </c>
      <c r="C199" s="400">
        <v>60</v>
      </c>
      <c r="D199" s="400">
        <v>2</v>
      </c>
    </row>
    <row r="200" spans="1:4" ht="31.5">
      <c r="A200" s="66" t="s">
        <v>406</v>
      </c>
      <c r="B200" s="67" t="s">
        <v>407</v>
      </c>
      <c r="C200" s="399">
        <v>34</v>
      </c>
      <c r="D200" s="400">
        <v>3</v>
      </c>
    </row>
    <row r="201" spans="1:4" ht="31.5">
      <c r="A201" s="66" t="s">
        <v>408</v>
      </c>
      <c r="B201" s="67" t="s">
        <v>409</v>
      </c>
      <c r="C201" s="400">
        <v>35</v>
      </c>
      <c r="D201" s="400">
        <v>0</v>
      </c>
    </row>
    <row r="202" spans="1:4" ht="31.5">
      <c r="A202" s="66" t="s">
        <v>410</v>
      </c>
      <c r="B202" s="67" t="s">
        <v>411</v>
      </c>
      <c r="C202" s="399">
        <v>12</v>
      </c>
      <c r="D202" s="400">
        <v>0</v>
      </c>
    </row>
    <row r="203" spans="1:4" ht="47.25">
      <c r="A203" s="66" t="s">
        <v>412</v>
      </c>
      <c r="B203" s="67" t="s">
        <v>413</v>
      </c>
      <c r="C203" s="400">
        <v>45</v>
      </c>
      <c r="D203" s="400">
        <v>0</v>
      </c>
    </row>
    <row r="204" spans="1:4" ht="31.5">
      <c r="A204" s="66" t="s">
        <v>414</v>
      </c>
      <c r="B204" s="67" t="s">
        <v>415</v>
      </c>
      <c r="C204" s="399">
        <v>0</v>
      </c>
      <c r="D204" s="400">
        <v>0</v>
      </c>
    </row>
    <row r="205" spans="1:4" ht="31.5">
      <c r="A205" s="66" t="s">
        <v>416</v>
      </c>
      <c r="B205" s="67" t="s">
        <v>417</v>
      </c>
      <c r="C205" s="400">
        <v>13</v>
      </c>
      <c r="D205" s="400">
        <v>1</v>
      </c>
    </row>
    <row r="206" spans="1:4" ht="31.5">
      <c r="A206" s="66" t="s">
        <v>418</v>
      </c>
      <c r="B206" s="67" t="s">
        <v>419</v>
      </c>
      <c r="C206" s="399">
        <v>4</v>
      </c>
      <c r="D206" s="400">
        <v>0</v>
      </c>
    </row>
    <row r="207" spans="1:4" ht="31.5">
      <c r="A207" s="66" t="s">
        <v>420</v>
      </c>
      <c r="B207" s="67" t="s">
        <v>421</v>
      </c>
      <c r="C207" s="400">
        <v>7</v>
      </c>
      <c r="D207" s="400">
        <v>0</v>
      </c>
    </row>
    <row r="208" spans="1:4" ht="31.5">
      <c r="A208" s="66" t="s">
        <v>422</v>
      </c>
      <c r="B208" s="67" t="s">
        <v>423</v>
      </c>
      <c r="C208" s="399">
        <v>1</v>
      </c>
      <c r="D208" s="400">
        <v>0</v>
      </c>
    </row>
    <row r="209" spans="1:4" ht="31.5">
      <c r="A209" s="66" t="s">
        <v>424</v>
      </c>
      <c r="B209" s="67" t="s">
        <v>425</v>
      </c>
      <c r="C209" s="400">
        <v>2</v>
      </c>
      <c r="D209" s="400">
        <v>0</v>
      </c>
    </row>
    <row r="210" spans="1:4" ht="31.5">
      <c r="A210" s="66" t="s">
        <v>426</v>
      </c>
      <c r="B210" s="67" t="s">
        <v>427</v>
      </c>
      <c r="C210" s="399">
        <v>1</v>
      </c>
      <c r="D210" s="400">
        <v>0</v>
      </c>
    </row>
    <row r="211" spans="1:4" ht="31.5">
      <c r="A211" s="66" t="s">
        <v>428</v>
      </c>
      <c r="B211" s="67" t="s">
        <v>429</v>
      </c>
      <c r="C211" s="400">
        <v>9</v>
      </c>
      <c r="D211" s="400">
        <v>0</v>
      </c>
    </row>
    <row r="212" spans="1:4" ht="31.5">
      <c r="A212" s="66" t="s">
        <v>430</v>
      </c>
      <c r="B212" s="67" t="s">
        <v>431</v>
      </c>
      <c r="C212" s="399">
        <v>2</v>
      </c>
      <c r="D212" s="400">
        <v>0</v>
      </c>
    </row>
    <row r="213" spans="1:4" ht="31.5">
      <c r="A213" s="66" t="s">
        <v>432</v>
      </c>
      <c r="B213" s="67" t="s">
        <v>433</v>
      </c>
      <c r="C213" s="400">
        <v>6</v>
      </c>
      <c r="D213" s="400">
        <v>0</v>
      </c>
    </row>
    <row r="214" spans="1:4" ht="31.5">
      <c r="A214" s="66" t="s">
        <v>434</v>
      </c>
      <c r="B214" s="67" t="s">
        <v>435</v>
      </c>
      <c r="C214" s="399">
        <v>7</v>
      </c>
      <c r="D214" s="400">
        <v>0</v>
      </c>
    </row>
    <row r="215" spans="1:4" ht="31.5">
      <c r="A215" s="66" t="s">
        <v>436</v>
      </c>
      <c r="B215" s="67" t="s">
        <v>437</v>
      </c>
      <c r="C215" s="400">
        <v>6</v>
      </c>
      <c r="D215" s="400">
        <v>0</v>
      </c>
    </row>
    <row r="216" spans="1:4" ht="31.5">
      <c r="A216" s="66" t="s">
        <v>438</v>
      </c>
      <c r="B216" s="67" t="s">
        <v>439</v>
      </c>
      <c r="C216" s="399">
        <v>6</v>
      </c>
      <c r="D216" s="400">
        <v>0</v>
      </c>
    </row>
    <row r="217" spans="1:4">
      <c r="A217" s="93" t="s">
        <v>440</v>
      </c>
      <c r="B217" s="57" t="s">
        <v>441</v>
      </c>
      <c r="C217" s="86"/>
      <c r="D217" s="86"/>
    </row>
    <row r="218" spans="1:4" ht="47.25">
      <c r="A218" s="66" t="s">
        <v>442</v>
      </c>
      <c r="B218" s="67" t="s">
        <v>443</v>
      </c>
      <c r="C218" s="399">
        <v>54</v>
      </c>
      <c r="D218" s="400">
        <v>0</v>
      </c>
    </row>
    <row r="219" spans="1:4">
      <c r="A219" s="93" t="s">
        <v>444</v>
      </c>
      <c r="B219" s="57" t="s">
        <v>445</v>
      </c>
      <c r="C219" s="86"/>
      <c r="D219" s="86"/>
    </row>
    <row r="220" spans="1:4" ht="31.5">
      <c r="A220" s="66" t="s">
        <v>446</v>
      </c>
      <c r="B220" s="67" t="s">
        <v>447</v>
      </c>
      <c r="C220" s="399">
        <v>73</v>
      </c>
      <c r="D220" s="400">
        <v>0</v>
      </c>
    </row>
    <row r="221" spans="1:4" ht="31.5">
      <c r="A221" s="66" t="s">
        <v>448</v>
      </c>
      <c r="B221" s="67" t="s">
        <v>449</v>
      </c>
      <c r="C221" s="400">
        <v>37</v>
      </c>
      <c r="D221" s="400">
        <v>0</v>
      </c>
    </row>
    <row r="222" spans="1:4" ht="47.25">
      <c r="A222" s="66" t="s">
        <v>450</v>
      </c>
      <c r="B222" s="67" t="s">
        <v>451</v>
      </c>
      <c r="C222" s="399">
        <v>4</v>
      </c>
      <c r="D222" s="400">
        <v>0</v>
      </c>
    </row>
    <row r="223" spans="1:4">
      <c r="A223" s="93" t="s">
        <v>452</v>
      </c>
      <c r="B223" s="57" t="s">
        <v>453</v>
      </c>
      <c r="C223" s="86"/>
      <c r="D223" s="86"/>
    </row>
    <row r="224" spans="1:4" ht="31.5">
      <c r="A224" s="66" t="s">
        <v>454</v>
      </c>
      <c r="B224" s="67" t="s">
        <v>455</v>
      </c>
      <c r="C224" s="404">
        <v>22</v>
      </c>
      <c r="D224" s="403">
        <v>0</v>
      </c>
    </row>
    <row r="225" spans="1:4" ht="31.5">
      <c r="A225" s="66" t="s">
        <v>456</v>
      </c>
      <c r="B225" s="67" t="s">
        <v>457</v>
      </c>
      <c r="C225" s="400">
        <v>4</v>
      </c>
      <c r="D225" s="400">
        <v>0</v>
      </c>
    </row>
    <row r="226" spans="1:4" ht="31.5">
      <c r="A226" s="66" t="s">
        <v>458</v>
      </c>
      <c r="B226" s="67" t="s">
        <v>459</v>
      </c>
      <c r="C226" s="399">
        <v>14</v>
      </c>
      <c r="D226" s="400">
        <v>0</v>
      </c>
    </row>
    <row r="227" spans="1:4" ht="31.5">
      <c r="A227" s="66" t="s">
        <v>460</v>
      </c>
      <c r="B227" s="67" t="s">
        <v>461</v>
      </c>
      <c r="C227" s="400">
        <v>10</v>
      </c>
      <c r="D227" s="400">
        <v>0</v>
      </c>
    </row>
    <row r="228" spans="1:4" ht="31.5">
      <c r="A228" s="66" t="s">
        <v>462</v>
      </c>
      <c r="B228" s="67" t="s">
        <v>463</v>
      </c>
      <c r="C228" s="399">
        <v>0</v>
      </c>
      <c r="D228" s="400">
        <v>0</v>
      </c>
    </row>
    <row r="229" spans="1:4" ht="31.5">
      <c r="A229" s="66" t="s">
        <v>464</v>
      </c>
      <c r="B229" s="67" t="s">
        <v>465</v>
      </c>
      <c r="C229" s="400">
        <v>0</v>
      </c>
      <c r="D229" s="400">
        <v>10</v>
      </c>
    </row>
    <row r="230" spans="1:4" ht="31.5">
      <c r="A230" s="66" t="s">
        <v>466</v>
      </c>
      <c r="B230" s="67" t="s">
        <v>467</v>
      </c>
      <c r="C230" s="399">
        <v>0</v>
      </c>
      <c r="D230" s="400">
        <v>0</v>
      </c>
    </row>
    <row r="231" spans="1:4" ht="47.25">
      <c r="A231" s="66" t="s">
        <v>468</v>
      </c>
      <c r="B231" s="67" t="s">
        <v>469</v>
      </c>
      <c r="C231" s="400">
        <v>21</v>
      </c>
      <c r="D231" s="400">
        <v>17</v>
      </c>
    </row>
    <row r="232" spans="1:4" ht="47.25">
      <c r="A232" s="66" t="s">
        <v>470</v>
      </c>
      <c r="B232" s="67" t="s">
        <v>471</v>
      </c>
      <c r="C232" s="399">
        <v>16</v>
      </c>
      <c r="D232" s="400">
        <v>11</v>
      </c>
    </row>
    <row r="233" spans="1:4">
      <c r="A233" s="93" t="s">
        <v>472</v>
      </c>
      <c r="B233" s="57" t="s">
        <v>473</v>
      </c>
      <c r="C233" s="86"/>
      <c r="D233" s="86"/>
    </row>
    <row r="234" spans="1:4" ht="31.5">
      <c r="A234" s="66" t="s">
        <v>474</v>
      </c>
      <c r="B234" s="67" t="s">
        <v>475</v>
      </c>
      <c r="C234" s="399">
        <v>7</v>
      </c>
      <c r="D234" s="400">
        <v>0</v>
      </c>
    </row>
    <row r="235" spans="1:4" ht="31.5">
      <c r="A235" s="66" t="s">
        <v>476</v>
      </c>
      <c r="B235" s="67" t="s">
        <v>477</v>
      </c>
      <c r="C235" s="400">
        <v>24</v>
      </c>
      <c r="D235" s="400">
        <v>9</v>
      </c>
    </row>
    <row r="236" spans="1:4" ht="31.5">
      <c r="A236" s="66" t="s">
        <v>478</v>
      </c>
      <c r="B236" s="67" t="s">
        <v>479</v>
      </c>
      <c r="C236" s="399">
        <v>42</v>
      </c>
      <c r="D236" s="400">
        <v>8</v>
      </c>
    </row>
    <row r="237" spans="1:4" ht="31.5">
      <c r="A237" s="66" t="s">
        <v>480</v>
      </c>
      <c r="B237" s="67" t="s">
        <v>481</v>
      </c>
      <c r="C237" s="400">
        <v>2</v>
      </c>
      <c r="D237" s="400">
        <v>0</v>
      </c>
    </row>
    <row r="238" spans="1:4" ht="31.5">
      <c r="A238" s="66" t="s">
        <v>482</v>
      </c>
      <c r="B238" s="67" t="s">
        <v>483</v>
      </c>
      <c r="C238" s="399">
        <v>3</v>
      </c>
      <c r="D238" s="400">
        <v>0</v>
      </c>
    </row>
    <row r="239" spans="1:4" ht="47.25">
      <c r="A239" s="66" t="s">
        <v>484</v>
      </c>
      <c r="B239" s="67" t="s">
        <v>485</v>
      </c>
      <c r="C239" s="400">
        <v>15</v>
      </c>
      <c r="D239" s="400">
        <v>0</v>
      </c>
    </row>
    <row r="240" spans="1:4" ht="31.5">
      <c r="A240" s="66" t="s">
        <v>486</v>
      </c>
      <c r="B240" s="67" t="s">
        <v>487</v>
      </c>
      <c r="C240" s="399">
        <v>14</v>
      </c>
      <c r="D240" s="400">
        <v>2</v>
      </c>
    </row>
    <row r="241" spans="1:4" ht="31.5">
      <c r="A241" s="66" t="s">
        <v>488</v>
      </c>
      <c r="B241" s="67" t="s">
        <v>489</v>
      </c>
      <c r="C241" s="400">
        <v>21</v>
      </c>
      <c r="D241" s="400">
        <v>5</v>
      </c>
    </row>
    <row r="242" spans="1:4" ht="31.5">
      <c r="A242" s="66" t="s">
        <v>490</v>
      </c>
      <c r="B242" s="67" t="s">
        <v>491</v>
      </c>
      <c r="C242" s="399">
        <v>9</v>
      </c>
      <c r="D242" s="400">
        <v>2</v>
      </c>
    </row>
    <row r="243" spans="1:4" ht="31.5">
      <c r="A243" s="66" t="s">
        <v>492</v>
      </c>
      <c r="B243" s="67" t="s">
        <v>493</v>
      </c>
      <c r="C243" s="400">
        <v>7</v>
      </c>
      <c r="D243" s="400">
        <v>1</v>
      </c>
    </row>
    <row r="244" spans="1:4" ht="31.5">
      <c r="A244" s="66" t="s">
        <v>494</v>
      </c>
      <c r="B244" s="67" t="s">
        <v>495</v>
      </c>
      <c r="C244" s="399">
        <v>7</v>
      </c>
      <c r="D244" s="400">
        <v>0</v>
      </c>
    </row>
    <row r="245" spans="1:4">
      <c r="A245" s="93" t="s">
        <v>496</v>
      </c>
      <c r="B245" s="57" t="s">
        <v>497</v>
      </c>
      <c r="C245" s="86"/>
      <c r="D245" s="86"/>
    </row>
    <row r="246" spans="1:4" ht="47.25">
      <c r="A246" s="66" t="s">
        <v>498</v>
      </c>
      <c r="B246" s="67" t="s">
        <v>499</v>
      </c>
      <c r="C246" s="399">
        <v>9</v>
      </c>
      <c r="D246" s="400">
        <v>0</v>
      </c>
    </row>
    <row r="247" spans="1:4" ht="47.25">
      <c r="A247" s="66" t="s">
        <v>500</v>
      </c>
      <c r="B247" s="67" t="s">
        <v>501</v>
      </c>
      <c r="C247" s="400">
        <v>89</v>
      </c>
      <c r="D247" s="400">
        <v>5</v>
      </c>
    </row>
    <row r="248" spans="1:4">
      <c r="A248" s="93" t="s">
        <v>502</v>
      </c>
      <c r="B248" s="57" t="s">
        <v>503</v>
      </c>
      <c r="C248" s="401"/>
      <c r="D248" s="86"/>
    </row>
    <row r="249" spans="1:4" ht="47.25">
      <c r="A249" s="66" t="s">
        <v>504</v>
      </c>
      <c r="B249" s="67" t="s">
        <v>505</v>
      </c>
      <c r="C249" s="400">
        <v>5</v>
      </c>
      <c r="D249" s="400">
        <v>0</v>
      </c>
    </row>
    <row r="250" spans="1:4" ht="31.5">
      <c r="A250" s="66" t="s">
        <v>506</v>
      </c>
      <c r="B250" s="67" t="s">
        <v>507</v>
      </c>
      <c r="C250" s="399">
        <v>0</v>
      </c>
      <c r="D250" s="400">
        <v>0</v>
      </c>
    </row>
    <row r="251" spans="1:4" ht="31.5">
      <c r="A251" s="66" t="s">
        <v>508</v>
      </c>
      <c r="B251" s="67" t="s">
        <v>509</v>
      </c>
      <c r="C251" s="400">
        <v>0</v>
      </c>
      <c r="D251" s="400">
        <v>0</v>
      </c>
    </row>
    <row r="252" spans="1:4" ht="31.5">
      <c r="A252" s="66" t="s">
        <v>510</v>
      </c>
      <c r="B252" s="67" t="s">
        <v>511</v>
      </c>
      <c r="C252" s="399">
        <v>1</v>
      </c>
      <c r="D252" s="400">
        <v>0</v>
      </c>
    </row>
    <row r="253" spans="1:4" ht="31.5">
      <c r="A253" s="66" t="s">
        <v>512</v>
      </c>
      <c r="B253" s="67" t="s">
        <v>513</v>
      </c>
      <c r="C253" s="400">
        <v>2</v>
      </c>
      <c r="D253" s="400">
        <v>0</v>
      </c>
    </row>
    <row r="254" spans="1:4" ht="47.25">
      <c r="A254" s="66" t="s">
        <v>514</v>
      </c>
      <c r="B254" s="67" t="s">
        <v>515</v>
      </c>
      <c r="C254" s="399">
        <v>0</v>
      </c>
      <c r="D254" s="400">
        <v>0</v>
      </c>
    </row>
    <row r="255" spans="1:4">
      <c r="A255" s="66" t="s">
        <v>516</v>
      </c>
      <c r="B255" s="67" t="s">
        <v>517</v>
      </c>
      <c r="C255" s="400">
        <v>2</v>
      </c>
      <c r="D255" s="400">
        <v>0</v>
      </c>
    </row>
    <row r="256" spans="1:4" ht="31.5">
      <c r="A256" s="66" t="s">
        <v>518</v>
      </c>
      <c r="B256" s="67" t="s">
        <v>519</v>
      </c>
      <c r="C256" s="399">
        <v>0</v>
      </c>
      <c r="D256" s="400">
        <v>0</v>
      </c>
    </row>
    <row r="257" spans="1:4" ht="31.5">
      <c r="A257" s="66" t="s">
        <v>520</v>
      </c>
      <c r="B257" s="67" t="s">
        <v>521</v>
      </c>
      <c r="C257" s="400">
        <v>2</v>
      </c>
      <c r="D257" s="400">
        <v>2</v>
      </c>
    </row>
    <row r="258" spans="1:4" ht="31.5">
      <c r="A258" s="66" t="s">
        <v>522</v>
      </c>
      <c r="B258" s="67" t="s">
        <v>523</v>
      </c>
      <c r="C258" s="399">
        <v>2</v>
      </c>
      <c r="D258" s="400">
        <v>3</v>
      </c>
    </row>
    <row r="259" spans="1:4" ht="31.5">
      <c r="A259" s="66" t="s">
        <v>524</v>
      </c>
      <c r="B259" s="67" t="s">
        <v>525</v>
      </c>
      <c r="C259" s="400">
        <v>2</v>
      </c>
      <c r="D259" s="400">
        <v>0</v>
      </c>
    </row>
    <row r="260" spans="1:4" ht="47.25">
      <c r="A260" s="69" t="s">
        <v>526</v>
      </c>
      <c r="B260" s="128" t="s">
        <v>527</v>
      </c>
      <c r="C260" s="399">
        <v>1</v>
      </c>
      <c r="D260" s="400">
        <v>0</v>
      </c>
    </row>
    <row r="261" spans="1:4" ht="47.25">
      <c r="A261" s="66" t="s">
        <v>528</v>
      </c>
      <c r="B261" s="67" t="s">
        <v>529</v>
      </c>
      <c r="C261" s="400">
        <v>2</v>
      </c>
      <c r="D261" s="400">
        <v>0</v>
      </c>
    </row>
    <row r="262" spans="1:4" ht="31.5">
      <c r="A262" s="66" t="s">
        <v>530</v>
      </c>
      <c r="B262" s="67" t="s">
        <v>531</v>
      </c>
      <c r="C262" s="399">
        <v>10</v>
      </c>
      <c r="D262" s="400">
        <v>9</v>
      </c>
    </row>
    <row r="263" spans="1:4" ht="47.25">
      <c r="A263" s="66" t="s">
        <v>532</v>
      </c>
      <c r="B263" s="67" t="s">
        <v>533</v>
      </c>
      <c r="C263" s="400">
        <v>6</v>
      </c>
      <c r="D263" s="400">
        <v>2</v>
      </c>
    </row>
    <row r="264" spans="1:4" ht="31.5">
      <c r="A264" s="66" t="s">
        <v>534</v>
      </c>
      <c r="B264" s="67" t="s">
        <v>535</v>
      </c>
      <c r="C264" s="399">
        <v>0</v>
      </c>
      <c r="D264" s="400">
        <v>0</v>
      </c>
    </row>
    <row r="265" spans="1:4">
      <c r="A265" s="405"/>
      <c r="B265" s="298" t="s">
        <v>536</v>
      </c>
      <c r="C265" s="406">
        <f>SUM(C13:C264)</f>
        <v>3669</v>
      </c>
      <c r="D265" s="406">
        <f>SUM(D13:D264)</f>
        <v>476</v>
      </c>
    </row>
    <row r="266" spans="1:4">
      <c r="C266" s="399"/>
      <c r="D266" s="399"/>
    </row>
    <row r="267" spans="1:4">
      <c r="C267" s="399"/>
      <c r="D267" s="399"/>
    </row>
    <row r="269" spans="1:4" ht="78.75" customHeight="1">
      <c r="C269" s="573" t="s">
        <v>553</v>
      </c>
      <c r="D269" s="573"/>
    </row>
    <row r="270" spans="1:4" ht="191.25" customHeight="1">
      <c r="B270" s="584" t="s">
        <v>560</v>
      </c>
      <c r="C270" s="585"/>
      <c r="D270" s="585"/>
    </row>
    <row r="272" spans="1:4" ht="15.75" customHeight="1">
      <c r="B272" s="516" t="s">
        <v>561</v>
      </c>
      <c r="C272" s="586" t="s">
        <v>558</v>
      </c>
      <c r="D272" s="582" t="s">
        <v>559</v>
      </c>
    </row>
    <row r="273" spans="2:6" ht="30.75" customHeight="1">
      <c r="B273" s="517"/>
      <c r="C273" s="586"/>
      <c r="D273" s="583"/>
    </row>
    <row r="274" spans="2:6" ht="18" customHeight="1">
      <c r="B274" s="41" t="s">
        <v>60</v>
      </c>
      <c r="C274" s="407">
        <v>0</v>
      </c>
      <c r="D274" s="394">
        <v>0</v>
      </c>
    </row>
    <row r="275" spans="2:6">
      <c r="B275" s="41" t="s">
        <v>154</v>
      </c>
      <c r="C275" s="408">
        <f>'Медведь24-25'!AC77</f>
        <v>11</v>
      </c>
      <c r="D275" s="408">
        <v>0</v>
      </c>
    </row>
    <row r="276" spans="2:6">
      <c r="B276" s="41" t="s">
        <v>164</v>
      </c>
      <c r="C276" s="319">
        <f>'Медведь24-25'!AC95+'Медведь24-25'!AC96+'Медведь24-25'!AC97</f>
        <v>143</v>
      </c>
      <c r="D276" s="41">
        <v>0</v>
      </c>
    </row>
    <row r="277" spans="2:6">
      <c r="B277" s="41" t="s">
        <v>204</v>
      </c>
      <c r="C277" s="408">
        <f>'Медведь24-25'!AC108</f>
        <v>11</v>
      </c>
      <c r="D277" s="408">
        <v>0</v>
      </c>
    </row>
    <row r="278" spans="2:6">
      <c r="B278" s="41" t="s">
        <v>226</v>
      </c>
      <c r="C278" s="319">
        <f>'Медведь24-25'!AC110+'Медведь24-25'!AC111+'Медведь24-25'!AC112+'Медведь24-25'!AC113+'Медведь24-25'!AC114+'Медведь24-25'!AC115</f>
        <v>1</v>
      </c>
      <c r="D278" s="41">
        <v>0</v>
      </c>
    </row>
    <row r="279" spans="2:6">
      <c r="B279" s="41" t="s">
        <v>270</v>
      </c>
      <c r="C279" s="41">
        <f>'Медведь24-25'!AC140</f>
        <v>67</v>
      </c>
      <c r="D279" s="41">
        <v>0</v>
      </c>
    </row>
    <row r="280" spans="2:6">
      <c r="B280" s="41" t="s">
        <v>441</v>
      </c>
      <c r="C280" s="407">
        <f>'Медведь24-25'!AC215</f>
        <v>0</v>
      </c>
      <c r="D280" s="408">
        <v>0</v>
      </c>
    </row>
    <row r="281" spans="2:6">
      <c r="B281" s="409" t="s">
        <v>536</v>
      </c>
      <c r="C281" s="410">
        <f>SUM(C275:C280)</f>
        <v>233</v>
      </c>
      <c r="D281" s="411">
        <v>0</v>
      </c>
    </row>
    <row r="285" spans="2:6" ht="46.5" customHeight="1">
      <c r="B285" s="537" t="s">
        <v>537</v>
      </c>
      <c r="C285" s="537"/>
      <c r="D285" s="587" t="s">
        <v>539</v>
      </c>
      <c r="E285" s="587"/>
      <c r="F285" s="587"/>
    </row>
    <row r="286" spans="2:6">
      <c r="D286" s="541" t="s">
        <v>540</v>
      </c>
      <c r="E286" s="541"/>
      <c r="F286" s="541"/>
    </row>
    <row r="287" spans="2:6">
      <c r="D287" s="541"/>
      <c r="E287" s="541"/>
    </row>
  </sheetData>
  <mergeCells count="16">
    <mergeCell ref="B285:C285"/>
    <mergeCell ref="D285:F285"/>
    <mergeCell ref="D286:F286"/>
    <mergeCell ref="D287:E287"/>
    <mergeCell ref="C269:D269"/>
    <mergeCell ref="B270:D270"/>
    <mergeCell ref="B272:B273"/>
    <mergeCell ref="C272:C273"/>
    <mergeCell ref="D272:D273"/>
    <mergeCell ref="C4:D4"/>
    <mergeCell ref="B5:D5"/>
    <mergeCell ref="A6:A7"/>
    <mergeCell ref="B6:B8"/>
    <mergeCell ref="C6:D6"/>
    <mergeCell ref="C7:C8"/>
    <mergeCell ref="D7:D8"/>
  </mergeCells>
  <pageMargins left="0.70078740157480324" right="0.70078740157480324" top="0.75196850393700787" bottom="0.75196850393700787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E299"/>
  <sheetViews>
    <sheetView zoomScale="85" workbookViewId="0">
      <pane ySplit="11" topLeftCell="A12" activePane="bottomLeft" state="frozen"/>
      <selection activeCell="R173" sqref="R173"/>
      <selection pane="bottomLeft"/>
    </sheetView>
  </sheetViews>
  <sheetFormatPr defaultColWidth="9" defaultRowHeight="15.75"/>
  <cols>
    <col min="1" max="1" width="5.75" bestFit="1" customWidth="1"/>
    <col min="2" max="2" width="35" bestFit="1" customWidth="1"/>
    <col min="3" max="3" width="6.625" style="412" customWidth="1"/>
    <col min="4" max="5" width="6.625" customWidth="1"/>
    <col min="6" max="6" width="6.625" style="412" customWidth="1"/>
    <col min="7" max="9" width="6.625" customWidth="1"/>
    <col min="10" max="10" width="6.625" style="412" customWidth="1"/>
    <col min="11" max="12" width="6.625" customWidth="1"/>
    <col min="13" max="13" width="6.625" style="412" customWidth="1"/>
    <col min="14" max="14" width="6.625" customWidth="1"/>
    <col min="15" max="15" width="6.625" style="412" customWidth="1"/>
    <col min="16" max="20" width="6.625" customWidth="1"/>
    <col min="21" max="31" width="6.75" bestFit="1" customWidth="1"/>
    <col min="32" max="32" width="9" style="1" bestFit="1"/>
    <col min="33" max="16384" width="9" style="1"/>
  </cols>
  <sheetData>
    <row r="1" spans="1:20" ht="57" customHeight="1">
      <c r="A1" s="413"/>
      <c r="B1" s="391"/>
      <c r="C1" s="414"/>
      <c r="D1" s="415"/>
      <c r="E1" s="391"/>
      <c r="F1" s="416"/>
      <c r="G1" s="417"/>
      <c r="H1" s="418"/>
      <c r="I1" s="417"/>
      <c r="J1" s="419"/>
      <c r="K1" s="413"/>
      <c r="L1" s="588" t="s">
        <v>562</v>
      </c>
      <c r="M1" s="588"/>
      <c r="N1" s="588"/>
      <c r="O1" s="588"/>
      <c r="P1" s="588"/>
      <c r="Q1" s="588"/>
      <c r="R1" s="588"/>
    </row>
    <row r="2" spans="1:20" ht="54.75" customHeight="1">
      <c r="A2" s="420"/>
      <c r="B2" s="574" t="s">
        <v>563</v>
      </c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</row>
    <row r="3" spans="1:20">
      <c r="A3" s="421"/>
      <c r="B3" s="496" t="s">
        <v>556</v>
      </c>
      <c r="C3" s="590" t="s">
        <v>557</v>
      </c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  <c r="R3" s="590"/>
      <c r="S3" s="590"/>
      <c r="T3" s="590"/>
    </row>
    <row r="4" spans="1:20" ht="45.75" customHeight="1">
      <c r="A4" s="422"/>
      <c r="B4" s="589"/>
      <c r="C4" s="591" t="s">
        <v>564</v>
      </c>
      <c r="D4" s="592"/>
      <c r="E4" s="593"/>
      <c r="F4" s="594" t="s">
        <v>565</v>
      </c>
      <c r="G4" s="594"/>
      <c r="H4" s="594"/>
      <c r="I4" s="594"/>
      <c r="J4" s="595" t="s">
        <v>566</v>
      </c>
      <c r="K4" s="595"/>
      <c r="L4" s="595"/>
      <c r="M4" s="595" t="s">
        <v>567</v>
      </c>
      <c r="N4" s="595"/>
      <c r="O4" s="595" t="s">
        <v>568</v>
      </c>
      <c r="P4" s="595"/>
      <c r="Q4" s="594" t="s">
        <v>569</v>
      </c>
      <c r="R4" s="594" t="s">
        <v>570</v>
      </c>
      <c r="S4" s="497" t="s">
        <v>571</v>
      </c>
      <c r="T4" s="497" t="s">
        <v>572</v>
      </c>
    </row>
    <row r="5" spans="1:20" hidden="1">
      <c r="A5" s="422"/>
      <c r="B5" s="589"/>
      <c r="C5" s="423"/>
      <c r="D5" s="424"/>
      <c r="E5" s="424"/>
      <c r="F5" s="425"/>
      <c r="G5" s="426"/>
      <c r="H5" s="426"/>
      <c r="I5" s="426"/>
      <c r="J5" s="427"/>
      <c r="K5" s="428"/>
      <c r="L5" s="429"/>
      <c r="M5" s="430"/>
      <c r="N5" s="431"/>
      <c r="O5" s="432"/>
      <c r="P5" s="433"/>
      <c r="Q5" s="594"/>
      <c r="R5" s="594"/>
      <c r="S5" s="497"/>
      <c r="T5" s="497"/>
    </row>
    <row r="6" spans="1:20" hidden="1">
      <c r="A6" s="422"/>
      <c r="B6" s="589"/>
      <c r="C6" s="423"/>
      <c r="D6" s="424"/>
      <c r="E6" s="424"/>
      <c r="F6" s="425"/>
      <c r="G6" s="426"/>
      <c r="H6" s="125"/>
      <c r="I6" s="125"/>
      <c r="J6" s="427"/>
      <c r="K6" s="428"/>
      <c r="L6" s="429"/>
      <c r="M6" s="430"/>
      <c r="N6" s="431"/>
      <c r="O6" s="432"/>
      <c r="P6" s="433"/>
      <c r="Q6" s="594"/>
      <c r="R6" s="594"/>
      <c r="S6" s="497"/>
      <c r="T6" s="497"/>
    </row>
    <row r="7" spans="1:20" ht="63" customHeight="1">
      <c r="A7" s="434"/>
      <c r="B7" s="581"/>
      <c r="C7" s="435" t="s">
        <v>573</v>
      </c>
      <c r="D7" s="426" t="s">
        <v>574</v>
      </c>
      <c r="E7" s="426" t="s">
        <v>575</v>
      </c>
      <c r="F7" s="435" t="s">
        <v>573</v>
      </c>
      <c r="G7" s="426" t="s">
        <v>576</v>
      </c>
      <c r="H7" s="426" t="s">
        <v>577</v>
      </c>
      <c r="I7" s="426" t="s">
        <v>575</v>
      </c>
      <c r="J7" s="432" t="s">
        <v>573</v>
      </c>
      <c r="K7" s="431" t="s">
        <v>578</v>
      </c>
      <c r="L7" s="431" t="s">
        <v>575</v>
      </c>
      <c r="M7" s="432" t="s">
        <v>573</v>
      </c>
      <c r="N7" s="431" t="s">
        <v>575</v>
      </c>
      <c r="O7" s="432" t="s">
        <v>573</v>
      </c>
      <c r="P7" s="431" t="s">
        <v>579</v>
      </c>
      <c r="Q7" s="594"/>
      <c r="R7" s="594"/>
      <c r="S7" s="497"/>
      <c r="T7" s="497"/>
    </row>
    <row r="8" spans="1:20" hidden="1">
      <c r="A8" s="436"/>
      <c r="B8" s="44"/>
      <c r="C8" s="437"/>
      <c r="D8" s="438"/>
      <c r="E8" s="438"/>
      <c r="F8" s="437"/>
      <c r="G8" s="438"/>
      <c r="H8" s="438"/>
      <c r="I8" s="438"/>
      <c r="J8" s="439"/>
      <c r="K8" s="440"/>
      <c r="L8" s="440"/>
      <c r="M8" s="439"/>
      <c r="N8" s="440"/>
      <c r="O8" s="439"/>
      <c r="P8" s="440"/>
      <c r="Q8" s="438"/>
      <c r="R8" s="438"/>
      <c r="S8" s="497"/>
      <c r="T8" s="497"/>
    </row>
    <row r="9" spans="1:20" hidden="1">
      <c r="A9" s="441"/>
      <c r="B9" s="44"/>
      <c r="C9" s="442"/>
      <c r="D9" s="443"/>
      <c r="E9" s="443"/>
      <c r="F9" s="442"/>
      <c r="G9" s="443"/>
      <c r="H9" s="443"/>
      <c r="I9" s="443"/>
      <c r="J9" s="444"/>
      <c r="K9" s="445"/>
      <c r="L9" s="445"/>
      <c r="M9" s="444"/>
      <c r="N9" s="445"/>
      <c r="O9" s="444"/>
      <c r="P9" s="445"/>
      <c r="Q9" s="443"/>
      <c r="R9" s="443"/>
      <c r="S9" s="44"/>
      <c r="T9" s="172"/>
    </row>
    <row r="10" spans="1:20" hidden="1">
      <c r="A10" s="441"/>
      <c r="B10" s="44"/>
      <c r="C10" s="442"/>
      <c r="D10" s="443"/>
      <c r="E10" s="443"/>
      <c r="F10" s="442"/>
      <c r="G10" s="443"/>
      <c r="H10" s="443"/>
      <c r="I10" s="443"/>
      <c r="J10" s="444"/>
      <c r="K10" s="445"/>
      <c r="L10" s="445"/>
      <c r="M10" s="444"/>
      <c r="N10" s="445"/>
      <c r="O10" s="444"/>
      <c r="P10" s="445"/>
      <c r="Q10" s="443"/>
      <c r="R10" s="443"/>
      <c r="S10" s="44"/>
      <c r="T10" s="172"/>
    </row>
    <row r="11" spans="1:20" hidden="1">
      <c r="A11" s="446"/>
      <c r="B11" s="44"/>
      <c r="C11" s="442"/>
      <c r="D11" s="443"/>
      <c r="E11" s="443"/>
      <c r="F11" s="442"/>
      <c r="G11" s="443"/>
      <c r="H11" s="443"/>
      <c r="I11" s="443"/>
      <c r="J11" s="444"/>
      <c r="K11" s="445"/>
      <c r="L11" s="445"/>
      <c r="M11" s="444"/>
      <c r="N11" s="445"/>
      <c r="O11" s="444"/>
      <c r="P11" s="445"/>
      <c r="Q11" s="443"/>
      <c r="R11" s="443"/>
      <c r="S11" s="44"/>
      <c r="T11" s="172"/>
    </row>
    <row r="12" spans="1:20">
      <c r="A12" s="56">
        <v>1</v>
      </c>
      <c r="B12" s="57" t="s">
        <v>32</v>
      </c>
      <c r="C12" s="388"/>
      <c r="D12" s="86"/>
      <c r="E12" s="86"/>
      <c r="F12" s="388"/>
      <c r="G12" s="86"/>
      <c r="H12" s="86"/>
      <c r="I12" s="86"/>
      <c r="J12" s="390"/>
      <c r="K12" s="58"/>
      <c r="L12" s="58"/>
      <c r="M12" s="390"/>
      <c r="N12" s="58"/>
      <c r="O12" s="390"/>
      <c r="P12" s="58"/>
      <c r="Q12" s="447"/>
      <c r="R12" s="398"/>
      <c r="S12" s="398"/>
      <c r="T12" s="398"/>
    </row>
    <row r="13" spans="1:20" ht="31.5">
      <c r="A13" s="66" t="s">
        <v>33</v>
      </c>
      <c r="B13" s="67" t="s">
        <v>34</v>
      </c>
      <c r="C13" s="406">
        <v>0</v>
      </c>
      <c r="D13" s="400">
        <v>0</v>
      </c>
      <c r="E13" s="400">
        <v>0</v>
      </c>
      <c r="F13" s="406">
        <v>0</v>
      </c>
      <c r="G13" s="400">
        <v>0</v>
      </c>
      <c r="H13" s="400">
        <v>0</v>
      </c>
      <c r="I13" s="400">
        <v>0</v>
      </c>
      <c r="J13" s="448">
        <v>41</v>
      </c>
      <c r="K13" s="73">
        <v>5</v>
      </c>
      <c r="L13" s="73">
        <v>10</v>
      </c>
      <c r="M13" s="448">
        <v>0</v>
      </c>
      <c r="N13" s="73">
        <v>0</v>
      </c>
      <c r="O13" s="449">
        <v>0</v>
      </c>
      <c r="P13" s="302">
        <v>0</v>
      </c>
      <c r="Q13" s="400">
        <v>0</v>
      </c>
      <c r="R13" s="400">
        <v>0</v>
      </c>
      <c r="S13" s="400">
        <v>0</v>
      </c>
      <c r="T13" s="400">
        <v>0</v>
      </c>
    </row>
    <row r="14" spans="1:20">
      <c r="A14" s="56" t="s">
        <v>35</v>
      </c>
      <c r="B14" s="57" t="s">
        <v>36</v>
      </c>
      <c r="C14" s="388"/>
      <c r="D14" s="86"/>
      <c r="E14" s="86"/>
      <c r="F14" s="388"/>
      <c r="G14" s="86"/>
      <c r="H14" s="86"/>
      <c r="I14" s="86"/>
      <c r="J14" s="390"/>
      <c r="K14" s="58"/>
      <c r="L14" s="58"/>
      <c r="M14" s="390"/>
      <c r="N14" s="58"/>
      <c r="O14" s="450"/>
      <c r="P14" s="106"/>
      <c r="Q14" s="398"/>
      <c r="R14" s="398"/>
      <c r="S14" s="398"/>
      <c r="T14" s="398"/>
    </row>
    <row r="15" spans="1:20" ht="47.25">
      <c r="A15" s="66" t="s">
        <v>37</v>
      </c>
      <c r="B15" s="67" t="s">
        <v>38</v>
      </c>
      <c r="C15" s="406">
        <v>1</v>
      </c>
      <c r="D15" s="400">
        <v>0</v>
      </c>
      <c r="E15" s="400">
        <v>0</v>
      </c>
      <c r="F15" s="406">
        <v>6</v>
      </c>
      <c r="G15" s="400">
        <v>0</v>
      </c>
      <c r="H15" s="400">
        <v>0</v>
      </c>
      <c r="I15" s="400">
        <v>0</v>
      </c>
      <c r="J15" s="448">
        <v>225</v>
      </c>
      <c r="K15" s="73">
        <v>0</v>
      </c>
      <c r="L15" s="73">
        <v>0</v>
      </c>
      <c r="M15" s="448">
        <v>0</v>
      </c>
      <c r="N15" s="73">
        <v>0</v>
      </c>
      <c r="O15" s="449">
        <v>0</v>
      </c>
      <c r="P15" s="302">
        <v>0</v>
      </c>
      <c r="Q15" s="400">
        <v>20</v>
      </c>
      <c r="R15" s="400">
        <v>0</v>
      </c>
      <c r="S15" s="400">
        <v>4</v>
      </c>
      <c r="T15" s="400">
        <v>3</v>
      </c>
    </row>
    <row r="16" spans="1:20" ht="31.5">
      <c r="A16" s="66" t="s">
        <v>39</v>
      </c>
      <c r="B16" s="67" t="s">
        <v>40</v>
      </c>
      <c r="C16" s="406">
        <v>1</v>
      </c>
      <c r="D16" s="400">
        <v>0</v>
      </c>
      <c r="E16" s="400">
        <v>1</v>
      </c>
      <c r="F16" s="406">
        <v>2</v>
      </c>
      <c r="G16" s="400">
        <v>0</v>
      </c>
      <c r="H16" s="400">
        <v>0</v>
      </c>
      <c r="I16" s="400">
        <v>1</v>
      </c>
      <c r="J16" s="448">
        <v>21</v>
      </c>
      <c r="K16" s="73">
        <v>2</v>
      </c>
      <c r="L16" s="73">
        <v>7</v>
      </c>
      <c r="M16" s="448">
        <v>0</v>
      </c>
      <c r="N16" s="73">
        <v>0</v>
      </c>
      <c r="O16" s="449">
        <v>0</v>
      </c>
      <c r="P16" s="302">
        <v>0</v>
      </c>
      <c r="Q16" s="400">
        <v>10</v>
      </c>
      <c r="R16" s="400">
        <v>0</v>
      </c>
      <c r="S16" s="400">
        <v>4</v>
      </c>
      <c r="T16" s="400">
        <v>0</v>
      </c>
    </row>
    <row r="17" spans="1:20">
      <c r="A17" s="93" t="s">
        <v>41</v>
      </c>
      <c r="B17" s="57" t="s">
        <v>42</v>
      </c>
      <c r="C17" s="388"/>
      <c r="D17" s="86"/>
      <c r="E17" s="86"/>
      <c r="F17" s="388"/>
      <c r="G17" s="86"/>
      <c r="H17" s="86"/>
      <c r="I17" s="86"/>
      <c r="J17" s="390"/>
      <c r="K17" s="58"/>
      <c r="L17" s="58"/>
      <c r="M17" s="390"/>
      <c r="N17" s="58"/>
      <c r="O17" s="450"/>
      <c r="P17" s="106"/>
      <c r="Q17" s="86"/>
      <c r="R17" s="86"/>
      <c r="S17" s="86"/>
      <c r="T17" s="86"/>
    </row>
    <row r="18" spans="1:20" ht="47.25">
      <c r="A18" s="66" t="s">
        <v>43</v>
      </c>
      <c r="B18" s="67" t="s">
        <v>44</v>
      </c>
      <c r="C18" s="406">
        <v>34</v>
      </c>
      <c r="D18" s="400">
        <v>0</v>
      </c>
      <c r="E18" s="400">
        <v>0</v>
      </c>
      <c r="F18" s="406">
        <v>50</v>
      </c>
      <c r="G18" s="400">
        <v>0</v>
      </c>
      <c r="H18" s="400">
        <v>0</v>
      </c>
      <c r="I18" s="400">
        <v>0</v>
      </c>
      <c r="J18" s="448">
        <v>48</v>
      </c>
      <c r="K18" s="73">
        <v>0</v>
      </c>
      <c r="L18" s="73">
        <v>0</v>
      </c>
      <c r="M18" s="448">
        <v>0</v>
      </c>
      <c r="N18" s="73">
        <v>0</v>
      </c>
      <c r="O18" s="449">
        <v>30</v>
      </c>
      <c r="P18" s="302">
        <v>22</v>
      </c>
      <c r="Q18" s="400">
        <v>46</v>
      </c>
      <c r="R18" s="400">
        <v>2</v>
      </c>
      <c r="S18" s="400">
        <v>21</v>
      </c>
      <c r="T18" s="400">
        <v>8</v>
      </c>
    </row>
    <row r="19" spans="1:20" ht="31.5">
      <c r="A19" s="66" t="s">
        <v>45</v>
      </c>
      <c r="B19" s="67" t="s">
        <v>46</v>
      </c>
      <c r="C19" s="406">
        <v>9</v>
      </c>
      <c r="D19" s="400">
        <v>0</v>
      </c>
      <c r="E19" s="400">
        <v>2</v>
      </c>
      <c r="F19" s="406">
        <v>11</v>
      </c>
      <c r="G19" s="400">
        <v>0</v>
      </c>
      <c r="H19" s="400">
        <v>1</v>
      </c>
      <c r="I19" s="400">
        <v>3</v>
      </c>
      <c r="J19" s="448">
        <v>29</v>
      </c>
      <c r="K19" s="73">
        <v>2</v>
      </c>
      <c r="L19" s="73">
        <v>10</v>
      </c>
      <c r="M19" s="448">
        <v>0</v>
      </c>
      <c r="N19" s="73">
        <v>0</v>
      </c>
      <c r="O19" s="449">
        <v>0</v>
      </c>
      <c r="P19" s="302">
        <v>0</v>
      </c>
      <c r="Q19" s="400">
        <v>33</v>
      </c>
      <c r="R19" s="400">
        <v>0</v>
      </c>
      <c r="S19" s="400">
        <v>10</v>
      </c>
      <c r="T19" s="400">
        <v>0</v>
      </c>
    </row>
    <row r="20" spans="1:20">
      <c r="A20" s="93" t="s">
        <v>47</v>
      </c>
      <c r="B20" s="57" t="s">
        <v>48</v>
      </c>
      <c r="C20" s="388"/>
      <c r="D20" s="86"/>
      <c r="E20" s="86"/>
      <c r="F20" s="388"/>
      <c r="G20" s="86"/>
      <c r="H20" s="86"/>
      <c r="I20" s="86"/>
      <c r="J20" s="390"/>
      <c r="K20" s="58"/>
      <c r="L20" s="58"/>
      <c r="M20" s="390"/>
      <c r="N20" s="58"/>
      <c r="O20" s="450"/>
      <c r="P20" s="106"/>
      <c r="Q20" s="86"/>
      <c r="R20" s="86"/>
      <c r="S20" s="86"/>
      <c r="T20" s="86"/>
    </row>
    <row r="21" spans="1:20" ht="47.25">
      <c r="A21" s="66" t="s">
        <v>49</v>
      </c>
      <c r="B21" s="67" t="s">
        <v>50</v>
      </c>
      <c r="C21" s="406">
        <v>4</v>
      </c>
      <c r="D21" s="400">
        <v>0</v>
      </c>
      <c r="E21" s="400">
        <v>0</v>
      </c>
      <c r="F21" s="406">
        <v>12</v>
      </c>
      <c r="G21" s="400">
        <v>0</v>
      </c>
      <c r="H21" s="400">
        <v>0</v>
      </c>
      <c r="I21" s="400">
        <v>0</v>
      </c>
      <c r="J21" s="448">
        <v>64</v>
      </c>
      <c r="K21" s="73">
        <v>0</v>
      </c>
      <c r="L21" s="73">
        <v>0</v>
      </c>
      <c r="M21" s="448">
        <v>0</v>
      </c>
      <c r="N21" s="73">
        <v>0</v>
      </c>
      <c r="O21" s="449">
        <v>4</v>
      </c>
      <c r="P21" s="302">
        <v>3</v>
      </c>
      <c r="Q21" s="400">
        <v>29</v>
      </c>
      <c r="R21" s="400">
        <v>0</v>
      </c>
      <c r="S21" s="400">
        <v>3</v>
      </c>
      <c r="T21" s="400">
        <v>0</v>
      </c>
    </row>
    <row r="22" spans="1:20" ht="31.5">
      <c r="A22" s="66" t="s">
        <v>51</v>
      </c>
      <c r="B22" s="67" t="s">
        <v>52</v>
      </c>
      <c r="C22" s="406">
        <v>2</v>
      </c>
      <c r="D22" s="400">
        <v>0</v>
      </c>
      <c r="E22" s="400">
        <v>0</v>
      </c>
      <c r="F22" s="406">
        <v>28</v>
      </c>
      <c r="G22" s="400">
        <v>0</v>
      </c>
      <c r="H22" s="400">
        <v>0</v>
      </c>
      <c r="I22" s="400">
        <v>0</v>
      </c>
      <c r="J22" s="448">
        <v>60</v>
      </c>
      <c r="K22" s="73">
        <v>0</v>
      </c>
      <c r="L22" s="73">
        <v>0</v>
      </c>
      <c r="M22" s="448">
        <v>0</v>
      </c>
      <c r="N22" s="73">
        <v>0</v>
      </c>
      <c r="O22" s="449">
        <v>0</v>
      </c>
      <c r="P22" s="302">
        <v>0</v>
      </c>
      <c r="Q22" s="400">
        <v>0</v>
      </c>
      <c r="R22" s="400">
        <v>0</v>
      </c>
      <c r="S22" s="400">
        <v>3</v>
      </c>
      <c r="T22" s="400">
        <v>0</v>
      </c>
    </row>
    <row r="23" spans="1:20" ht="63">
      <c r="A23" s="66" t="s">
        <v>53</v>
      </c>
      <c r="B23" s="67" t="s">
        <v>54</v>
      </c>
      <c r="C23" s="406">
        <v>3</v>
      </c>
      <c r="D23" s="400">
        <v>0</v>
      </c>
      <c r="E23" s="400">
        <v>0</v>
      </c>
      <c r="F23" s="406">
        <v>21</v>
      </c>
      <c r="G23" s="400">
        <v>0</v>
      </c>
      <c r="H23" s="400">
        <v>0</v>
      </c>
      <c r="I23" s="400">
        <v>0</v>
      </c>
      <c r="J23" s="448">
        <v>59</v>
      </c>
      <c r="K23" s="73">
        <v>0</v>
      </c>
      <c r="L23" s="73">
        <v>0</v>
      </c>
      <c r="M23" s="448">
        <v>0</v>
      </c>
      <c r="N23" s="73">
        <v>0</v>
      </c>
      <c r="O23" s="449">
        <v>5</v>
      </c>
      <c r="P23" s="302">
        <v>3</v>
      </c>
      <c r="Q23" s="400">
        <v>8</v>
      </c>
      <c r="R23" s="400">
        <v>0</v>
      </c>
      <c r="S23" s="400">
        <v>3</v>
      </c>
      <c r="T23" s="400">
        <v>1</v>
      </c>
    </row>
    <row r="24" spans="1:20" ht="63">
      <c r="A24" s="66" t="s">
        <v>55</v>
      </c>
      <c r="B24" s="67" t="s">
        <v>56</v>
      </c>
      <c r="C24" s="406">
        <v>5</v>
      </c>
      <c r="D24" s="400">
        <v>0</v>
      </c>
      <c r="E24" s="400">
        <v>0</v>
      </c>
      <c r="F24" s="406">
        <v>38</v>
      </c>
      <c r="G24" s="400">
        <v>0</v>
      </c>
      <c r="H24" s="400">
        <v>0</v>
      </c>
      <c r="I24" s="400">
        <v>0</v>
      </c>
      <c r="J24" s="448">
        <v>58</v>
      </c>
      <c r="K24" s="73">
        <v>0</v>
      </c>
      <c r="L24" s="73">
        <v>0</v>
      </c>
      <c r="M24" s="448">
        <v>0</v>
      </c>
      <c r="N24" s="73">
        <v>0</v>
      </c>
      <c r="O24" s="449">
        <v>4</v>
      </c>
      <c r="P24" s="302">
        <v>3</v>
      </c>
      <c r="Q24" s="399">
        <v>8</v>
      </c>
      <c r="R24" s="400">
        <v>0</v>
      </c>
      <c r="S24" s="399">
        <v>3</v>
      </c>
      <c r="T24" s="400">
        <v>1</v>
      </c>
    </row>
    <row r="25" spans="1:20" ht="31.5">
      <c r="A25" s="66" t="s">
        <v>57</v>
      </c>
      <c r="B25" s="67" t="s">
        <v>58</v>
      </c>
      <c r="C25" s="406">
        <v>0</v>
      </c>
      <c r="D25" s="400">
        <v>0</v>
      </c>
      <c r="E25" s="400">
        <v>0</v>
      </c>
      <c r="F25" s="406">
        <v>12</v>
      </c>
      <c r="G25" s="400">
        <v>0</v>
      </c>
      <c r="H25" s="400">
        <v>1</v>
      </c>
      <c r="I25" s="400">
        <v>3</v>
      </c>
      <c r="J25" s="448">
        <v>152</v>
      </c>
      <c r="K25" s="73">
        <v>15</v>
      </c>
      <c r="L25" s="73">
        <v>46</v>
      </c>
      <c r="M25" s="448">
        <v>0</v>
      </c>
      <c r="N25" s="73">
        <v>0</v>
      </c>
      <c r="O25" s="449">
        <v>0</v>
      </c>
      <c r="P25" s="302">
        <v>0</v>
      </c>
      <c r="Q25" s="400">
        <v>16</v>
      </c>
      <c r="R25" s="400">
        <v>0</v>
      </c>
      <c r="S25" s="400">
        <v>9</v>
      </c>
      <c r="T25" s="400">
        <v>3</v>
      </c>
    </row>
    <row r="26" spans="1:20">
      <c r="A26" s="93" t="s">
        <v>59</v>
      </c>
      <c r="B26" s="57" t="s">
        <v>60</v>
      </c>
      <c r="C26" s="388"/>
      <c r="D26" s="86"/>
      <c r="E26" s="86"/>
      <c r="F26" s="388"/>
      <c r="G26" s="86"/>
      <c r="H26" s="86"/>
      <c r="I26" s="86"/>
      <c r="J26" s="390"/>
      <c r="K26" s="58"/>
      <c r="L26" s="58"/>
      <c r="M26" s="390"/>
      <c r="N26" s="58"/>
      <c r="O26" s="450"/>
      <c r="P26" s="106"/>
      <c r="Q26" s="86"/>
      <c r="R26" s="86"/>
      <c r="S26" s="86"/>
      <c r="T26" s="86"/>
    </row>
    <row r="27" spans="1:20" ht="31.5">
      <c r="A27" s="66" t="s">
        <v>580</v>
      </c>
      <c r="B27" s="67" t="s">
        <v>62</v>
      </c>
      <c r="C27" s="406">
        <v>75</v>
      </c>
      <c r="D27" s="400">
        <v>0</v>
      </c>
      <c r="E27" s="400">
        <v>0</v>
      </c>
      <c r="F27" s="406">
        <v>160</v>
      </c>
      <c r="G27" s="400">
        <v>0</v>
      </c>
      <c r="H27" s="400">
        <v>0</v>
      </c>
      <c r="I27" s="400">
        <v>0</v>
      </c>
      <c r="J27" s="448">
        <v>0</v>
      </c>
      <c r="K27" s="73">
        <v>0</v>
      </c>
      <c r="L27" s="73">
        <v>0</v>
      </c>
      <c r="M27" s="448">
        <v>100</v>
      </c>
      <c r="N27" s="73">
        <v>0</v>
      </c>
      <c r="O27" s="451">
        <v>810</v>
      </c>
      <c r="P27" s="314">
        <v>607</v>
      </c>
      <c r="Q27" s="400">
        <v>9349</v>
      </c>
      <c r="R27" s="400">
        <v>0</v>
      </c>
      <c r="S27" s="400">
        <v>85</v>
      </c>
      <c r="T27" s="400">
        <v>0</v>
      </c>
    </row>
    <row r="28" spans="1:20">
      <c r="A28" s="93" t="s">
        <v>63</v>
      </c>
      <c r="B28" s="57" t="s">
        <v>64</v>
      </c>
      <c r="C28" s="388"/>
      <c r="D28" s="86"/>
      <c r="E28" s="86"/>
      <c r="F28" s="388"/>
      <c r="G28" s="86"/>
      <c r="H28" s="86"/>
      <c r="I28" s="86"/>
      <c r="J28" s="390"/>
      <c r="K28" s="58"/>
      <c r="L28" s="58"/>
      <c r="M28" s="390"/>
      <c r="N28" s="58"/>
      <c r="O28" s="450"/>
      <c r="P28" s="106"/>
      <c r="Q28" s="86"/>
      <c r="R28" s="86"/>
      <c r="S28" s="86"/>
      <c r="T28" s="86"/>
    </row>
    <row r="29" spans="1:20" s="3" customFormat="1" ht="47.25">
      <c r="A29" s="66" t="s">
        <v>581</v>
      </c>
      <c r="B29" s="67" t="s">
        <v>66</v>
      </c>
      <c r="C29" s="406">
        <v>2</v>
      </c>
      <c r="D29" s="400">
        <v>0</v>
      </c>
      <c r="E29" s="400">
        <v>0</v>
      </c>
      <c r="F29" s="406">
        <v>7</v>
      </c>
      <c r="G29" s="400">
        <v>0</v>
      </c>
      <c r="H29" s="400">
        <v>0</v>
      </c>
      <c r="I29" s="400">
        <v>0</v>
      </c>
      <c r="J29" s="448">
        <v>24</v>
      </c>
      <c r="K29" s="73">
        <v>0</v>
      </c>
      <c r="L29" s="73">
        <v>0</v>
      </c>
      <c r="M29" s="448">
        <v>0</v>
      </c>
      <c r="N29" s="73">
        <v>0</v>
      </c>
      <c r="O29" s="451">
        <v>2</v>
      </c>
      <c r="P29" s="314">
        <v>1</v>
      </c>
      <c r="Q29" s="400">
        <v>12</v>
      </c>
      <c r="R29" s="400">
        <v>0</v>
      </c>
      <c r="S29" s="400">
        <v>2</v>
      </c>
      <c r="T29" s="400">
        <v>2</v>
      </c>
    </row>
    <row r="30" spans="1:20" s="3" customFormat="1" ht="47.25">
      <c r="A30" s="66" t="s">
        <v>65</v>
      </c>
      <c r="B30" s="67" t="s">
        <v>68</v>
      </c>
      <c r="C30" s="406">
        <v>0</v>
      </c>
      <c r="D30" s="400">
        <v>0</v>
      </c>
      <c r="E30" s="400">
        <v>0</v>
      </c>
      <c r="F30" s="406">
        <v>0</v>
      </c>
      <c r="G30" s="400">
        <v>0</v>
      </c>
      <c r="H30" s="400">
        <v>0</v>
      </c>
      <c r="I30" s="400">
        <v>0</v>
      </c>
      <c r="J30" s="448">
        <v>13</v>
      </c>
      <c r="K30" s="73">
        <v>0</v>
      </c>
      <c r="L30" s="73">
        <v>0</v>
      </c>
      <c r="M30" s="448">
        <v>0</v>
      </c>
      <c r="N30" s="73">
        <v>0</v>
      </c>
      <c r="O30" s="451">
        <v>0</v>
      </c>
      <c r="P30" s="314">
        <v>0</v>
      </c>
      <c r="Q30" s="400">
        <v>4</v>
      </c>
      <c r="R30" s="400">
        <v>0</v>
      </c>
      <c r="S30" s="400">
        <v>1</v>
      </c>
      <c r="T30" s="400">
        <v>1</v>
      </c>
    </row>
    <row r="31" spans="1:20" s="3" customFormat="1" ht="47.25">
      <c r="A31" s="66" t="s">
        <v>67</v>
      </c>
      <c r="B31" s="67" t="s">
        <v>70</v>
      </c>
      <c r="C31" s="406">
        <v>0</v>
      </c>
      <c r="D31" s="400">
        <v>0</v>
      </c>
      <c r="E31" s="400">
        <v>0</v>
      </c>
      <c r="F31" s="406">
        <v>0</v>
      </c>
      <c r="G31" s="400">
        <v>0</v>
      </c>
      <c r="H31" s="400">
        <v>0</v>
      </c>
      <c r="I31" s="400">
        <v>0</v>
      </c>
      <c r="J31" s="448">
        <v>10</v>
      </c>
      <c r="K31" s="73">
        <v>0</v>
      </c>
      <c r="L31" s="73">
        <v>0</v>
      </c>
      <c r="M31" s="448">
        <v>0</v>
      </c>
      <c r="N31" s="73">
        <v>0</v>
      </c>
      <c r="O31" s="451">
        <v>0</v>
      </c>
      <c r="P31" s="314">
        <v>0</v>
      </c>
      <c r="Q31" s="400">
        <v>3</v>
      </c>
      <c r="R31" s="400">
        <v>0</v>
      </c>
      <c r="S31" s="400">
        <v>1</v>
      </c>
      <c r="T31" s="400">
        <v>1</v>
      </c>
    </row>
    <row r="32" spans="1:20" ht="31.5">
      <c r="A32" s="66" t="s">
        <v>69</v>
      </c>
      <c r="B32" s="67" t="s">
        <v>72</v>
      </c>
      <c r="C32" s="406">
        <v>0</v>
      </c>
      <c r="D32" s="400">
        <v>0</v>
      </c>
      <c r="E32" s="400">
        <v>0</v>
      </c>
      <c r="F32" s="406">
        <v>0</v>
      </c>
      <c r="G32" s="400">
        <v>0</v>
      </c>
      <c r="H32" s="400">
        <v>0</v>
      </c>
      <c r="I32" s="400">
        <v>0</v>
      </c>
      <c r="J32" s="448">
        <v>15</v>
      </c>
      <c r="K32" s="73">
        <v>0</v>
      </c>
      <c r="L32" s="73">
        <v>0</v>
      </c>
      <c r="M32" s="448">
        <v>0</v>
      </c>
      <c r="N32" s="73">
        <v>0</v>
      </c>
      <c r="O32" s="449">
        <v>0</v>
      </c>
      <c r="P32" s="302">
        <v>0</v>
      </c>
      <c r="Q32" s="400">
        <v>0</v>
      </c>
      <c r="R32" s="400">
        <v>0</v>
      </c>
      <c r="S32" s="400">
        <v>0</v>
      </c>
      <c r="T32" s="400">
        <v>0</v>
      </c>
    </row>
    <row r="33" spans="1:20" ht="31.5">
      <c r="A33" s="66" t="s">
        <v>71</v>
      </c>
      <c r="B33" s="67" t="s">
        <v>74</v>
      </c>
      <c r="C33" s="406">
        <v>0</v>
      </c>
      <c r="D33" s="400">
        <v>0</v>
      </c>
      <c r="E33" s="400">
        <v>0</v>
      </c>
      <c r="F33" s="406">
        <v>1</v>
      </c>
      <c r="G33" s="400">
        <v>0</v>
      </c>
      <c r="H33" s="400">
        <v>0</v>
      </c>
      <c r="I33" s="400">
        <v>1</v>
      </c>
      <c r="J33" s="448">
        <v>63</v>
      </c>
      <c r="K33" s="73">
        <v>3</v>
      </c>
      <c r="L33" s="73">
        <v>20</v>
      </c>
      <c r="M33" s="448">
        <v>0</v>
      </c>
      <c r="N33" s="73">
        <v>0</v>
      </c>
      <c r="O33" s="449">
        <v>0</v>
      </c>
      <c r="P33" s="302">
        <v>0</v>
      </c>
      <c r="Q33" s="400">
        <v>7</v>
      </c>
      <c r="R33" s="400">
        <v>0</v>
      </c>
      <c r="S33" s="400">
        <v>0</v>
      </c>
      <c r="T33" s="400">
        <v>32</v>
      </c>
    </row>
    <row r="34" spans="1:20" ht="31.5">
      <c r="A34" s="66" t="s">
        <v>73</v>
      </c>
      <c r="B34" s="67" t="s">
        <v>76</v>
      </c>
      <c r="C34" s="406">
        <v>0</v>
      </c>
      <c r="D34" s="400">
        <v>0</v>
      </c>
      <c r="E34" s="400">
        <v>0</v>
      </c>
      <c r="F34" s="406">
        <v>3</v>
      </c>
      <c r="G34" s="400">
        <v>0</v>
      </c>
      <c r="H34" s="400">
        <v>0</v>
      </c>
      <c r="I34" s="400">
        <v>0</v>
      </c>
      <c r="J34" s="448">
        <v>13</v>
      </c>
      <c r="K34" s="73">
        <v>0</v>
      </c>
      <c r="L34" s="73">
        <v>0</v>
      </c>
      <c r="M34" s="448">
        <v>0</v>
      </c>
      <c r="N34" s="73">
        <v>0</v>
      </c>
      <c r="O34" s="449">
        <v>0</v>
      </c>
      <c r="P34" s="302">
        <v>0</v>
      </c>
      <c r="Q34" s="400">
        <v>3</v>
      </c>
      <c r="R34" s="400">
        <v>0</v>
      </c>
      <c r="S34" s="400">
        <v>2</v>
      </c>
      <c r="T34" s="400">
        <v>0</v>
      </c>
    </row>
    <row r="35" spans="1:20" ht="47.25">
      <c r="A35" s="66" t="s">
        <v>75</v>
      </c>
      <c r="B35" s="67" t="s">
        <v>78</v>
      </c>
      <c r="C35" s="406">
        <v>0</v>
      </c>
      <c r="D35" s="400">
        <v>0</v>
      </c>
      <c r="E35" s="400">
        <v>0</v>
      </c>
      <c r="F35" s="406">
        <v>2</v>
      </c>
      <c r="G35" s="400">
        <v>0</v>
      </c>
      <c r="H35" s="400">
        <v>0</v>
      </c>
      <c r="I35" s="400">
        <v>0</v>
      </c>
      <c r="J35" s="448">
        <v>15</v>
      </c>
      <c r="K35" s="73">
        <v>0</v>
      </c>
      <c r="L35" s="73">
        <v>0</v>
      </c>
      <c r="M35" s="448">
        <v>0</v>
      </c>
      <c r="N35" s="73">
        <v>0</v>
      </c>
      <c r="O35" s="449">
        <v>0</v>
      </c>
      <c r="P35" s="302">
        <v>0</v>
      </c>
      <c r="Q35" s="400">
        <v>0</v>
      </c>
      <c r="R35" s="400">
        <v>0</v>
      </c>
      <c r="S35" s="400">
        <v>0</v>
      </c>
      <c r="T35" s="400">
        <v>0</v>
      </c>
    </row>
    <row r="36" spans="1:20">
      <c r="A36" s="93" t="s">
        <v>79</v>
      </c>
      <c r="B36" s="57" t="s">
        <v>80</v>
      </c>
      <c r="C36" s="388"/>
      <c r="D36" s="86"/>
      <c r="E36" s="86"/>
      <c r="F36" s="388"/>
      <c r="G36" s="86"/>
      <c r="H36" s="86"/>
      <c r="I36" s="86"/>
      <c r="J36" s="390"/>
      <c r="K36" s="58"/>
      <c r="L36" s="58"/>
      <c r="M36" s="390"/>
      <c r="N36" s="58"/>
      <c r="O36" s="450"/>
      <c r="P36" s="106"/>
      <c r="Q36" s="86"/>
      <c r="R36" s="86"/>
      <c r="S36" s="86"/>
      <c r="T36" s="86"/>
    </row>
    <row r="37" spans="1:20" ht="47.25">
      <c r="A37" s="66" t="s">
        <v>81</v>
      </c>
      <c r="B37" s="67" t="s">
        <v>82</v>
      </c>
      <c r="C37" s="406">
        <v>27</v>
      </c>
      <c r="D37" s="400">
        <v>0</v>
      </c>
      <c r="E37" s="400">
        <v>0</v>
      </c>
      <c r="F37" s="406">
        <v>21</v>
      </c>
      <c r="G37" s="400">
        <v>0</v>
      </c>
      <c r="H37" s="400">
        <v>0</v>
      </c>
      <c r="I37" s="400">
        <v>0</v>
      </c>
      <c r="J37" s="448">
        <v>19</v>
      </c>
      <c r="K37" s="73">
        <v>0</v>
      </c>
      <c r="L37" s="73">
        <v>0</v>
      </c>
      <c r="M37" s="448">
        <v>0</v>
      </c>
      <c r="N37" s="73">
        <v>0</v>
      </c>
      <c r="O37" s="449">
        <v>0</v>
      </c>
      <c r="P37" s="302">
        <v>0</v>
      </c>
      <c r="Q37" s="400">
        <v>112</v>
      </c>
      <c r="R37" s="400">
        <v>1</v>
      </c>
      <c r="S37" s="400">
        <v>18</v>
      </c>
      <c r="T37" s="400">
        <v>0</v>
      </c>
    </row>
    <row r="38" spans="1:20" ht="47.25">
      <c r="A38" s="66" t="s">
        <v>83</v>
      </c>
      <c r="B38" s="67" t="s">
        <v>84</v>
      </c>
      <c r="C38" s="406">
        <v>52</v>
      </c>
      <c r="D38" s="400">
        <v>0</v>
      </c>
      <c r="E38" s="400">
        <v>0</v>
      </c>
      <c r="F38" s="406">
        <v>54</v>
      </c>
      <c r="G38" s="400">
        <v>0</v>
      </c>
      <c r="H38" s="400">
        <v>0</v>
      </c>
      <c r="I38" s="400">
        <v>0</v>
      </c>
      <c r="J38" s="448">
        <v>16</v>
      </c>
      <c r="K38" s="73">
        <v>0</v>
      </c>
      <c r="L38" s="73">
        <v>0</v>
      </c>
      <c r="M38" s="448">
        <v>0</v>
      </c>
      <c r="N38" s="73">
        <v>0</v>
      </c>
      <c r="O38" s="449">
        <v>6</v>
      </c>
      <c r="P38" s="302">
        <v>4</v>
      </c>
      <c r="Q38" s="400">
        <v>262</v>
      </c>
      <c r="R38" s="400">
        <v>3</v>
      </c>
      <c r="S38" s="400">
        <v>33</v>
      </c>
      <c r="T38" s="400">
        <v>0</v>
      </c>
    </row>
    <row r="39" spans="1:20" ht="47.25">
      <c r="A39" s="66" t="s">
        <v>85</v>
      </c>
      <c r="B39" s="67" t="s">
        <v>86</v>
      </c>
      <c r="C39" s="406">
        <v>7</v>
      </c>
      <c r="D39" s="400">
        <v>0</v>
      </c>
      <c r="E39" s="400">
        <v>0</v>
      </c>
      <c r="F39" s="406">
        <v>8</v>
      </c>
      <c r="G39" s="400">
        <v>0</v>
      </c>
      <c r="H39" s="400">
        <v>0</v>
      </c>
      <c r="I39" s="400">
        <v>0</v>
      </c>
      <c r="J39" s="448">
        <v>7</v>
      </c>
      <c r="K39" s="73">
        <v>0</v>
      </c>
      <c r="L39" s="73">
        <v>0</v>
      </c>
      <c r="M39" s="448">
        <v>0</v>
      </c>
      <c r="N39" s="73">
        <v>0</v>
      </c>
      <c r="O39" s="449">
        <v>0</v>
      </c>
      <c r="P39" s="302">
        <v>0</v>
      </c>
      <c r="Q39" s="400">
        <v>29</v>
      </c>
      <c r="R39" s="400">
        <v>0</v>
      </c>
      <c r="S39" s="400">
        <v>6</v>
      </c>
      <c r="T39" s="400">
        <v>1</v>
      </c>
    </row>
    <row r="40" spans="1:20" ht="31.5">
      <c r="A40" s="66" t="s">
        <v>87</v>
      </c>
      <c r="B40" s="67" t="s">
        <v>88</v>
      </c>
      <c r="C40" s="406">
        <v>18</v>
      </c>
      <c r="D40" s="400">
        <v>0</v>
      </c>
      <c r="E40" s="400">
        <v>0</v>
      </c>
      <c r="F40" s="406">
        <v>8</v>
      </c>
      <c r="G40" s="400">
        <v>0</v>
      </c>
      <c r="H40" s="400">
        <v>0</v>
      </c>
      <c r="I40" s="400">
        <v>0</v>
      </c>
      <c r="J40" s="448">
        <v>10</v>
      </c>
      <c r="K40" s="73">
        <v>0</v>
      </c>
      <c r="L40" s="73">
        <v>0</v>
      </c>
      <c r="M40" s="448">
        <v>0</v>
      </c>
      <c r="N40" s="73">
        <v>0</v>
      </c>
      <c r="O40" s="449">
        <v>0</v>
      </c>
      <c r="P40" s="302">
        <v>0</v>
      </c>
      <c r="Q40" s="400">
        <v>35</v>
      </c>
      <c r="R40" s="400">
        <v>0</v>
      </c>
      <c r="S40" s="400">
        <v>3</v>
      </c>
      <c r="T40" s="400">
        <v>0</v>
      </c>
    </row>
    <row r="41" spans="1:20" ht="47.25">
      <c r="A41" s="66" t="s">
        <v>89</v>
      </c>
      <c r="B41" s="67" t="s">
        <v>90</v>
      </c>
      <c r="C41" s="406">
        <v>60</v>
      </c>
      <c r="D41" s="400">
        <v>0</v>
      </c>
      <c r="E41" s="400">
        <v>0</v>
      </c>
      <c r="F41" s="406">
        <v>54</v>
      </c>
      <c r="G41" s="400">
        <v>0</v>
      </c>
      <c r="H41" s="400">
        <v>0</v>
      </c>
      <c r="I41" s="400">
        <v>0</v>
      </c>
      <c r="J41" s="448">
        <v>158</v>
      </c>
      <c r="K41" s="73">
        <v>0</v>
      </c>
      <c r="L41" s="73">
        <v>0</v>
      </c>
      <c r="M41" s="448">
        <v>0</v>
      </c>
      <c r="N41" s="73">
        <v>0</v>
      </c>
      <c r="O41" s="449">
        <v>0</v>
      </c>
      <c r="P41" s="302">
        <v>0</v>
      </c>
      <c r="Q41" s="400">
        <v>339</v>
      </c>
      <c r="R41" s="400">
        <v>2</v>
      </c>
      <c r="S41" s="400">
        <v>29</v>
      </c>
      <c r="T41" s="400">
        <v>0</v>
      </c>
    </row>
    <row r="42" spans="1:20" ht="47.25">
      <c r="A42" s="66" t="s">
        <v>91</v>
      </c>
      <c r="B42" s="67" t="s">
        <v>92</v>
      </c>
      <c r="C42" s="406">
        <v>46</v>
      </c>
      <c r="D42" s="400">
        <v>0</v>
      </c>
      <c r="E42" s="400">
        <v>0</v>
      </c>
      <c r="F42" s="406">
        <v>40</v>
      </c>
      <c r="G42" s="400">
        <v>0</v>
      </c>
      <c r="H42" s="400">
        <v>0</v>
      </c>
      <c r="I42" s="400">
        <v>0</v>
      </c>
      <c r="J42" s="448">
        <v>17</v>
      </c>
      <c r="K42" s="73">
        <v>0</v>
      </c>
      <c r="L42" s="73">
        <v>0</v>
      </c>
      <c r="M42" s="448">
        <v>0</v>
      </c>
      <c r="N42" s="73">
        <v>0</v>
      </c>
      <c r="O42" s="449">
        <v>2</v>
      </c>
      <c r="P42" s="302">
        <v>1</v>
      </c>
      <c r="Q42" s="400">
        <v>231</v>
      </c>
      <c r="R42" s="400">
        <v>2</v>
      </c>
      <c r="S42" s="400">
        <v>32</v>
      </c>
      <c r="T42" s="400">
        <v>1</v>
      </c>
    </row>
    <row r="43" spans="1:20" ht="47.25">
      <c r="A43" s="66" t="s">
        <v>93</v>
      </c>
      <c r="B43" s="67" t="s">
        <v>94</v>
      </c>
      <c r="C43" s="406">
        <v>25</v>
      </c>
      <c r="D43" s="400">
        <v>0</v>
      </c>
      <c r="E43" s="400">
        <v>0</v>
      </c>
      <c r="F43" s="406">
        <v>31</v>
      </c>
      <c r="G43" s="400">
        <v>0</v>
      </c>
      <c r="H43" s="400">
        <v>0</v>
      </c>
      <c r="I43" s="400">
        <v>0</v>
      </c>
      <c r="J43" s="448">
        <v>60</v>
      </c>
      <c r="K43" s="73">
        <v>0</v>
      </c>
      <c r="L43" s="73">
        <v>0</v>
      </c>
      <c r="M43" s="448">
        <v>0</v>
      </c>
      <c r="N43" s="73">
        <v>0</v>
      </c>
      <c r="O43" s="449">
        <v>0</v>
      </c>
      <c r="P43" s="302">
        <v>0</v>
      </c>
      <c r="Q43" s="400">
        <v>135</v>
      </c>
      <c r="R43" s="400">
        <v>2</v>
      </c>
      <c r="S43" s="400">
        <v>13</v>
      </c>
      <c r="T43" s="400">
        <v>4</v>
      </c>
    </row>
    <row r="44" spans="1:20" ht="47.25">
      <c r="A44" s="66" t="s">
        <v>95</v>
      </c>
      <c r="B44" s="67" t="s">
        <v>96</v>
      </c>
      <c r="C44" s="406">
        <v>26</v>
      </c>
      <c r="D44" s="400">
        <v>0</v>
      </c>
      <c r="E44" s="400">
        <v>0</v>
      </c>
      <c r="F44" s="406">
        <v>23</v>
      </c>
      <c r="G44" s="400">
        <v>0</v>
      </c>
      <c r="H44" s="400">
        <v>0</v>
      </c>
      <c r="I44" s="400">
        <v>0</v>
      </c>
      <c r="J44" s="448">
        <v>7</v>
      </c>
      <c r="K44" s="73">
        <v>0</v>
      </c>
      <c r="L44" s="73">
        <v>0</v>
      </c>
      <c r="M44" s="448">
        <v>0</v>
      </c>
      <c r="N44" s="73">
        <v>0</v>
      </c>
      <c r="O44" s="449">
        <v>0</v>
      </c>
      <c r="P44" s="302">
        <v>0</v>
      </c>
      <c r="Q44" s="400">
        <v>137</v>
      </c>
      <c r="R44" s="400">
        <v>2</v>
      </c>
      <c r="S44" s="400">
        <v>26</v>
      </c>
      <c r="T44" s="400">
        <v>0</v>
      </c>
    </row>
    <row r="45" spans="1:20" ht="63">
      <c r="A45" s="66" t="s">
        <v>97</v>
      </c>
      <c r="B45" s="67" t="s">
        <v>98</v>
      </c>
      <c r="C45" s="406">
        <v>33</v>
      </c>
      <c r="D45" s="400">
        <v>0</v>
      </c>
      <c r="E45" s="400">
        <v>0</v>
      </c>
      <c r="F45" s="406">
        <v>34</v>
      </c>
      <c r="G45" s="400">
        <v>0</v>
      </c>
      <c r="H45" s="400">
        <v>0</v>
      </c>
      <c r="I45" s="400">
        <v>0</v>
      </c>
      <c r="J45" s="448">
        <v>8</v>
      </c>
      <c r="K45" s="73">
        <v>0</v>
      </c>
      <c r="L45" s="73">
        <v>0</v>
      </c>
      <c r="M45" s="448">
        <v>0</v>
      </c>
      <c r="N45" s="73">
        <v>0</v>
      </c>
      <c r="O45" s="449">
        <v>2</v>
      </c>
      <c r="P45" s="302">
        <v>1</v>
      </c>
      <c r="Q45" s="400">
        <v>158</v>
      </c>
      <c r="R45" s="400">
        <v>2</v>
      </c>
      <c r="S45" s="400">
        <v>33</v>
      </c>
      <c r="T45" s="400">
        <v>2</v>
      </c>
    </row>
    <row r="46" spans="1:20" ht="47.25">
      <c r="A46" s="66" t="s">
        <v>99</v>
      </c>
      <c r="B46" s="67" t="s">
        <v>100</v>
      </c>
      <c r="C46" s="406">
        <v>21</v>
      </c>
      <c r="D46" s="400">
        <v>2</v>
      </c>
      <c r="E46" s="400">
        <v>5</v>
      </c>
      <c r="F46" s="406">
        <v>20</v>
      </c>
      <c r="G46" s="400">
        <v>1</v>
      </c>
      <c r="H46" s="400">
        <v>2</v>
      </c>
      <c r="I46" s="400">
        <v>5</v>
      </c>
      <c r="J46" s="448">
        <v>36</v>
      </c>
      <c r="K46" s="73">
        <v>5</v>
      </c>
      <c r="L46" s="73">
        <v>12</v>
      </c>
      <c r="M46" s="448">
        <v>0</v>
      </c>
      <c r="N46" s="73">
        <v>0</v>
      </c>
      <c r="O46" s="449">
        <v>8</v>
      </c>
      <c r="P46" s="302">
        <v>6</v>
      </c>
      <c r="Q46" s="400">
        <v>183</v>
      </c>
      <c r="R46" s="400">
        <v>3</v>
      </c>
      <c r="S46" s="400">
        <v>12</v>
      </c>
      <c r="T46" s="400">
        <v>0</v>
      </c>
    </row>
    <row r="47" spans="1:20" ht="31.5">
      <c r="A47" s="66" t="s">
        <v>101</v>
      </c>
      <c r="B47" s="67" t="s">
        <v>102</v>
      </c>
      <c r="C47" s="406">
        <v>16</v>
      </c>
      <c r="D47" s="400">
        <v>1</v>
      </c>
      <c r="E47" s="400">
        <v>4</v>
      </c>
      <c r="F47" s="406">
        <v>8</v>
      </c>
      <c r="G47" s="400">
        <v>0</v>
      </c>
      <c r="H47" s="400">
        <v>1</v>
      </c>
      <c r="I47" s="400">
        <v>2</v>
      </c>
      <c r="J47" s="448">
        <v>0</v>
      </c>
      <c r="K47" s="73">
        <v>0</v>
      </c>
      <c r="L47" s="73">
        <v>0</v>
      </c>
      <c r="M47" s="448">
        <v>0</v>
      </c>
      <c r="N47" s="73">
        <v>0</v>
      </c>
      <c r="O47" s="449">
        <v>0</v>
      </c>
      <c r="P47" s="302">
        <v>0</v>
      </c>
      <c r="Q47" s="400">
        <v>133</v>
      </c>
      <c r="R47" s="400">
        <v>0</v>
      </c>
      <c r="S47" s="400">
        <v>8</v>
      </c>
      <c r="T47" s="400">
        <v>0</v>
      </c>
    </row>
    <row r="48" spans="1:20">
      <c r="A48" s="93" t="s">
        <v>103</v>
      </c>
      <c r="B48" s="57" t="s">
        <v>104</v>
      </c>
      <c r="C48" s="388"/>
      <c r="D48" s="86"/>
      <c r="E48" s="86"/>
      <c r="F48" s="388"/>
      <c r="G48" s="86"/>
      <c r="H48" s="86"/>
      <c r="I48" s="86"/>
      <c r="J48" s="390"/>
      <c r="K48" s="58"/>
      <c r="L48" s="58"/>
      <c r="M48" s="390"/>
      <c r="N48" s="58"/>
      <c r="O48" s="450"/>
      <c r="P48" s="106"/>
      <c r="Q48" s="86"/>
      <c r="R48" s="86"/>
      <c r="S48" s="86"/>
      <c r="T48" s="86"/>
    </row>
    <row r="49" spans="1:20" ht="47.25">
      <c r="A49" s="66" t="s">
        <v>105</v>
      </c>
      <c r="B49" s="67" t="s">
        <v>106</v>
      </c>
      <c r="C49" s="406">
        <v>2</v>
      </c>
      <c r="D49" s="400">
        <v>0</v>
      </c>
      <c r="E49" s="400">
        <v>0</v>
      </c>
      <c r="F49" s="406">
        <v>22</v>
      </c>
      <c r="G49" s="400">
        <v>0</v>
      </c>
      <c r="H49" s="400">
        <v>0</v>
      </c>
      <c r="I49" s="400">
        <v>0</v>
      </c>
      <c r="J49" s="448">
        <v>80</v>
      </c>
      <c r="K49" s="73">
        <v>0</v>
      </c>
      <c r="L49" s="73">
        <v>0</v>
      </c>
      <c r="M49" s="448">
        <v>0</v>
      </c>
      <c r="N49" s="73">
        <v>0</v>
      </c>
      <c r="O49" s="449">
        <v>23</v>
      </c>
      <c r="P49" s="302">
        <v>17</v>
      </c>
      <c r="Q49" s="400">
        <v>96</v>
      </c>
      <c r="R49" s="400">
        <v>0</v>
      </c>
      <c r="S49" s="400">
        <v>11</v>
      </c>
      <c r="T49" s="400">
        <v>0</v>
      </c>
    </row>
    <row r="50" spans="1:20" ht="31.5">
      <c r="A50" s="66" t="s">
        <v>107</v>
      </c>
      <c r="B50" s="67" t="s">
        <v>108</v>
      </c>
      <c r="C50" s="406">
        <v>146</v>
      </c>
      <c r="D50" s="400">
        <v>0</v>
      </c>
      <c r="E50" s="400">
        <v>0</v>
      </c>
      <c r="F50" s="406">
        <v>163</v>
      </c>
      <c r="G50" s="400">
        <v>0</v>
      </c>
      <c r="H50" s="400">
        <v>0</v>
      </c>
      <c r="I50" s="400">
        <v>0</v>
      </c>
      <c r="J50" s="448">
        <v>210</v>
      </c>
      <c r="K50" s="73">
        <v>0</v>
      </c>
      <c r="L50" s="73">
        <v>0</v>
      </c>
      <c r="M50" s="448">
        <v>60</v>
      </c>
      <c r="N50" s="73">
        <v>0</v>
      </c>
      <c r="O50" s="449">
        <v>307</v>
      </c>
      <c r="P50" s="302">
        <v>230</v>
      </c>
      <c r="Q50" s="400">
        <v>2084</v>
      </c>
      <c r="R50" s="400">
        <v>8</v>
      </c>
      <c r="S50" s="400">
        <v>65</v>
      </c>
      <c r="T50" s="400">
        <v>0</v>
      </c>
    </row>
    <row r="51" spans="1:20" ht="31.5">
      <c r="A51" s="66" t="s">
        <v>109</v>
      </c>
      <c r="B51" s="67" t="s">
        <v>110</v>
      </c>
      <c r="C51" s="406">
        <v>15</v>
      </c>
      <c r="D51" s="400">
        <v>0</v>
      </c>
      <c r="E51" s="400">
        <v>0</v>
      </c>
      <c r="F51" s="406">
        <v>60</v>
      </c>
      <c r="G51" s="400">
        <v>0</v>
      </c>
      <c r="H51" s="400">
        <v>0</v>
      </c>
      <c r="I51" s="400">
        <v>0</v>
      </c>
      <c r="J51" s="448">
        <v>54</v>
      </c>
      <c r="K51" s="73">
        <v>0</v>
      </c>
      <c r="L51" s="73">
        <v>0</v>
      </c>
      <c r="M51" s="448">
        <v>0</v>
      </c>
      <c r="N51" s="73">
        <v>0</v>
      </c>
      <c r="O51" s="449">
        <v>33</v>
      </c>
      <c r="P51" s="302">
        <v>24</v>
      </c>
      <c r="Q51" s="400">
        <v>87</v>
      </c>
      <c r="R51" s="400">
        <v>3</v>
      </c>
      <c r="S51" s="400">
        <v>15</v>
      </c>
      <c r="T51" s="400">
        <v>0</v>
      </c>
    </row>
    <row r="52" spans="1:20" ht="31.5">
      <c r="A52" s="66" t="s">
        <v>111</v>
      </c>
      <c r="B52" s="67" t="s">
        <v>112</v>
      </c>
      <c r="C52" s="406">
        <v>42</v>
      </c>
      <c r="D52" s="400">
        <v>4</v>
      </c>
      <c r="E52" s="400">
        <v>11</v>
      </c>
      <c r="F52" s="406">
        <v>68</v>
      </c>
      <c r="G52" s="400">
        <v>5</v>
      </c>
      <c r="H52" s="400">
        <v>5</v>
      </c>
      <c r="I52" s="400">
        <v>17</v>
      </c>
      <c r="J52" s="448">
        <v>145</v>
      </c>
      <c r="K52" s="73">
        <v>15</v>
      </c>
      <c r="L52" s="73">
        <v>51</v>
      </c>
      <c r="M52" s="448">
        <v>23</v>
      </c>
      <c r="N52" s="73">
        <v>6</v>
      </c>
      <c r="O52" s="449">
        <v>47</v>
      </c>
      <c r="P52" s="302">
        <v>35</v>
      </c>
      <c r="Q52" s="400">
        <v>305</v>
      </c>
      <c r="R52" s="400">
        <v>7</v>
      </c>
      <c r="S52" s="400">
        <v>51</v>
      </c>
      <c r="T52" s="400">
        <v>0</v>
      </c>
    </row>
    <row r="53" spans="1:20">
      <c r="A53" s="93" t="s">
        <v>113</v>
      </c>
      <c r="B53" s="57" t="s">
        <v>114</v>
      </c>
      <c r="C53" s="388"/>
      <c r="D53" s="86"/>
      <c r="E53" s="86"/>
      <c r="F53" s="388"/>
      <c r="G53" s="86"/>
      <c r="H53" s="86"/>
      <c r="I53" s="86"/>
      <c r="J53" s="390"/>
      <c r="K53" s="58"/>
      <c r="L53" s="58"/>
      <c r="M53" s="390"/>
      <c r="N53" s="58"/>
      <c r="O53" s="450"/>
      <c r="P53" s="106"/>
      <c r="Q53" s="86"/>
      <c r="R53" s="86"/>
      <c r="S53" s="86"/>
      <c r="T53" s="86"/>
    </row>
    <row r="54" spans="1:20" ht="47.25">
      <c r="A54" s="66" t="s">
        <v>115</v>
      </c>
      <c r="B54" s="67" t="s">
        <v>116</v>
      </c>
      <c r="C54" s="406">
        <v>10</v>
      </c>
      <c r="D54" s="400">
        <v>0</v>
      </c>
      <c r="E54" s="400">
        <v>0</v>
      </c>
      <c r="F54" s="406">
        <v>7</v>
      </c>
      <c r="G54" s="400">
        <v>0</v>
      </c>
      <c r="H54" s="400">
        <v>0</v>
      </c>
      <c r="I54" s="400">
        <v>0</v>
      </c>
      <c r="J54" s="448">
        <v>690</v>
      </c>
      <c r="K54" s="73">
        <v>0</v>
      </c>
      <c r="L54" s="73">
        <v>0</v>
      </c>
      <c r="M54" s="448">
        <v>0</v>
      </c>
      <c r="N54" s="73">
        <v>0</v>
      </c>
      <c r="O54" s="449">
        <v>12</v>
      </c>
      <c r="P54" s="302">
        <v>9</v>
      </c>
      <c r="Q54" s="400">
        <v>85</v>
      </c>
      <c r="R54" s="400">
        <v>0</v>
      </c>
      <c r="S54" s="400">
        <v>12</v>
      </c>
      <c r="T54" s="400">
        <v>50</v>
      </c>
    </row>
    <row r="55" spans="1:20" ht="31.5">
      <c r="A55" s="66" t="s">
        <v>117</v>
      </c>
      <c r="B55" s="67" t="s">
        <v>118</v>
      </c>
      <c r="C55" s="406">
        <v>67</v>
      </c>
      <c r="D55" s="400">
        <v>0</v>
      </c>
      <c r="E55" s="400">
        <v>0</v>
      </c>
      <c r="F55" s="406">
        <v>229</v>
      </c>
      <c r="G55" s="400">
        <v>0</v>
      </c>
      <c r="H55" s="400">
        <v>0</v>
      </c>
      <c r="I55" s="400">
        <v>0</v>
      </c>
      <c r="J55" s="448">
        <v>204</v>
      </c>
      <c r="K55" s="73">
        <v>0</v>
      </c>
      <c r="L55" s="73">
        <v>0</v>
      </c>
      <c r="M55" s="448">
        <v>0</v>
      </c>
      <c r="N55" s="73">
        <v>0</v>
      </c>
      <c r="O55" s="452">
        <v>177</v>
      </c>
      <c r="P55" s="283">
        <v>132</v>
      </c>
      <c r="Q55" s="400">
        <v>525</v>
      </c>
      <c r="R55" s="400">
        <v>3</v>
      </c>
      <c r="S55" s="400">
        <v>81</v>
      </c>
      <c r="T55" s="400">
        <v>0</v>
      </c>
    </row>
    <row r="56" spans="1:20" ht="31.5">
      <c r="A56" s="66" t="s">
        <v>119</v>
      </c>
      <c r="B56" s="67" t="s">
        <v>120</v>
      </c>
      <c r="C56" s="406">
        <v>9</v>
      </c>
      <c r="D56" s="400">
        <v>0</v>
      </c>
      <c r="E56" s="400">
        <v>0</v>
      </c>
      <c r="F56" s="406">
        <v>31</v>
      </c>
      <c r="G56" s="400">
        <v>0</v>
      </c>
      <c r="H56" s="400">
        <v>0</v>
      </c>
      <c r="I56" s="400">
        <v>0</v>
      </c>
      <c r="J56" s="448">
        <v>58</v>
      </c>
      <c r="K56" s="73">
        <v>0</v>
      </c>
      <c r="L56" s="73">
        <v>0</v>
      </c>
      <c r="M56" s="448">
        <v>0</v>
      </c>
      <c r="N56" s="73">
        <v>0</v>
      </c>
      <c r="O56" s="449">
        <v>15</v>
      </c>
      <c r="P56" s="302">
        <v>11</v>
      </c>
      <c r="Q56" s="400">
        <v>44</v>
      </c>
      <c r="R56" s="400">
        <v>0</v>
      </c>
      <c r="S56" s="400">
        <v>11</v>
      </c>
      <c r="T56" s="400">
        <v>0</v>
      </c>
    </row>
    <row r="57" spans="1:20">
      <c r="A57" s="93" t="s">
        <v>121</v>
      </c>
      <c r="B57" s="57" t="s">
        <v>122</v>
      </c>
      <c r="C57" s="388"/>
      <c r="D57" s="86"/>
      <c r="E57" s="86"/>
      <c r="F57" s="388"/>
      <c r="G57" s="86"/>
      <c r="H57" s="86"/>
      <c r="I57" s="86"/>
      <c r="J57" s="390"/>
      <c r="K57" s="58"/>
      <c r="L57" s="58"/>
      <c r="M57" s="390"/>
      <c r="N57" s="58"/>
      <c r="O57" s="450"/>
      <c r="P57" s="106"/>
      <c r="Q57" s="86"/>
      <c r="R57" s="86"/>
      <c r="S57" s="86"/>
      <c r="T57" s="86"/>
    </row>
    <row r="58" spans="1:20" ht="47.25">
      <c r="A58" s="66" t="s">
        <v>123</v>
      </c>
      <c r="B58" s="67" t="s">
        <v>124</v>
      </c>
      <c r="C58" s="406">
        <v>11</v>
      </c>
      <c r="D58" s="400">
        <v>0</v>
      </c>
      <c r="E58" s="400">
        <v>0</v>
      </c>
      <c r="F58" s="406">
        <v>4</v>
      </c>
      <c r="G58" s="400">
        <v>0</v>
      </c>
      <c r="H58" s="400">
        <v>0</v>
      </c>
      <c r="I58" s="400">
        <v>0</v>
      </c>
      <c r="J58" s="448">
        <v>224</v>
      </c>
      <c r="K58" s="73">
        <v>0</v>
      </c>
      <c r="L58" s="73">
        <v>0</v>
      </c>
      <c r="M58" s="448">
        <v>0</v>
      </c>
      <c r="N58" s="73">
        <v>0</v>
      </c>
      <c r="O58" s="449">
        <v>0</v>
      </c>
      <c r="P58" s="302">
        <v>0</v>
      </c>
      <c r="Q58" s="400">
        <v>26</v>
      </c>
      <c r="R58" s="400">
        <v>1</v>
      </c>
      <c r="S58" s="400">
        <v>10</v>
      </c>
      <c r="T58" s="400">
        <v>23</v>
      </c>
    </row>
    <row r="59" spans="1:20" ht="31.5">
      <c r="A59" s="66" t="s">
        <v>125</v>
      </c>
      <c r="B59" s="67" t="s">
        <v>126</v>
      </c>
      <c r="C59" s="406">
        <v>10</v>
      </c>
      <c r="D59" s="400">
        <v>0</v>
      </c>
      <c r="E59" s="400">
        <v>0</v>
      </c>
      <c r="F59" s="406">
        <v>25</v>
      </c>
      <c r="G59" s="400">
        <v>0</v>
      </c>
      <c r="H59" s="400">
        <v>0</v>
      </c>
      <c r="I59" s="400">
        <v>0</v>
      </c>
      <c r="J59" s="448">
        <v>40</v>
      </c>
      <c r="K59" s="73">
        <v>0</v>
      </c>
      <c r="L59" s="73">
        <v>0</v>
      </c>
      <c r="M59" s="448">
        <v>0</v>
      </c>
      <c r="N59" s="73">
        <v>0</v>
      </c>
      <c r="O59" s="449">
        <v>32</v>
      </c>
      <c r="P59" s="302">
        <v>24</v>
      </c>
      <c r="Q59" s="400">
        <v>100</v>
      </c>
      <c r="R59" s="400">
        <v>1</v>
      </c>
      <c r="S59" s="400">
        <v>8</v>
      </c>
      <c r="T59" s="400">
        <v>0</v>
      </c>
    </row>
    <row r="60" spans="1:20">
      <c r="A60" s="93" t="s">
        <v>127</v>
      </c>
      <c r="B60" s="57" t="s">
        <v>128</v>
      </c>
      <c r="C60" s="388"/>
      <c r="D60" s="86"/>
      <c r="E60" s="86"/>
      <c r="F60" s="388"/>
      <c r="G60" s="86"/>
      <c r="H60" s="86"/>
      <c r="I60" s="86"/>
      <c r="J60" s="390"/>
      <c r="K60" s="58"/>
      <c r="L60" s="58"/>
      <c r="M60" s="390"/>
      <c r="N60" s="58"/>
      <c r="O60" s="450"/>
      <c r="P60" s="106"/>
      <c r="Q60" s="86"/>
      <c r="R60" s="86"/>
      <c r="S60" s="86"/>
      <c r="T60" s="86"/>
    </row>
    <row r="61" spans="1:20" ht="78.75">
      <c r="A61" s="66" t="s">
        <v>129</v>
      </c>
      <c r="B61" s="67" t="s">
        <v>130</v>
      </c>
      <c r="C61" s="406">
        <v>11</v>
      </c>
      <c r="D61" s="400">
        <v>0</v>
      </c>
      <c r="E61" s="400">
        <v>0</v>
      </c>
      <c r="F61" s="406">
        <v>4</v>
      </c>
      <c r="G61" s="400">
        <v>0</v>
      </c>
      <c r="H61" s="400">
        <v>0</v>
      </c>
      <c r="I61" s="400">
        <v>0</v>
      </c>
      <c r="J61" s="448">
        <v>86</v>
      </c>
      <c r="K61" s="73">
        <v>0</v>
      </c>
      <c r="L61" s="73">
        <v>0</v>
      </c>
      <c r="M61" s="448">
        <v>0</v>
      </c>
      <c r="N61" s="73">
        <v>0</v>
      </c>
      <c r="O61" s="449">
        <v>0</v>
      </c>
      <c r="P61" s="302">
        <v>0</v>
      </c>
      <c r="Q61" s="400">
        <v>22</v>
      </c>
      <c r="R61" s="400">
        <v>1</v>
      </c>
      <c r="S61" s="400">
        <v>12</v>
      </c>
      <c r="T61" s="400">
        <v>0</v>
      </c>
    </row>
    <row r="62" spans="1:20" ht="47.25">
      <c r="A62" s="66" t="s">
        <v>131</v>
      </c>
      <c r="B62" s="67" t="s">
        <v>132</v>
      </c>
      <c r="C62" s="406">
        <v>13</v>
      </c>
      <c r="D62" s="400">
        <v>0</v>
      </c>
      <c r="E62" s="400">
        <v>0</v>
      </c>
      <c r="F62" s="406">
        <v>15</v>
      </c>
      <c r="G62" s="400">
        <v>0</v>
      </c>
      <c r="H62" s="400">
        <v>0</v>
      </c>
      <c r="I62" s="400">
        <v>0</v>
      </c>
      <c r="J62" s="448">
        <v>75</v>
      </c>
      <c r="K62" s="73">
        <v>0</v>
      </c>
      <c r="L62" s="73">
        <v>0</v>
      </c>
      <c r="M62" s="448">
        <v>0</v>
      </c>
      <c r="N62" s="73">
        <v>0</v>
      </c>
      <c r="O62" s="449">
        <v>4</v>
      </c>
      <c r="P62" s="302">
        <v>3</v>
      </c>
      <c r="Q62" s="400">
        <v>71</v>
      </c>
      <c r="R62" s="400">
        <v>0</v>
      </c>
      <c r="S62" s="400">
        <v>15</v>
      </c>
      <c r="T62" s="400">
        <v>0</v>
      </c>
    </row>
    <row r="63" spans="1:20" ht="47.25">
      <c r="A63" s="66" t="s">
        <v>133</v>
      </c>
      <c r="B63" s="67" t="s">
        <v>134</v>
      </c>
      <c r="C63" s="406">
        <v>3</v>
      </c>
      <c r="D63" s="400">
        <v>0</v>
      </c>
      <c r="E63" s="400">
        <v>0</v>
      </c>
      <c r="F63" s="406">
        <v>7</v>
      </c>
      <c r="G63" s="400">
        <v>0</v>
      </c>
      <c r="H63" s="400">
        <v>0</v>
      </c>
      <c r="I63" s="400">
        <v>0</v>
      </c>
      <c r="J63" s="448">
        <v>300</v>
      </c>
      <c r="K63" s="73">
        <v>0</v>
      </c>
      <c r="L63" s="73">
        <v>0</v>
      </c>
      <c r="M63" s="448">
        <v>0</v>
      </c>
      <c r="N63" s="73">
        <v>0</v>
      </c>
      <c r="O63" s="449">
        <v>1</v>
      </c>
      <c r="P63" s="302">
        <v>0</v>
      </c>
      <c r="Q63" s="400">
        <v>10</v>
      </c>
      <c r="R63" s="400">
        <v>1</v>
      </c>
      <c r="S63" s="400">
        <v>2</v>
      </c>
      <c r="T63" s="400">
        <v>16</v>
      </c>
    </row>
    <row r="64" spans="1:20" ht="31.5">
      <c r="A64" s="66" t="s">
        <v>135</v>
      </c>
      <c r="B64" s="67" t="s">
        <v>136</v>
      </c>
      <c r="C64" s="406">
        <v>5</v>
      </c>
      <c r="D64" s="400">
        <v>0</v>
      </c>
      <c r="E64" s="400">
        <v>0</v>
      </c>
      <c r="F64" s="406">
        <v>10</v>
      </c>
      <c r="G64" s="400">
        <v>0</v>
      </c>
      <c r="H64" s="400">
        <v>0</v>
      </c>
      <c r="I64" s="400">
        <v>0</v>
      </c>
      <c r="J64" s="448">
        <v>5</v>
      </c>
      <c r="K64" s="73">
        <v>0</v>
      </c>
      <c r="L64" s="73">
        <v>0</v>
      </c>
      <c r="M64" s="448">
        <v>0</v>
      </c>
      <c r="N64" s="73">
        <v>0</v>
      </c>
      <c r="O64" s="449">
        <v>1</v>
      </c>
      <c r="P64" s="302">
        <v>0</v>
      </c>
      <c r="Q64" s="400">
        <v>3</v>
      </c>
      <c r="R64" s="400">
        <v>0</v>
      </c>
      <c r="S64" s="400">
        <v>3</v>
      </c>
      <c r="T64" s="400">
        <v>0</v>
      </c>
    </row>
    <row r="65" spans="1:20" ht="31.5">
      <c r="A65" s="66" t="s">
        <v>137</v>
      </c>
      <c r="B65" s="67" t="s">
        <v>138</v>
      </c>
      <c r="C65" s="406">
        <v>8</v>
      </c>
      <c r="D65" s="400">
        <v>0</v>
      </c>
      <c r="E65" s="400">
        <v>0</v>
      </c>
      <c r="F65" s="406">
        <v>17</v>
      </c>
      <c r="G65" s="400">
        <v>0</v>
      </c>
      <c r="H65" s="400">
        <v>0</v>
      </c>
      <c r="I65" s="400">
        <v>0</v>
      </c>
      <c r="J65" s="448">
        <v>20</v>
      </c>
      <c r="K65" s="73">
        <v>0</v>
      </c>
      <c r="L65" s="73">
        <v>0</v>
      </c>
      <c r="M65" s="448">
        <v>0</v>
      </c>
      <c r="N65" s="73">
        <v>0</v>
      </c>
      <c r="O65" s="449">
        <v>3</v>
      </c>
      <c r="P65" s="302">
        <v>2</v>
      </c>
      <c r="Q65" s="400">
        <v>19</v>
      </c>
      <c r="R65" s="400">
        <v>0</v>
      </c>
      <c r="S65" s="400">
        <v>2</v>
      </c>
      <c r="T65" s="400">
        <v>0</v>
      </c>
    </row>
    <row r="66" spans="1:20" ht="31.5">
      <c r="A66" s="66" t="s">
        <v>139</v>
      </c>
      <c r="B66" s="67" t="s">
        <v>140</v>
      </c>
      <c r="C66" s="406">
        <v>5</v>
      </c>
      <c r="D66" s="400">
        <v>0</v>
      </c>
      <c r="E66" s="400">
        <v>0</v>
      </c>
      <c r="F66" s="406">
        <v>11</v>
      </c>
      <c r="G66" s="400">
        <v>0</v>
      </c>
      <c r="H66" s="400">
        <v>0</v>
      </c>
      <c r="I66" s="400">
        <v>0</v>
      </c>
      <c r="J66" s="448">
        <v>13</v>
      </c>
      <c r="K66" s="73">
        <v>0</v>
      </c>
      <c r="L66" s="73">
        <v>0</v>
      </c>
      <c r="M66" s="448">
        <v>0</v>
      </c>
      <c r="N66" s="73">
        <v>0</v>
      </c>
      <c r="O66" s="449">
        <v>0</v>
      </c>
      <c r="P66" s="302">
        <v>0</v>
      </c>
      <c r="Q66" s="400">
        <v>0</v>
      </c>
      <c r="R66" s="400">
        <v>0</v>
      </c>
      <c r="S66" s="400">
        <v>4</v>
      </c>
      <c r="T66" s="400">
        <v>0</v>
      </c>
    </row>
    <row r="67" spans="1:20" ht="31.5">
      <c r="A67" s="66" t="s">
        <v>141</v>
      </c>
      <c r="B67" s="67" t="s">
        <v>142</v>
      </c>
      <c r="C67" s="453">
        <v>0</v>
      </c>
      <c r="D67" s="403">
        <v>0</v>
      </c>
      <c r="E67" s="403">
        <v>0</v>
      </c>
      <c r="F67" s="453">
        <v>5</v>
      </c>
      <c r="G67" s="403">
        <v>0</v>
      </c>
      <c r="H67" s="403">
        <v>0</v>
      </c>
      <c r="I67" s="403">
        <v>0</v>
      </c>
      <c r="J67" s="454">
        <v>6</v>
      </c>
      <c r="K67" s="73">
        <v>0</v>
      </c>
      <c r="L67" s="73">
        <v>0</v>
      </c>
      <c r="M67" s="448">
        <v>0</v>
      </c>
      <c r="N67" s="73">
        <v>0</v>
      </c>
      <c r="O67" s="449">
        <v>0</v>
      </c>
      <c r="P67" s="302">
        <v>0</v>
      </c>
      <c r="Q67" s="400">
        <v>0</v>
      </c>
      <c r="R67" s="400">
        <v>0</v>
      </c>
      <c r="S67" s="400">
        <v>3</v>
      </c>
      <c r="T67" s="400">
        <v>0</v>
      </c>
    </row>
    <row r="68" spans="1:20" ht="31.5">
      <c r="A68" s="66" t="s">
        <v>143</v>
      </c>
      <c r="B68" s="67" t="s">
        <v>144</v>
      </c>
      <c r="C68" s="455">
        <v>0</v>
      </c>
      <c r="D68" s="404">
        <v>0</v>
      </c>
      <c r="E68" s="456">
        <v>0</v>
      </c>
      <c r="F68" s="457">
        <v>0</v>
      </c>
      <c r="G68" s="456">
        <v>0</v>
      </c>
      <c r="H68" s="404">
        <v>0</v>
      </c>
      <c r="I68" s="456">
        <v>0</v>
      </c>
      <c r="J68" s="458">
        <v>8</v>
      </c>
      <c r="K68" s="383">
        <v>0</v>
      </c>
      <c r="L68" s="73">
        <v>3</v>
      </c>
      <c r="M68" s="448">
        <v>0</v>
      </c>
      <c r="N68" s="73">
        <v>0</v>
      </c>
      <c r="O68" s="449">
        <v>0</v>
      </c>
      <c r="P68" s="302">
        <v>0</v>
      </c>
      <c r="Q68" s="400">
        <v>0</v>
      </c>
      <c r="R68" s="400">
        <v>0</v>
      </c>
      <c r="S68" s="400">
        <v>2</v>
      </c>
      <c r="T68" s="400">
        <v>0</v>
      </c>
    </row>
    <row r="69" spans="1:20" ht="31.5">
      <c r="A69" s="66" t="s">
        <v>145</v>
      </c>
      <c r="B69" s="67" t="s">
        <v>146</v>
      </c>
      <c r="C69" s="406">
        <v>3</v>
      </c>
      <c r="D69" s="400">
        <v>0</v>
      </c>
      <c r="E69" s="400">
        <v>1</v>
      </c>
      <c r="F69" s="406">
        <v>4</v>
      </c>
      <c r="G69" s="400">
        <v>0</v>
      </c>
      <c r="H69" s="400">
        <v>0</v>
      </c>
      <c r="I69" s="400">
        <v>1</v>
      </c>
      <c r="J69" s="448">
        <v>25</v>
      </c>
      <c r="K69" s="73">
        <v>1</v>
      </c>
      <c r="L69" s="73">
        <v>8</v>
      </c>
      <c r="M69" s="448">
        <v>0</v>
      </c>
      <c r="N69" s="73">
        <v>0</v>
      </c>
      <c r="O69" s="449">
        <v>0</v>
      </c>
      <c r="P69" s="302">
        <v>0</v>
      </c>
      <c r="Q69" s="400">
        <v>18</v>
      </c>
      <c r="R69" s="400">
        <v>0</v>
      </c>
      <c r="S69" s="400">
        <v>4</v>
      </c>
      <c r="T69" s="400">
        <v>0</v>
      </c>
    </row>
    <row r="70" spans="1:20" ht="31.5">
      <c r="A70" s="66" t="s">
        <v>147</v>
      </c>
      <c r="B70" s="67" t="s">
        <v>148</v>
      </c>
      <c r="C70" s="406">
        <v>0</v>
      </c>
      <c r="D70" s="400">
        <v>0</v>
      </c>
      <c r="E70" s="400">
        <v>0</v>
      </c>
      <c r="F70" s="406">
        <v>0</v>
      </c>
      <c r="G70" s="400">
        <v>0</v>
      </c>
      <c r="H70" s="400">
        <v>0</v>
      </c>
      <c r="I70" s="400">
        <v>0</v>
      </c>
      <c r="J70" s="448">
        <v>5</v>
      </c>
      <c r="K70" s="73">
        <v>0</v>
      </c>
      <c r="L70" s="73">
        <v>2</v>
      </c>
      <c r="M70" s="448">
        <v>0</v>
      </c>
      <c r="N70" s="73">
        <v>0</v>
      </c>
      <c r="O70" s="449">
        <v>0</v>
      </c>
      <c r="P70" s="302">
        <v>0</v>
      </c>
      <c r="Q70" s="400">
        <v>0</v>
      </c>
      <c r="R70" s="400">
        <v>0</v>
      </c>
      <c r="S70" s="400">
        <v>0</v>
      </c>
      <c r="T70" s="400">
        <v>0</v>
      </c>
    </row>
    <row r="71" spans="1:20" ht="110.25">
      <c r="A71" s="66" t="s">
        <v>149</v>
      </c>
      <c r="B71" s="67" t="s">
        <v>150</v>
      </c>
      <c r="C71" s="406">
        <v>14</v>
      </c>
      <c r="D71" s="400">
        <v>0</v>
      </c>
      <c r="E71" s="400">
        <v>0</v>
      </c>
      <c r="F71" s="406">
        <v>47</v>
      </c>
      <c r="G71" s="400">
        <v>0</v>
      </c>
      <c r="H71" s="400">
        <v>0</v>
      </c>
      <c r="I71" s="400">
        <v>0</v>
      </c>
      <c r="J71" s="448">
        <v>133</v>
      </c>
      <c r="K71" s="73">
        <v>0</v>
      </c>
      <c r="L71" s="73">
        <v>0</v>
      </c>
      <c r="M71" s="448">
        <v>0</v>
      </c>
      <c r="N71" s="73">
        <v>0</v>
      </c>
      <c r="O71" s="449">
        <v>16</v>
      </c>
      <c r="P71" s="302">
        <v>12</v>
      </c>
      <c r="Q71" s="400">
        <v>60</v>
      </c>
      <c r="R71" s="400">
        <v>3</v>
      </c>
      <c r="S71" s="400">
        <v>14</v>
      </c>
      <c r="T71" s="400">
        <v>1</v>
      </c>
    </row>
    <row r="72" spans="1:20" ht="31.5">
      <c r="A72" s="66" t="s">
        <v>151</v>
      </c>
      <c r="B72" s="67" t="s">
        <v>152</v>
      </c>
      <c r="C72" s="406">
        <v>2</v>
      </c>
      <c r="D72" s="400">
        <v>0</v>
      </c>
      <c r="E72" s="400">
        <v>0</v>
      </c>
      <c r="F72" s="406">
        <v>5</v>
      </c>
      <c r="G72" s="400">
        <v>0</v>
      </c>
      <c r="H72" s="400">
        <v>0</v>
      </c>
      <c r="I72" s="400">
        <v>0</v>
      </c>
      <c r="J72" s="448">
        <v>10</v>
      </c>
      <c r="K72" s="73">
        <v>0</v>
      </c>
      <c r="L72" s="73">
        <v>0</v>
      </c>
      <c r="M72" s="448">
        <v>0</v>
      </c>
      <c r="N72" s="73">
        <v>0</v>
      </c>
      <c r="O72" s="449">
        <v>3</v>
      </c>
      <c r="P72" s="302">
        <v>2</v>
      </c>
      <c r="Q72" s="400">
        <v>9</v>
      </c>
      <c r="R72" s="400">
        <v>0</v>
      </c>
      <c r="S72" s="400">
        <v>2</v>
      </c>
      <c r="T72" s="400">
        <v>0</v>
      </c>
    </row>
    <row r="73" spans="1:20">
      <c r="A73" s="93" t="s">
        <v>153</v>
      </c>
      <c r="B73" s="57" t="s">
        <v>154</v>
      </c>
      <c r="C73" s="388"/>
      <c r="D73" s="86"/>
      <c r="E73" s="86"/>
      <c r="F73" s="388"/>
      <c r="G73" s="86"/>
      <c r="H73" s="86"/>
      <c r="I73" s="86"/>
      <c r="J73" s="390"/>
      <c r="K73" s="58"/>
      <c r="L73" s="58"/>
      <c r="M73" s="390"/>
      <c r="N73" s="58"/>
      <c r="O73" s="450"/>
      <c r="P73" s="106"/>
      <c r="Q73" s="86"/>
      <c r="R73" s="86"/>
      <c r="S73" s="86"/>
      <c r="T73" s="86"/>
    </row>
    <row r="74" spans="1:20" ht="63">
      <c r="A74" s="66" t="s">
        <v>155</v>
      </c>
      <c r="B74" s="67" t="s">
        <v>156</v>
      </c>
      <c r="C74" s="406">
        <v>56</v>
      </c>
      <c r="D74" s="400">
        <v>0</v>
      </c>
      <c r="E74" s="400">
        <v>0</v>
      </c>
      <c r="F74" s="406">
        <v>64</v>
      </c>
      <c r="G74" s="400">
        <v>0</v>
      </c>
      <c r="H74" s="400">
        <v>0</v>
      </c>
      <c r="I74" s="400">
        <v>0</v>
      </c>
      <c r="J74" s="448">
        <v>26</v>
      </c>
      <c r="K74" s="73">
        <v>0</v>
      </c>
      <c r="L74" s="73">
        <v>0</v>
      </c>
      <c r="M74" s="448">
        <v>4</v>
      </c>
      <c r="N74" s="73">
        <v>0</v>
      </c>
      <c r="O74" s="449">
        <v>95</v>
      </c>
      <c r="P74" s="302">
        <v>71</v>
      </c>
      <c r="Q74" s="400">
        <v>822</v>
      </c>
      <c r="R74" s="400">
        <v>3</v>
      </c>
      <c r="S74" s="400">
        <v>62</v>
      </c>
      <c r="T74" s="400">
        <v>0</v>
      </c>
    </row>
    <row r="75" spans="1:20" ht="63">
      <c r="A75" s="66" t="s">
        <v>157</v>
      </c>
      <c r="B75" s="67" t="s">
        <v>158</v>
      </c>
      <c r="C75" s="406">
        <v>10</v>
      </c>
      <c r="D75" s="400">
        <v>0</v>
      </c>
      <c r="E75" s="400">
        <v>0</v>
      </c>
      <c r="F75" s="406">
        <v>13</v>
      </c>
      <c r="G75" s="400">
        <v>0</v>
      </c>
      <c r="H75" s="400">
        <v>0</v>
      </c>
      <c r="I75" s="400">
        <v>0</v>
      </c>
      <c r="J75" s="448">
        <v>10</v>
      </c>
      <c r="K75" s="73">
        <v>0</v>
      </c>
      <c r="L75" s="73">
        <v>0</v>
      </c>
      <c r="M75" s="448">
        <v>18</v>
      </c>
      <c r="N75" s="73">
        <v>0</v>
      </c>
      <c r="O75" s="449">
        <v>42</v>
      </c>
      <c r="P75" s="302">
        <v>31</v>
      </c>
      <c r="Q75" s="400">
        <v>316</v>
      </c>
      <c r="R75" s="400">
        <v>1</v>
      </c>
      <c r="S75" s="400">
        <v>22</v>
      </c>
      <c r="T75" s="400">
        <v>0</v>
      </c>
    </row>
    <row r="76" spans="1:20" ht="31.5">
      <c r="A76" s="66" t="s">
        <v>159</v>
      </c>
      <c r="B76" s="67" t="s">
        <v>160</v>
      </c>
      <c r="C76" s="406">
        <v>21</v>
      </c>
      <c r="D76" s="400">
        <v>0</v>
      </c>
      <c r="E76" s="400">
        <v>0</v>
      </c>
      <c r="F76" s="406">
        <v>24</v>
      </c>
      <c r="G76" s="400">
        <v>0</v>
      </c>
      <c r="H76" s="400">
        <v>0</v>
      </c>
      <c r="I76" s="400">
        <v>0</v>
      </c>
      <c r="J76" s="448">
        <v>14</v>
      </c>
      <c r="K76" s="73">
        <v>0</v>
      </c>
      <c r="L76" s="73">
        <v>0</v>
      </c>
      <c r="M76" s="448">
        <v>16</v>
      </c>
      <c r="N76" s="73">
        <v>0</v>
      </c>
      <c r="O76" s="449">
        <v>75</v>
      </c>
      <c r="P76" s="302">
        <v>56</v>
      </c>
      <c r="Q76" s="400">
        <v>408</v>
      </c>
      <c r="R76" s="400">
        <v>1</v>
      </c>
      <c r="S76" s="400">
        <v>14</v>
      </c>
      <c r="T76" s="400">
        <v>0</v>
      </c>
    </row>
    <row r="77" spans="1:20" ht="31.5">
      <c r="A77" s="66" t="s">
        <v>161</v>
      </c>
      <c r="B77" s="67" t="s">
        <v>162</v>
      </c>
      <c r="C77" s="406">
        <v>18</v>
      </c>
      <c r="D77" s="400">
        <v>2</v>
      </c>
      <c r="E77" s="400">
        <v>5</v>
      </c>
      <c r="F77" s="406">
        <v>20</v>
      </c>
      <c r="G77" s="400">
        <v>1</v>
      </c>
      <c r="H77" s="400">
        <v>2</v>
      </c>
      <c r="I77" s="400">
        <v>6</v>
      </c>
      <c r="J77" s="448">
        <v>9</v>
      </c>
      <c r="K77" s="73">
        <v>1</v>
      </c>
      <c r="L77" s="73">
        <v>5</v>
      </c>
      <c r="M77" s="448">
        <v>7</v>
      </c>
      <c r="N77" s="73">
        <v>3</v>
      </c>
      <c r="O77" s="449">
        <v>115</v>
      </c>
      <c r="P77" s="302">
        <v>86</v>
      </c>
      <c r="Q77" s="400">
        <v>1488</v>
      </c>
      <c r="R77" s="400">
        <v>2</v>
      </c>
      <c r="S77" s="400">
        <v>45</v>
      </c>
      <c r="T77" s="400">
        <v>0</v>
      </c>
    </row>
    <row r="78" spans="1:20">
      <c r="A78" s="93" t="s">
        <v>163</v>
      </c>
      <c r="B78" s="57" t="s">
        <v>164</v>
      </c>
      <c r="C78" s="388"/>
      <c r="D78" s="86"/>
      <c r="E78" s="86"/>
      <c r="F78" s="388"/>
      <c r="G78" s="86"/>
      <c r="H78" s="86"/>
      <c r="I78" s="86"/>
      <c r="J78" s="390"/>
      <c r="K78" s="58"/>
      <c r="L78" s="58"/>
      <c r="M78" s="390"/>
      <c r="N78" s="58"/>
      <c r="O78" s="450"/>
      <c r="P78" s="106"/>
      <c r="Q78" s="86"/>
      <c r="R78" s="86"/>
      <c r="S78" s="86"/>
      <c r="T78" s="86"/>
    </row>
    <row r="79" spans="1:20" ht="47.25">
      <c r="A79" s="66" t="s">
        <v>165</v>
      </c>
      <c r="B79" s="67" t="s">
        <v>166</v>
      </c>
      <c r="C79" s="406">
        <v>14</v>
      </c>
      <c r="D79" s="400">
        <v>0</v>
      </c>
      <c r="E79" s="400">
        <v>0</v>
      </c>
      <c r="F79" s="406">
        <v>0</v>
      </c>
      <c r="G79" s="400">
        <v>0</v>
      </c>
      <c r="H79" s="400">
        <v>0</v>
      </c>
      <c r="I79" s="400">
        <v>0</v>
      </c>
      <c r="J79" s="448">
        <v>0</v>
      </c>
      <c r="K79" s="73">
        <v>0</v>
      </c>
      <c r="L79" s="73">
        <v>0</v>
      </c>
      <c r="M79" s="448">
        <v>10</v>
      </c>
      <c r="N79" s="73">
        <v>0</v>
      </c>
      <c r="O79" s="449">
        <v>0</v>
      </c>
      <c r="P79" s="302">
        <v>0</v>
      </c>
      <c r="Q79" s="400">
        <v>1100</v>
      </c>
      <c r="R79" s="400">
        <v>0</v>
      </c>
      <c r="S79" s="400">
        <v>0</v>
      </c>
      <c r="T79" s="400">
        <v>0</v>
      </c>
    </row>
    <row r="80" spans="1:20" ht="63">
      <c r="A80" s="66" t="s">
        <v>167</v>
      </c>
      <c r="B80" s="67" t="s">
        <v>168</v>
      </c>
      <c r="C80" s="406">
        <v>193</v>
      </c>
      <c r="D80" s="400">
        <v>0</v>
      </c>
      <c r="E80" s="400">
        <v>0</v>
      </c>
      <c r="F80" s="406">
        <v>0</v>
      </c>
      <c r="G80" s="400">
        <v>0</v>
      </c>
      <c r="H80" s="400">
        <v>0</v>
      </c>
      <c r="I80" s="400">
        <v>0</v>
      </c>
      <c r="J80" s="448">
        <v>0</v>
      </c>
      <c r="K80" s="73">
        <v>0</v>
      </c>
      <c r="L80" s="73">
        <v>0</v>
      </c>
      <c r="M80" s="448">
        <v>106</v>
      </c>
      <c r="N80" s="73">
        <v>0</v>
      </c>
      <c r="O80" s="449">
        <v>0</v>
      </c>
      <c r="P80" s="302">
        <v>0</v>
      </c>
      <c r="Q80" s="400">
        <v>3462</v>
      </c>
      <c r="R80" s="400">
        <v>0</v>
      </c>
      <c r="S80" s="400">
        <v>0</v>
      </c>
      <c r="T80" s="400">
        <v>0</v>
      </c>
    </row>
    <row r="81" spans="1:20" ht="47.25">
      <c r="A81" s="66" t="s">
        <v>169</v>
      </c>
      <c r="B81" s="67" t="s">
        <v>170</v>
      </c>
      <c r="C81" s="406">
        <v>3</v>
      </c>
      <c r="D81" s="400">
        <v>0</v>
      </c>
      <c r="E81" s="400">
        <v>0</v>
      </c>
      <c r="F81" s="406">
        <v>0</v>
      </c>
      <c r="G81" s="400">
        <v>0</v>
      </c>
      <c r="H81" s="400">
        <v>0</v>
      </c>
      <c r="I81" s="400">
        <v>0</v>
      </c>
      <c r="J81" s="448">
        <v>0</v>
      </c>
      <c r="K81" s="73">
        <v>0</v>
      </c>
      <c r="L81" s="73">
        <v>0</v>
      </c>
      <c r="M81" s="448">
        <v>3</v>
      </c>
      <c r="N81" s="73">
        <v>0</v>
      </c>
      <c r="O81" s="449">
        <v>0</v>
      </c>
      <c r="P81" s="302">
        <v>0</v>
      </c>
      <c r="Q81" s="400">
        <v>74</v>
      </c>
      <c r="R81" s="400">
        <v>0</v>
      </c>
      <c r="S81" s="400">
        <v>0</v>
      </c>
      <c r="T81" s="400">
        <v>0</v>
      </c>
    </row>
    <row r="82" spans="1:20" ht="47.25">
      <c r="A82" s="66" t="s">
        <v>171</v>
      </c>
      <c r="B82" s="67" t="s">
        <v>172</v>
      </c>
      <c r="C82" s="406">
        <v>6</v>
      </c>
      <c r="D82" s="400">
        <v>0</v>
      </c>
      <c r="E82" s="400">
        <v>0</v>
      </c>
      <c r="F82" s="406">
        <v>0</v>
      </c>
      <c r="G82" s="400">
        <v>0</v>
      </c>
      <c r="H82" s="400">
        <v>0</v>
      </c>
      <c r="I82" s="400">
        <v>0</v>
      </c>
      <c r="J82" s="448">
        <v>0</v>
      </c>
      <c r="K82" s="73">
        <v>0</v>
      </c>
      <c r="L82" s="73">
        <v>0</v>
      </c>
      <c r="M82" s="448">
        <v>3</v>
      </c>
      <c r="N82" s="73">
        <v>0</v>
      </c>
      <c r="O82" s="449">
        <v>0</v>
      </c>
      <c r="P82" s="302">
        <v>0</v>
      </c>
      <c r="Q82" s="400">
        <v>129</v>
      </c>
      <c r="R82" s="400">
        <v>0</v>
      </c>
      <c r="S82" s="400">
        <v>0</v>
      </c>
      <c r="T82" s="400">
        <v>0</v>
      </c>
    </row>
    <row r="83" spans="1:20" ht="47.25">
      <c r="A83" s="66" t="s">
        <v>173</v>
      </c>
      <c r="B83" s="67" t="s">
        <v>174</v>
      </c>
      <c r="C83" s="406">
        <v>17</v>
      </c>
      <c r="D83" s="400">
        <v>0</v>
      </c>
      <c r="E83" s="400">
        <v>0</v>
      </c>
      <c r="F83" s="406">
        <v>0</v>
      </c>
      <c r="G83" s="400">
        <v>0</v>
      </c>
      <c r="H83" s="400">
        <v>0</v>
      </c>
      <c r="I83" s="400">
        <v>0</v>
      </c>
      <c r="J83" s="448">
        <v>0</v>
      </c>
      <c r="K83" s="73">
        <v>0</v>
      </c>
      <c r="L83" s="73">
        <v>0</v>
      </c>
      <c r="M83" s="448">
        <v>18</v>
      </c>
      <c r="N83" s="73">
        <v>0</v>
      </c>
      <c r="O83" s="449">
        <v>0</v>
      </c>
      <c r="P83" s="302">
        <v>0</v>
      </c>
      <c r="Q83" s="400">
        <v>415</v>
      </c>
      <c r="R83" s="400">
        <v>0</v>
      </c>
      <c r="S83" s="400">
        <v>0</v>
      </c>
      <c r="T83" s="400">
        <v>0</v>
      </c>
    </row>
    <row r="84" spans="1:20" ht="47.25">
      <c r="A84" s="66" t="s">
        <v>175</v>
      </c>
      <c r="B84" s="67" t="s">
        <v>176</v>
      </c>
      <c r="C84" s="406">
        <v>2</v>
      </c>
      <c r="D84" s="400">
        <v>0</v>
      </c>
      <c r="E84" s="400">
        <v>0</v>
      </c>
      <c r="F84" s="406">
        <v>0</v>
      </c>
      <c r="G84" s="400">
        <v>0</v>
      </c>
      <c r="H84" s="400">
        <v>0</v>
      </c>
      <c r="I84" s="400">
        <v>0</v>
      </c>
      <c r="J84" s="448">
        <v>0</v>
      </c>
      <c r="K84" s="73">
        <v>0</v>
      </c>
      <c r="L84" s="73">
        <v>0</v>
      </c>
      <c r="M84" s="448">
        <v>2</v>
      </c>
      <c r="N84" s="73">
        <v>0</v>
      </c>
      <c r="O84" s="449">
        <v>0</v>
      </c>
      <c r="P84" s="302">
        <v>0</v>
      </c>
      <c r="Q84" s="400">
        <v>50</v>
      </c>
      <c r="R84" s="400">
        <v>0</v>
      </c>
      <c r="S84" s="400">
        <v>0</v>
      </c>
      <c r="T84" s="400">
        <v>0</v>
      </c>
    </row>
    <row r="85" spans="1:20" ht="47.25">
      <c r="A85" s="66" t="s">
        <v>177</v>
      </c>
      <c r="B85" s="67" t="s">
        <v>178</v>
      </c>
      <c r="C85" s="406">
        <v>7</v>
      </c>
      <c r="D85" s="400">
        <v>0</v>
      </c>
      <c r="E85" s="400">
        <v>0</v>
      </c>
      <c r="F85" s="406">
        <v>0</v>
      </c>
      <c r="G85" s="400">
        <v>0</v>
      </c>
      <c r="H85" s="400">
        <v>0</v>
      </c>
      <c r="I85" s="400">
        <v>0</v>
      </c>
      <c r="J85" s="448">
        <v>0</v>
      </c>
      <c r="K85" s="73">
        <v>0</v>
      </c>
      <c r="L85" s="73">
        <v>0</v>
      </c>
      <c r="M85" s="448">
        <v>5</v>
      </c>
      <c r="N85" s="73">
        <v>0</v>
      </c>
      <c r="O85" s="449">
        <v>0</v>
      </c>
      <c r="P85" s="302">
        <v>0</v>
      </c>
      <c r="Q85" s="400">
        <v>178</v>
      </c>
      <c r="R85" s="400">
        <v>0</v>
      </c>
      <c r="S85" s="400">
        <v>0</v>
      </c>
      <c r="T85" s="400">
        <v>0</v>
      </c>
    </row>
    <row r="86" spans="1:20" ht="47.25">
      <c r="A86" s="66" t="s">
        <v>179</v>
      </c>
      <c r="B86" s="67" t="s">
        <v>180</v>
      </c>
      <c r="C86" s="406">
        <v>2</v>
      </c>
      <c r="D86" s="400">
        <v>0</v>
      </c>
      <c r="E86" s="400">
        <v>0</v>
      </c>
      <c r="F86" s="406">
        <v>0</v>
      </c>
      <c r="G86" s="400">
        <v>0</v>
      </c>
      <c r="H86" s="400">
        <v>0</v>
      </c>
      <c r="I86" s="400">
        <v>0</v>
      </c>
      <c r="J86" s="448">
        <v>0</v>
      </c>
      <c r="K86" s="73">
        <v>0</v>
      </c>
      <c r="L86" s="73">
        <v>0</v>
      </c>
      <c r="M86" s="448">
        <v>3</v>
      </c>
      <c r="N86" s="73">
        <v>0</v>
      </c>
      <c r="O86" s="449">
        <v>0</v>
      </c>
      <c r="P86" s="302">
        <v>0</v>
      </c>
      <c r="Q86" s="400">
        <v>77</v>
      </c>
      <c r="R86" s="400">
        <v>0</v>
      </c>
      <c r="S86" s="400">
        <v>0</v>
      </c>
      <c r="T86" s="400">
        <v>0</v>
      </c>
    </row>
    <row r="87" spans="1:20" ht="47.25">
      <c r="A87" s="66" t="s">
        <v>181</v>
      </c>
      <c r="B87" s="67" t="s">
        <v>182</v>
      </c>
      <c r="C87" s="406">
        <v>7</v>
      </c>
      <c r="D87" s="400">
        <v>0</v>
      </c>
      <c r="E87" s="400">
        <v>0</v>
      </c>
      <c r="F87" s="406">
        <v>0</v>
      </c>
      <c r="G87" s="400">
        <v>0</v>
      </c>
      <c r="H87" s="400">
        <v>0</v>
      </c>
      <c r="I87" s="400">
        <v>0</v>
      </c>
      <c r="J87" s="448">
        <v>0</v>
      </c>
      <c r="K87" s="73">
        <v>0</v>
      </c>
      <c r="L87" s="73">
        <v>0</v>
      </c>
      <c r="M87" s="448">
        <v>7</v>
      </c>
      <c r="N87" s="73">
        <v>0</v>
      </c>
      <c r="O87" s="449">
        <v>0</v>
      </c>
      <c r="P87" s="302">
        <v>0</v>
      </c>
      <c r="Q87" s="400">
        <v>182</v>
      </c>
      <c r="R87" s="400">
        <v>0</v>
      </c>
      <c r="S87" s="400">
        <v>0</v>
      </c>
      <c r="T87" s="400">
        <v>0</v>
      </c>
    </row>
    <row r="88" spans="1:20" ht="47.25">
      <c r="A88" s="66" t="s">
        <v>183</v>
      </c>
      <c r="B88" s="67" t="s">
        <v>184</v>
      </c>
      <c r="C88" s="406">
        <v>10</v>
      </c>
      <c r="D88" s="400">
        <v>0</v>
      </c>
      <c r="E88" s="400">
        <v>0</v>
      </c>
      <c r="F88" s="406">
        <v>0</v>
      </c>
      <c r="G88" s="400">
        <v>0</v>
      </c>
      <c r="H88" s="400">
        <v>0</v>
      </c>
      <c r="I88" s="400">
        <v>0</v>
      </c>
      <c r="J88" s="448">
        <v>0</v>
      </c>
      <c r="K88" s="73">
        <v>0</v>
      </c>
      <c r="L88" s="73">
        <v>0</v>
      </c>
      <c r="M88" s="448">
        <v>8</v>
      </c>
      <c r="N88" s="73">
        <v>0</v>
      </c>
      <c r="O88" s="449">
        <v>0</v>
      </c>
      <c r="P88" s="302">
        <v>0</v>
      </c>
      <c r="Q88" s="400">
        <v>297</v>
      </c>
      <c r="R88" s="400">
        <v>0</v>
      </c>
      <c r="S88" s="400">
        <v>0</v>
      </c>
      <c r="T88" s="400">
        <v>0</v>
      </c>
    </row>
    <row r="89" spans="1:20" ht="47.25">
      <c r="A89" s="66" t="s">
        <v>185</v>
      </c>
      <c r="B89" s="67" t="s">
        <v>186</v>
      </c>
      <c r="C89" s="406">
        <v>17</v>
      </c>
      <c r="D89" s="400">
        <v>0</v>
      </c>
      <c r="E89" s="400">
        <v>0</v>
      </c>
      <c r="F89" s="406">
        <v>0</v>
      </c>
      <c r="G89" s="400">
        <v>0</v>
      </c>
      <c r="H89" s="400">
        <v>0</v>
      </c>
      <c r="I89" s="400">
        <v>0</v>
      </c>
      <c r="J89" s="448">
        <v>0</v>
      </c>
      <c r="K89" s="73">
        <v>0</v>
      </c>
      <c r="L89" s="73">
        <v>0</v>
      </c>
      <c r="M89" s="448">
        <v>13</v>
      </c>
      <c r="N89" s="73">
        <v>0</v>
      </c>
      <c r="O89" s="449">
        <v>0</v>
      </c>
      <c r="P89" s="302">
        <v>0</v>
      </c>
      <c r="Q89" s="400">
        <v>392</v>
      </c>
      <c r="R89" s="400">
        <v>0</v>
      </c>
      <c r="S89" s="400">
        <v>0</v>
      </c>
      <c r="T89" s="400">
        <v>0</v>
      </c>
    </row>
    <row r="90" spans="1:20" ht="47.25">
      <c r="A90" s="66" t="s">
        <v>187</v>
      </c>
      <c r="B90" s="67" t="s">
        <v>188</v>
      </c>
      <c r="C90" s="406">
        <v>18</v>
      </c>
      <c r="D90" s="400">
        <v>0</v>
      </c>
      <c r="E90" s="400">
        <v>0</v>
      </c>
      <c r="F90" s="406">
        <v>0</v>
      </c>
      <c r="G90" s="400">
        <v>0</v>
      </c>
      <c r="H90" s="400">
        <v>0</v>
      </c>
      <c r="I90" s="400">
        <v>0</v>
      </c>
      <c r="J90" s="448">
        <v>0</v>
      </c>
      <c r="K90" s="73">
        <v>0</v>
      </c>
      <c r="L90" s="73">
        <v>0</v>
      </c>
      <c r="M90" s="448">
        <v>15</v>
      </c>
      <c r="N90" s="73">
        <v>0</v>
      </c>
      <c r="O90" s="449">
        <v>0</v>
      </c>
      <c r="P90" s="302">
        <v>0</v>
      </c>
      <c r="Q90" s="400">
        <v>396</v>
      </c>
      <c r="R90" s="400">
        <v>0</v>
      </c>
      <c r="S90" s="400">
        <v>0</v>
      </c>
      <c r="T90" s="400">
        <v>0</v>
      </c>
    </row>
    <row r="91" spans="1:20" ht="47.25">
      <c r="A91" s="66" t="s">
        <v>189</v>
      </c>
      <c r="B91" s="67" t="s">
        <v>190</v>
      </c>
      <c r="C91" s="406">
        <v>6</v>
      </c>
      <c r="D91" s="400">
        <v>0</v>
      </c>
      <c r="E91" s="400">
        <v>0</v>
      </c>
      <c r="F91" s="406">
        <v>0</v>
      </c>
      <c r="G91" s="400">
        <v>0</v>
      </c>
      <c r="H91" s="400">
        <v>0</v>
      </c>
      <c r="I91" s="400">
        <v>0</v>
      </c>
      <c r="J91" s="448">
        <v>0</v>
      </c>
      <c r="K91" s="73">
        <v>0</v>
      </c>
      <c r="L91" s="73">
        <v>0</v>
      </c>
      <c r="M91" s="448">
        <v>4</v>
      </c>
      <c r="N91" s="73">
        <v>0</v>
      </c>
      <c r="O91" s="449">
        <v>0</v>
      </c>
      <c r="P91" s="302">
        <v>0</v>
      </c>
      <c r="Q91" s="400">
        <v>136</v>
      </c>
      <c r="R91" s="400">
        <v>0</v>
      </c>
      <c r="S91" s="400">
        <v>0</v>
      </c>
      <c r="T91" s="400">
        <v>0</v>
      </c>
    </row>
    <row r="92" spans="1:20" ht="47.25">
      <c r="A92" s="66" t="s">
        <v>191</v>
      </c>
      <c r="B92" s="67" t="s">
        <v>192</v>
      </c>
      <c r="C92" s="406">
        <v>4</v>
      </c>
      <c r="D92" s="400">
        <v>0</v>
      </c>
      <c r="E92" s="400">
        <v>0</v>
      </c>
      <c r="F92" s="406">
        <v>0</v>
      </c>
      <c r="G92" s="400">
        <v>0</v>
      </c>
      <c r="H92" s="400">
        <v>0</v>
      </c>
      <c r="I92" s="400">
        <v>0</v>
      </c>
      <c r="J92" s="448">
        <v>0</v>
      </c>
      <c r="K92" s="73">
        <v>0</v>
      </c>
      <c r="L92" s="73">
        <v>0</v>
      </c>
      <c r="M92" s="448">
        <v>2</v>
      </c>
      <c r="N92" s="73">
        <v>0</v>
      </c>
      <c r="O92" s="449">
        <v>0</v>
      </c>
      <c r="P92" s="302">
        <v>0</v>
      </c>
      <c r="Q92" s="400">
        <v>72</v>
      </c>
      <c r="R92" s="400">
        <v>0</v>
      </c>
      <c r="S92" s="400">
        <v>0</v>
      </c>
      <c r="T92" s="400">
        <v>0</v>
      </c>
    </row>
    <row r="93" spans="1:20" ht="47.25">
      <c r="A93" s="66" t="s">
        <v>193</v>
      </c>
      <c r="B93" s="67" t="s">
        <v>194</v>
      </c>
      <c r="C93" s="406">
        <v>5</v>
      </c>
      <c r="D93" s="400">
        <v>0</v>
      </c>
      <c r="E93" s="400">
        <v>0</v>
      </c>
      <c r="F93" s="406">
        <v>0</v>
      </c>
      <c r="G93" s="400">
        <v>0</v>
      </c>
      <c r="H93" s="400">
        <v>0</v>
      </c>
      <c r="I93" s="400">
        <v>0</v>
      </c>
      <c r="J93" s="448">
        <v>0</v>
      </c>
      <c r="K93" s="73">
        <v>0</v>
      </c>
      <c r="L93" s="73">
        <v>0</v>
      </c>
      <c r="M93" s="448">
        <v>3</v>
      </c>
      <c r="N93" s="73">
        <v>0</v>
      </c>
      <c r="O93" s="449">
        <v>0</v>
      </c>
      <c r="P93" s="302">
        <v>0</v>
      </c>
      <c r="Q93" s="400">
        <v>126</v>
      </c>
      <c r="R93" s="400">
        <v>0</v>
      </c>
      <c r="S93" s="400">
        <v>0</v>
      </c>
      <c r="T93" s="400">
        <v>0</v>
      </c>
    </row>
    <row r="94" spans="1:20" ht="47.25">
      <c r="A94" s="66" t="s">
        <v>195</v>
      </c>
      <c r="B94" s="67" t="s">
        <v>196</v>
      </c>
      <c r="C94" s="406">
        <v>41</v>
      </c>
      <c r="D94" s="400">
        <v>0</v>
      </c>
      <c r="E94" s="400">
        <v>0</v>
      </c>
      <c r="F94" s="406">
        <v>0</v>
      </c>
      <c r="G94" s="400">
        <v>0</v>
      </c>
      <c r="H94" s="400">
        <v>0</v>
      </c>
      <c r="I94" s="400">
        <v>0</v>
      </c>
      <c r="J94" s="448">
        <v>0</v>
      </c>
      <c r="K94" s="73">
        <v>0</v>
      </c>
      <c r="L94" s="73">
        <v>0</v>
      </c>
      <c r="M94" s="448">
        <v>45</v>
      </c>
      <c r="N94" s="73">
        <v>0</v>
      </c>
      <c r="O94" s="449">
        <v>0</v>
      </c>
      <c r="P94" s="302">
        <v>0</v>
      </c>
      <c r="Q94" s="400">
        <v>1017</v>
      </c>
      <c r="R94" s="400">
        <v>0</v>
      </c>
      <c r="S94" s="400">
        <v>0</v>
      </c>
      <c r="T94" s="400">
        <v>0</v>
      </c>
    </row>
    <row r="95" spans="1:20" ht="31.5">
      <c r="A95" s="66" t="s">
        <v>197</v>
      </c>
      <c r="B95" s="67" t="s">
        <v>198</v>
      </c>
      <c r="C95" s="406">
        <v>52</v>
      </c>
      <c r="D95" s="400">
        <v>5</v>
      </c>
      <c r="E95" s="400">
        <v>15</v>
      </c>
      <c r="F95" s="406">
        <v>0</v>
      </c>
      <c r="G95" s="400">
        <v>0</v>
      </c>
      <c r="H95" s="400">
        <v>0</v>
      </c>
      <c r="I95" s="400">
        <v>0</v>
      </c>
      <c r="J95" s="448">
        <v>0</v>
      </c>
      <c r="K95" s="73">
        <v>0</v>
      </c>
      <c r="L95" s="73">
        <v>0</v>
      </c>
      <c r="M95" s="448">
        <v>27</v>
      </c>
      <c r="N95" s="73">
        <v>10</v>
      </c>
      <c r="O95" s="449">
        <v>0</v>
      </c>
      <c r="P95" s="302">
        <v>0</v>
      </c>
      <c r="Q95" s="400">
        <v>1064</v>
      </c>
      <c r="R95" s="400">
        <v>1</v>
      </c>
      <c r="S95" s="459">
        <v>44</v>
      </c>
      <c r="T95" s="400">
        <v>0</v>
      </c>
    </row>
    <row r="96" spans="1:20" ht="31.5">
      <c r="A96" s="66" t="s">
        <v>199</v>
      </c>
      <c r="B96" s="67" t="s">
        <v>200</v>
      </c>
      <c r="C96" s="406">
        <v>149</v>
      </c>
      <c r="D96" s="400">
        <v>15</v>
      </c>
      <c r="E96" s="400">
        <v>44</v>
      </c>
      <c r="F96" s="406">
        <v>0</v>
      </c>
      <c r="G96" s="400">
        <v>0</v>
      </c>
      <c r="H96" s="400">
        <v>0</v>
      </c>
      <c r="I96" s="400">
        <v>0</v>
      </c>
      <c r="J96" s="448">
        <v>0</v>
      </c>
      <c r="K96" s="73">
        <v>0</v>
      </c>
      <c r="L96" s="73">
        <v>0</v>
      </c>
      <c r="M96" s="448">
        <v>133</v>
      </c>
      <c r="N96" s="73">
        <v>39</v>
      </c>
      <c r="O96" s="449">
        <v>0</v>
      </c>
      <c r="P96" s="302">
        <v>0</v>
      </c>
      <c r="Q96" s="400">
        <v>3350</v>
      </c>
      <c r="R96" s="400">
        <v>0</v>
      </c>
      <c r="S96" s="399">
        <v>62</v>
      </c>
      <c r="T96" s="400">
        <v>0</v>
      </c>
    </row>
    <row r="97" spans="1:20" ht="31.5">
      <c r="A97" s="66" t="s">
        <v>201</v>
      </c>
      <c r="B97" s="67" t="s">
        <v>202</v>
      </c>
      <c r="C97" s="406">
        <v>406</v>
      </c>
      <c r="D97" s="400">
        <v>20</v>
      </c>
      <c r="E97" s="400">
        <v>139</v>
      </c>
      <c r="F97" s="406">
        <v>51</v>
      </c>
      <c r="G97" s="400">
        <v>3</v>
      </c>
      <c r="H97" s="400">
        <v>4</v>
      </c>
      <c r="I97" s="400">
        <v>20</v>
      </c>
      <c r="J97" s="448">
        <v>0</v>
      </c>
      <c r="K97" s="73">
        <v>0</v>
      </c>
      <c r="L97" s="73">
        <v>0</v>
      </c>
      <c r="M97" s="448">
        <v>219</v>
      </c>
      <c r="N97" s="73">
        <v>82</v>
      </c>
      <c r="O97" s="449">
        <v>0</v>
      </c>
      <c r="P97" s="302">
        <v>0</v>
      </c>
      <c r="Q97" s="400">
        <v>6967</v>
      </c>
      <c r="R97" s="400">
        <v>6</v>
      </c>
      <c r="S97" s="460">
        <v>96</v>
      </c>
      <c r="T97" s="400">
        <v>0</v>
      </c>
    </row>
    <row r="98" spans="1:20">
      <c r="A98" s="93" t="s">
        <v>203</v>
      </c>
      <c r="B98" s="57" t="s">
        <v>204</v>
      </c>
      <c r="C98" s="388"/>
      <c r="D98" s="86"/>
      <c r="E98" s="86"/>
      <c r="F98" s="388"/>
      <c r="G98" s="86"/>
      <c r="H98" s="86"/>
      <c r="I98" s="86"/>
      <c r="J98" s="390"/>
      <c r="K98" s="58"/>
      <c r="L98" s="58"/>
      <c r="M98" s="390"/>
      <c r="N98" s="58"/>
      <c r="O98" s="450"/>
      <c r="P98" s="106"/>
      <c r="Q98" s="86"/>
      <c r="R98" s="86"/>
      <c r="S98" s="86"/>
      <c r="T98" s="86"/>
    </row>
    <row r="99" spans="1:20" ht="47.25">
      <c r="A99" s="66" t="s">
        <v>205</v>
      </c>
      <c r="B99" s="67" t="s">
        <v>206</v>
      </c>
      <c r="C99" s="406">
        <v>15</v>
      </c>
      <c r="D99" s="400">
        <v>0</v>
      </c>
      <c r="E99" s="400">
        <v>0</v>
      </c>
      <c r="F99" s="406">
        <v>50</v>
      </c>
      <c r="G99" s="400">
        <v>0</v>
      </c>
      <c r="H99" s="400">
        <v>0</v>
      </c>
      <c r="I99" s="400">
        <v>0</v>
      </c>
      <c r="J99" s="448">
        <v>700</v>
      </c>
      <c r="K99" s="73">
        <v>0</v>
      </c>
      <c r="L99" s="73">
        <v>0</v>
      </c>
      <c r="M99" s="448">
        <v>0</v>
      </c>
      <c r="N99" s="73">
        <v>0</v>
      </c>
      <c r="O99" s="449">
        <v>34</v>
      </c>
      <c r="P99" s="302">
        <v>25</v>
      </c>
      <c r="Q99" s="400">
        <v>120</v>
      </c>
      <c r="R99" s="400">
        <v>5</v>
      </c>
      <c r="S99" s="400">
        <v>50</v>
      </c>
      <c r="T99" s="400">
        <v>15</v>
      </c>
    </row>
    <row r="100" spans="1:20" ht="31.5">
      <c r="A100" s="66" t="s">
        <v>207</v>
      </c>
      <c r="B100" s="67" t="s">
        <v>208</v>
      </c>
      <c r="C100" s="406">
        <v>14</v>
      </c>
      <c r="D100" s="400">
        <v>0</v>
      </c>
      <c r="E100" s="400">
        <v>0</v>
      </c>
      <c r="F100" s="406">
        <v>21</v>
      </c>
      <c r="G100" s="400">
        <v>0</v>
      </c>
      <c r="H100" s="400">
        <v>0</v>
      </c>
      <c r="I100" s="400">
        <v>0</v>
      </c>
      <c r="J100" s="448">
        <v>63</v>
      </c>
      <c r="K100" s="73">
        <v>0</v>
      </c>
      <c r="L100" s="73">
        <v>0</v>
      </c>
      <c r="M100" s="448">
        <v>0</v>
      </c>
      <c r="N100" s="73">
        <v>0</v>
      </c>
      <c r="O100" s="449">
        <v>3</v>
      </c>
      <c r="P100" s="302">
        <v>2</v>
      </c>
      <c r="Q100" s="400">
        <v>42</v>
      </c>
      <c r="R100" s="400">
        <v>0</v>
      </c>
      <c r="S100" s="400">
        <v>7</v>
      </c>
      <c r="T100" s="400">
        <v>2</v>
      </c>
    </row>
    <row r="101" spans="1:20" ht="63">
      <c r="A101" s="66" t="s">
        <v>209</v>
      </c>
      <c r="B101" s="67" t="s">
        <v>210</v>
      </c>
      <c r="C101" s="406">
        <v>18</v>
      </c>
      <c r="D101" s="400">
        <v>0</v>
      </c>
      <c r="E101" s="400">
        <v>0</v>
      </c>
      <c r="F101" s="406">
        <v>40</v>
      </c>
      <c r="G101" s="400">
        <v>0</v>
      </c>
      <c r="H101" s="400">
        <v>0</v>
      </c>
      <c r="I101" s="400">
        <v>0</v>
      </c>
      <c r="J101" s="448">
        <v>68</v>
      </c>
      <c r="K101" s="73">
        <v>0</v>
      </c>
      <c r="L101" s="73">
        <v>0</v>
      </c>
      <c r="M101" s="448">
        <v>0</v>
      </c>
      <c r="N101" s="73">
        <v>0</v>
      </c>
      <c r="O101" s="449">
        <v>25</v>
      </c>
      <c r="P101" s="302">
        <v>18</v>
      </c>
      <c r="Q101" s="400">
        <v>75</v>
      </c>
      <c r="R101" s="400">
        <v>0</v>
      </c>
      <c r="S101" s="400">
        <v>17</v>
      </c>
      <c r="T101" s="400">
        <v>0</v>
      </c>
    </row>
    <row r="102" spans="1:20" ht="63">
      <c r="A102" s="66" t="s">
        <v>211</v>
      </c>
      <c r="B102" s="67" t="s">
        <v>212</v>
      </c>
      <c r="C102" s="406">
        <v>13</v>
      </c>
      <c r="D102" s="400">
        <v>0</v>
      </c>
      <c r="E102" s="400">
        <v>0</v>
      </c>
      <c r="F102" s="406">
        <v>30</v>
      </c>
      <c r="G102" s="400">
        <v>0</v>
      </c>
      <c r="H102" s="400">
        <v>0</v>
      </c>
      <c r="I102" s="400">
        <v>0</v>
      </c>
      <c r="J102" s="448">
        <v>30</v>
      </c>
      <c r="K102" s="73">
        <v>0</v>
      </c>
      <c r="L102" s="73">
        <v>0</v>
      </c>
      <c r="M102" s="448">
        <v>0</v>
      </c>
      <c r="N102" s="73">
        <v>0</v>
      </c>
      <c r="O102" s="449">
        <v>17</v>
      </c>
      <c r="P102" s="302">
        <v>12</v>
      </c>
      <c r="Q102" s="400">
        <v>54</v>
      </c>
      <c r="R102" s="400">
        <v>0</v>
      </c>
      <c r="S102" s="400">
        <v>11</v>
      </c>
      <c r="T102" s="400">
        <v>0</v>
      </c>
    </row>
    <row r="103" spans="1:20" ht="63">
      <c r="A103" s="66" t="s">
        <v>213</v>
      </c>
      <c r="B103" s="67" t="s">
        <v>214</v>
      </c>
      <c r="C103" s="406">
        <v>36</v>
      </c>
      <c r="D103" s="400">
        <v>0</v>
      </c>
      <c r="E103" s="400">
        <v>0</v>
      </c>
      <c r="F103" s="406">
        <v>54</v>
      </c>
      <c r="G103" s="400">
        <v>0</v>
      </c>
      <c r="H103" s="400">
        <v>0</v>
      </c>
      <c r="I103" s="400">
        <v>0</v>
      </c>
      <c r="J103" s="448">
        <v>85</v>
      </c>
      <c r="K103" s="73">
        <v>0</v>
      </c>
      <c r="L103" s="73">
        <v>0</v>
      </c>
      <c r="M103" s="448">
        <v>23</v>
      </c>
      <c r="N103" s="73">
        <v>0</v>
      </c>
      <c r="O103" s="449">
        <v>35</v>
      </c>
      <c r="P103" s="302">
        <v>26</v>
      </c>
      <c r="Q103" s="400">
        <v>120</v>
      </c>
      <c r="R103" s="400">
        <v>0</v>
      </c>
      <c r="S103" s="400">
        <v>20</v>
      </c>
      <c r="T103" s="400">
        <v>0</v>
      </c>
    </row>
    <row r="104" spans="1:20" ht="31.5">
      <c r="A104" s="66" t="s">
        <v>580</v>
      </c>
      <c r="B104" s="67" t="s">
        <v>216</v>
      </c>
      <c r="C104" s="406">
        <v>3</v>
      </c>
      <c r="D104" s="400">
        <v>0</v>
      </c>
      <c r="E104" s="400">
        <v>0</v>
      </c>
      <c r="F104" s="406">
        <v>6</v>
      </c>
      <c r="G104" s="400">
        <v>0</v>
      </c>
      <c r="H104" s="400">
        <v>0</v>
      </c>
      <c r="I104" s="400">
        <v>0</v>
      </c>
      <c r="J104" s="448">
        <v>18</v>
      </c>
      <c r="K104" s="73">
        <v>0</v>
      </c>
      <c r="L104" s="73">
        <v>0</v>
      </c>
      <c r="M104" s="448">
        <v>0</v>
      </c>
      <c r="N104" s="73">
        <v>0</v>
      </c>
      <c r="O104" s="449">
        <v>4</v>
      </c>
      <c r="P104" s="302">
        <v>3</v>
      </c>
      <c r="Q104" s="400">
        <v>15</v>
      </c>
      <c r="R104" s="400">
        <v>0</v>
      </c>
      <c r="S104" s="400">
        <v>5</v>
      </c>
      <c r="T104" s="400">
        <v>0</v>
      </c>
    </row>
    <row r="105" spans="1:20" ht="31.5">
      <c r="A105" s="66" t="s">
        <v>217</v>
      </c>
      <c r="B105" s="67" t="s">
        <v>218</v>
      </c>
      <c r="C105" s="406">
        <v>4</v>
      </c>
      <c r="D105" s="400">
        <v>0</v>
      </c>
      <c r="E105" s="400">
        <v>0</v>
      </c>
      <c r="F105" s="406">
        <v>6</v>
      </c>
      <c r="G105" s="400">
        <v>0</v>
      </c>
      <c r="H105" s="400">
        <v>0</v>
      </c>
      <c r="I105" s="400">
        <v>0</v>
      </c>
      <c r="J105" s="448">
        <v>35</v>
      </c>
      <c r="K105" s="73">
        <v>0</v>
      </c>
      <c r="L105" s="73">
        <v>0</v>
      </c>
      <c r="M105" s="448">
        <v>0</v>
      </c>
      <c r="N105" s="73">
        <v>0</v>
      </c>
      <c r="O105" s="449">
        <v>0</v>
      </c>
      <c r="P105" s="302">
        <v>0</v>
      </c>
      <c r="Q105" s="400">
        <v>0</v>
      </c>
      <c r="R105" s="400">
        <v>0</v>
      </c>
      <c r="S105" s="400">
        <v>0</v>
      </c>
      <c r="T105" s="400">
        <v>0</v>
      </c>
    </row>
    <row r="106" spans="1:20" ht="31.5">
      <c r="A106" s="66" t="s">
        <v>219</v>
      </c>
      <c r="B106" s="67" t="s">
        <v>220</v>
      </c>
      <c r="C106" s="406">
        <v>5</v>
      </c>
      <c r="D106" s="400">
        <v>0</v>
      </c>
      <c r="E106" s="400">
        <v>0</v>
      </c>
      <c r="F106" s="406">
        <v>15</v>
      </c>
      <c r="G106" s="400">
        <v>0</v>
      </c>
      <c r="H106" s="400">
        <v>0</v>
      </c>
      <c r="I106" s="400">
        <v>0</v>
      </c>
      <c r="J106" s="448">
        <v>29</v>
      </c>
      <c r="K106" s="73">
        <v>0</v>
      </c>
      <c r="L106" s="73">
        <v>0</v>
      </c>
      <c r="M106" s="448">
        <v>0</v>
      </c>
      <c r="N106" s="73">
        <v>0</v>
      </c>
      <c r="O106" s="449">
        <v>5</v>
      </c>
      <c r="P106" s="302">
        <v>3</v>
      </c>
      <c r="Q106" s="400">
        <v>10</v>
      </c>
      <c r="R106" s="400">
        <v>0</v>
      </c>
      <c r="S106" s="400">
        <v>4</v>
      </c>
      <c r="T106" s="400">
        <v>0</v>
      </c>
    </row>
    <row r="107" spans="1:20" ht="63">
      <c r="A107" s="66" t="s">
        <v>221</v>
      </c>
      <c r="B107" s="67" t="s">
        <v>222</v>
      </c>
      <c r="C107" s="406">
        <v>2</v>
      </c>
      <c r="D107" s="400">
        <v>0</v>
      </c>
      <c r="E107" s="400">
        <v>0</v>
      </c>
      <c r="F107" s="406">
        <v>2</v>
      </c>
      <c r="G107" s="400">
        <v>0</v>
      </c>
      <c r="H107" s="400">
        <v>0</v>
      </c>
      <c r="I107" s="400">
        <v>0</v>
      </c>
      <c r="J107" s="448">
        <v>0</v>
      </c>
      <c r="K107" s="73">
        <v>0</v>
      </c>
      <c r="L107" s="73">
        <v>0</v>
      </c>
      <c r="M107" s="448">
        <v>4</v>
      </c>
      <c r="N107" s="73">
        <v>0</v>
      </c>
      <c r="O107" s="449">
        <v>7</v>
      </c>
      <c r="P107" s="302">
        <v>5</v>
      </c>
      <c r="Q107" s="400">
        <v>64</v>
      </c>
      <c r="R107" s="400">
        <v>0</v>
      </c>
      <c r="S107" s="400">
        <v>1</v>
      </c>
      <c r="T107" s="400">
        <v>0</v>
      </c>
    </row>
    <row r="108" spans="1:20" ht="31.5">
      <c r="A108" s="66" t="s">
        <v>223</v>
      </c>
      <c r="B108" s="67" t="s">
        <v>224</v>
      </c>
      <c r="C108" s="406">
        <v>37</v>
      </c>
      <c r="D108" s="400">
        <v>5</v>
      </c>
      <c r="E108" s="400">
        <v>26</v>
      </c>
      <c r="F108" s="406">
        <v>147</v>
      </c>
      <c r="G108" s="400">
        <v>10</v>
      </c>
      <c r="H108" s="400">
        <v>12</v>
      </c>
      <c r="I108" s="400">
        <v>45</v>
      </c>
      <c r="J108" s="448">
        <v>241</v>
      </c>
      <c r="K108" s="73">
        <v>30</v>
      </c>
      <c r="L108" s="73">
        <v>102</v>
      </c>
      <c r="M108" s="448">
        <v>132</v>
      </c>
      <c r="N108" s="73">
        <v>34</v>
      </c>
      <c r="O108" s="449">
        <v>71</v>
      </c>
      <c r="P108" s="302">
        <v>53</v>
      </c>
      <c r="Q108" s="400">
        <v>429</v>
      </c>
      <c r="R108" s="400">
        <v>12</v>
      </c>
      <c r="S108" s="400">
        <v>79</v>
      </c>
      <c r="T108" s="400">
        <v>100</v>
      </c>
    </row>
    <row r="109" spans="1:20">
      <c r="A109" s="93" t="s">
        <v>225</v>
      </c>
      <c r="B109" s="57" t="s">
        <v>226</v>
      </c>
      <c r="C109" s="388"/>
      <c r="D109" s="86"/>
      <c r="E109" s="86"/>
      <c r="F109" s="388"/>
      <c r="G109" s="86"/>
      <c r="H109" s="86"/>
      <c r="I109" s="86"/>
      <c r="J109" s="390"/>
      <c r="K109" s="58"/>
      <c r="L109" s="58"/>
      <c r="M109" s="390"/>
      <c r="N109" s="58"/>
      <c r="O109" s="450"/>
      <c r="P109" s="106"/>
      <c r="Q109" s="86"/>
      <c r="R109" s="86"/>
      <c r="S109" s="86"/>
      <c r="T109" s="86"/>
    </row>
    <row r="110" spans="1:20" ht="31.5">
      <c r="A110" s="66" t="s">
        <v>227</v>
      </c>
      <c r="B110" s="67" t="s">
        <v>228</v>
      </c>
      <c r="C110" s="406">
        <v>15</v>
      </c>
      <c r="D110" s="400">
        <v>1</v>
      </c>
      <c r="E110" s="400">
        <v>4</v>
      </c>
      <c r="F110" s="406">
        <v>11</v>
      </c>
      <c r="G110" s="400">
        <v>0</v>
      </c>
      <c r="H110" s="400">
        <v>1</v>
      </c>
      <c r="I110" s="400">
        <v>3</v>
      </c>
      <c r="J110" s="448">
        <v>0</v>
      </c>
      <c r="K110" s="73">
        <v>0</v>
      </c>
      <c r="L110" s="73">
        <v>0</v>
      </c>
      <c r="M110" s="448">
        <v>24</v>
      </c>
      <c r="N110" s="73">
        <v>6</v>
      </c>
      <c r="O110" s="449">
        <v>0</v>
      </c>
      <c r="P110" s="302">
        <v>0</v>
      </c>
      <c r="Q110" s="400">
        <v>448</v>
      </c>
      <c r="R110" s="400">
        <v>0</v>
      </c>
      <c r="S110" s="400">
        <v>20</v>
      </c>
      <c r="T110" s="400">
        <v>0</v>
      </c>
    </row>
    <row r="111" spans="1:20" ht="31.5">
      <c r="A111" s="66" t="s">
        <v>229</v>
      </c>
      <c r="B111" s="67" t="s">
        <v>230</v>
      </c>
      <c r="C111" s="406">
        <v>18</v>
      </c>
      <c r="D111" s="400">
        <v>1</v>
      </c>
      <c r="E111" s="400">
        <v>5</v>
      </c>
      <c r="F111" s="406">
        <v>11</v>
      </c>
      <c r="G111" s="399">
        <v>0</v>
      </c>
      <c r="H111" s="400">
        <v>1</v>
      </c>
      <c r="I111" s="399">
        <v>3</v>
      </c>
      <c r="J111" s="448">
        <v>0</v>
      </c>
      <c r="K111" s="73">
        <v>0</v>
      </c>
      <c r="L111" s="73">
        <v>0</v>
      </c>
      <c r="M111" s="448">
        <v>28</v>
      </c>
      <c r="N111" s="73">
        <v>7</v>
      </c>
      <c r="O111" s="449">
        <v>3</v>
      </c>
      <c r="P111" s="302">
        <v>2</v>
      </c>
      <c r="Q111" s="400">
        <v>543</v>
      </c>
      <c r="R111" s="400">
        <v>0</v>
      </c>
      <c r="S111" s="400">
        <v>30</v>
      </c>
      <c r="T111" s="400">
        <v>0</v>
      </c>
    </row>
    <row r="112" spans="1:20" ht="31.5">
      <c r="A112" s="66" t="s">
        <v>231</v>
      </c>
      <c r="B112" s="67" t="s">
        <v>232</v>
      </c>
      <c r="C112" s="406">
        <v>6</v>
      </c>
      <c r="D112" s="400">
        <v>0</v>
      </c>
      <c r="E112" s="400">
        <v>2</v>
      </c>
      <c r="F112" s="406">
        <v>7</v>
      </c>
      <c r="G112" s="400">
        <v>0</v>
      </c>
      <c r="H112" s="400">
        <v>1</v>
      </c>
      <c r="I112" s="400">
        <v>2</v>
      </c>
      <c r="J112" s="448">
        <v>0</v>
      </c>
      <c r="K112" s="73">
        <v>0</v>
      </c>
      <c r="L112" s="73">
        <v>0</v>
      </c>
      <c r="M112" s="448">
        <v>3</v>
      </c>
      <c r="N112" s="73">
        <v>1</v>
      </c>
      <c r="O112" s="449">
        <v>0</v>
      </c>
      <c r="P112" s="302">
        <v>0</v>
      </c>
      <c r="Q112" s="400">
        <v>182</v>
      </c>
      <c r="R112" s="400">
        <v>0</v>
      </c>
      <c r="S112" s="400">
        <v>15</v>
      </c>
      <c r="T112" s="400">
        <v>0</v>
      </c>
    </row>
    <row r="113" spans="1:21" ht="31.5">
      <c r="A113" s="66" t="s">
        <v>233</v>
      </c>
      <c r="B113" s="67" t="s">
        <v>234</v>
      </c>
      <c r="C113" s="406">
        <v>30</v>
      </c>
      <c r="D113" s="400">
        <v>2</v>
      </c>
      <c r="E113" s="400">
        <v>8</v>
      </c>
      <c r="F113" s="406">
        <v>15</v>
      </c>
      <c r="G113" s="400">
        <v>0</v>
      </c>
      <c r="H113" s="400">
        <v>1</v>
      </c>
      <c r="I113" s="400">
        <v>4</v>
      </c>
      <c r="J113" s="448">
        <v>0</v>
      </c>
      <c r="K113" s="73">
        <v>0</v>
      </c>
      <c r="L113" s="73">
        <v>0</v>
      </c>
      <c r="M113" s="448">
        <v>42</v>
      </c>
      <c r="N113" s="73">
        <v>11</v>
      </c>
      <c r="O113" s="449">
        <v>0</v>
      </c>
      <c r="P113" s="302">
        <v>0</v>
      </c>
      <c r="Q113" s="400">
        <v>1020</v>
      </c>
      <c r="R113" s="400">
        <v>0</v>
      </c>
      <c r="S113" s="400">
        <v>45</v>
      </c>
      <c r="T113" s="400">
        <v>0</v>
      </c>
    </row>
    <row r="114" spans="1:21" ht="31.5">
      <c r="A114" s="66" t="s">
        <v>235</v>
      </c>
      <c r="B114" s="67" t="s">
        <v>236</v>
      </c>
      <c r="C114" s="406">
        <v>15</v>
      </c>
      <c r="D114" s="399">
        <v>1</v>
      </c>
      <c r="E114" s="400">
        <v>4</v>
      </c>
      <c r="F114" s="406">
        <v>10</v>
      </c>
      <c r="G114" s="399">
        <v>0</v>
      </c>
      <c r="H114" s="400">
        <v>1</v>
      </c>
      <c r="I114" s="399">
        <v>3</v>
      </c>
      <c r="J114" s="448">
        <v>0</v>
      </c>
      <c r="K114" s="73">
        <v>0</v>
      </c>
      <c r="L114" s="73">
        <v>0</v>
      </c>
      <c r="M114" s="448">
        <v>4</v>
      </c>
      <c r="N114" s="73">
        <v>1</v>
      </c>
      <c r="O114" s="449">
        <v>0</v>
      </c>
      <c r="P114" s="302">
        <v>0</v>
      </c>
      <c r="Q114" s="400">
        <v>283</v>
      </c>
      <c r="R114" s="400">
        <v>0</v>
      </c>
      <c r="S114" s="400">
        <v>10</v>
      </c>
      <c r="T114" s="400">
        <v>0</v>
      </c>
    </row>
    <row r="115" spans="1:21" ht="31.5">
      <c r="A115" s="66" t="s">
        <v>237</v>
      </c>
      <c r="B115" s="67" t="s">
        <v>238</v>
      </c>
      <c r="C115" s="406">
        <v>2</v>
      </c>
      <c r="D115" s="400">
        <v>0</v>
      </c>
      <c r="E115" s="400">
        <v>1</v>
      </c>
      <c r="F115" s="406">
        <v>3</v>
      </c>
      <c r="G115" s="400">
        <v>0</v>
      </c>
      <c r="H115" s="400">
        <v>0</v>
      </c>
      <c r="I115" s="400">
        <v>1</v>
      </c>
      <c r="J115" s="448">
        <v>0</v>
      </c>
      <c r="K115" s="73">
        <v>0</v>
      </c>
      <c r="L115" s="73">
        <v>0</v>
      </c>
      <c r="M115" s="448">
        <v>3</v>
      </c>
      <c r="N115" s="73">
        <v>1</v>
      </c>
      <c r="O115" s="449">
        <v>0</v>
      </c>
      <c r="P115" s="302">
        <v>0</v>
      </c>
      <c r="Q115" s="400">
        <v>87</v>
      </c>
      <c r="R115" s="400">
        <v>0</v>
      </c>
      <c r="S115" s="400">
        <v>4</v>
      </c>
      <c r="T115" s="400">
        <v>0</v>
      </c>
    </row>
    <row r="116" spans="1:21" ht="31.5">
      <c r="A116" s="66" t="s">
        <v>239</v>
      </c>
      <c r="B116" s="67" t="s">
        <v>240</v>
      </c>
      <c r="C116" s="406">
        <v>50</v>
      </c>
      <c r="D116" s="400">
        <v>0</v>
      </c>
      <c r="E116" s="400">
        <v>0</v>
      </c>
      <c r="F116" s="406">
        <v>34</v>
      </c>
      <c r="G116" s="400">
        <v>0</v>
      </c>
      <c r="H116" s="400">
        <v>0</v>
      </c>
      <c r="I116" s="400">
        <v>0</v>
      </c>
      <c r="J116" s="448">
        <v>0</v>
      </c>
      <c r="K116" s="73">
        <v>0</v>
      </c>
      <c r="L116" s="73">
        <v>0</v>
      </c>
      <c r="M116" s="448">
        <v>85</v>
      </c>
      <c r="N116" s="73">
        <v>0</v>
      </c>
      <c r="O116" s="449">
        <v>23</v>
      </c>
      <c r="P116" s="302">
        <v>17</v>
      </c>
      <c r="Q116" s="400">
        <v>3800</v>
      </c>
      <c r="R116" s="400">
        <v>0</v>
      </c>
      <c r="S116" s="400">
        <v>98</v>
      </c>
      <c r="T116" s="400">
        <v>0</v>
      </c>
    </row>
    <row r="117" spans="1:21">
      <c r="A117" s="93" t="s">
        <v>241</v>
      </c>
      <c r="B117" s="57" t="s">
        <v>242</v>
      </c>
      <c r="C117" s="388"/>
      <c r="D117" s="86"/>
      <c r="E117" s="86"/>
      <c r="F117" s="388"/>
      <c r="G117" s="86"/>
      <c r="H117" s="86"/>
      <c r="I117" s="86"/>
      <c r="J117" s="390"/>
      <c r="K117" s="58"/>
      <c r="L117" s="58"/>
      <c r="M117" s="390"/>
      <c r="N117" s="58"/>
      <c r="O117" s="450"/>
      <c r="P117" s="106"/>
      <c r="Q117" s="86"/>
      <c r="R117" s="86"/>
      <c r="S117" s="86"/>
      <c r="T117" s="86"/>
    </row>
    <row r="118" spans="1:21" ht="47.25">
      <c r="A118" s="66" t="s">
        <v>243</v>
      </c>
      <c r="B118" s="67" t="s">
        <v>244</v>
      </c>
      <c r="C118" s="406">
        <v>40</v>
      </c>
      <c r="D118" s="400">
        <v>0</v>
      </c>
      <c r="E118" s="400">
        <v>0</v>
      </c>
      <c r="F118" s="406">
        <v>19</v>
      </c>
      <c r="G118" s="400">
        <v>0</v>
      </c>
      <c r="H118" s="400">
        <v>0</v>
      </c>
      <c r="I118" s="400">
        <v>0</v>
      </c>
      <c r="J118" s="448">
        <v>86</v>
      </c>
      <c r="K118" s="73">
        <v>0</v>
      </c>
      <c r="L118" s="73">
        <v>0</v>
      </c>
      <c r="M118" s="448">
        <v>0</v>
      </c>
      <c r="N118" s="73">
        <v>0</v>
      </c>
      <c r="O118" s="449">
        <v>0</v>
      </c>
      <c r="P118" s="302">
        <v>0</v>
      </c>
      <c r="Q118" s="400">
        <v>10</v>
      </c>
      <c r="R118" s="400">
        <v>2</v>
      </c>
      <c r="S118" s="400">
        <v>26</v>
      </c>
      <c r="T118" s="400">
        <v>2</v>
      </c>
    </row>
    <row r="119" spans="1:21" ht="31.5">
      <c r="A119" s="66" t="s">
        <v>245</v>
      </c>
      <c r="B119" s="67" t="s">
        <v>246</v>
      </c>
      <c r="C119" s="406">
        <v>12</v>
      </c>
      <c r="D119" s="400">
        <v>1</v>
      </c>
      <c r="E119" s="400">
        <v>3</v>
      </c>
      <c r="F119" s="406">
        <v>16</v>
      </c>
      <c r="G119" s="400">
        <v>1</v>
      </c>
      <c r="H119" s="400">
        <v>1</v>
      </c>
      <c r="I119" s="400">
        <v>4</v>
      </c>
      <c r="J119" s="448">
        <v>96</v>
      </c>
      <c r="K119" s="73">
        <v>10</v>
      </c>
      <c r="L119" s="73">
        <v>33</v>
      </c>
      <c r="M119" s="448">
        <v>0</v>
      </c>
      <c r="N119" s="73">
        <v>0</v>
      </c>
      <c r="O119" s="449">
        <v>0</v>
      </c>
      <c r="P119" s="302">
        <v>0</v>
      </c>
      <c r="Q119" s="400">
        <v>11</v>
      </c>
      <c r="R119" s="400">
        <v>1</v>
      </c>
      <c r="S119" s="400">
        <v>37</v>
      </c>
      <c r="T119" s="400">
        <v>41</v>
      </c>
    </row>
    <row r="120" spans="1:21">
      <c r="A120" s="93" t="s">
        <v>247</v>
      </c>
      <c r="B120" s="57" t="s">
        <v>248</v>
      </c>
      <c r="C120" s="388"/>
      <c r="D120" s="86"/>
      <c r="E120" s="86"/>
      <c r="F120" s="388"/>
      <c r="G120" s="86"/>
      <c r="H120" s="86"/>
      <c r="I120" s="86"/>
      <c r="J120" s="390"/>
      <c r="K120" s="58"/>
      <c r="L120" s="58"/>
      <c r="M120" s="390"/>
      <c r="N120" s="58"/>
      <c r="O120" s="450"/>
      <c r="P120" s="106"/>
      <c r="Q120" s="86"/>
      <c r="R120" s="86"/>
      <c r="S120" s="86"/>
      <c r="T120" s="86"/>
    </row>
    <row r="121" spans="1:21" ht="63">
      <c r="A121" s="66" t="s">
        <v>249</v>
      </c>
      <c r="B121" s="67" t="s">
        <v>250</v>
      </c>
      <c r="C121" s="406">
        <v>0</v>
      </c>
      <c r="D121" s="400">
        <v>0</v>
      </c>
      <c r="E121" s="400">
        <v>0</v>
      </c>
      <c r="F121" s="406">
        <v>0</v>
      </c>
      <c r="G121" s="400">
        <v>0</v>
      </c>
      <c r="H121" s="400">
        <v>0</v>
      </c>
      <c r="I121" s="400">
        <v>0</v>
      </c>
      <c r="J121" s="448">
        <v>0</v>
      </c>
      <c r="K121" s="73">
        <v>0</v>
      </c>
      <c r="L121" s="73">
        <v>0</v>
      </c>
      <c r="M121" s="448">
        <v>3</v>
      </c>
      <c r="N121" s="73">
        <v>0</v>
      </c>
      <c r="O121" s="449">
        <v>0</v>
      </c>
      <c r="P121" s="302">
        <v>0</v>
      </c>
      <c r="Q121" s="400">
        <v>27</v>
      </c>
      <c r="R121" s="400">
        <v>0</v>
      </c>
      <c r="S121" s="400">
        <v>2</v>
      </c>
      <c r="T121" s="400">
        <v>0</v>
      </c>
    </row>
    <row r="122" spans="1:21" ht="63">
      <c r="A122" s="66" t="s">
        <v>251</v>
      </c>
      <c r="B122" s="67" t="s">
        <v>252</v>
      </c>
      <c r="C122" s="406">
        <v>0</v>
      </c>
      <c r="D122" s="400">
        <v>0</v>
      </c>
      <c r="E122" s="400">
        <v>0</v>
      </c>
      <c r="F122" s="406">
        <v>0</v>
      </c>
      <c r="G122" s="400">
        <v>0</v>
      </c>
      <c r="H122" s="400">
        <v>0</v>
      </c>
      <c r="I122" s="400">
        <v>0</v>
      </c>
      <c r="J122" s="448">
        <v>0</v>
      </c>
      <c r="K122" s="73">
        <v>0</v>
      </c>
      <c r="L122" s="73">
        <v>0</v>
      </c>
      <c r="M122" s="448">
        <v>2</v>
      </c>
      <c r="N122" s="73">
        <v>0</v>
      </c>
      <c r="O122" s="449">
        <v>0</v>
      </c>
      <c r="P122" s="302">
        <v>0</v>
      </c>
      <c r="Q122" s="400">
        <v>26</v>
      </c>
      <c r="R122" s="400">
        <v>0</v>
      </c>
      <c r="S122" s="400">
        <v>2</v>
      </c>
      <c r="T122" s="400">
        <v>0</v>
      </c>
    </row>
    <row r="123" spans="1:21" ht="63">
      <c r="A123" s="66" t="s">
        <v>253</v>
      </c>
      <c r="B123" s="67" t="s">
        <v>254</v>
      </c>
      <c r="C123" s="406">
        <v>2</v>
      </c>
      <c r="D123" s="400">
        <v>0</v>
      </c>
      <c r="E123" s="400">
        <v>0</v>
      </c>
      <c r="F123" s="406">
        <v>2</v>
      </c>
      <c r="G123" s="400">
        <v>0</v>
      </c>
      <c r="H123" s="400">
        <v>0</v>
      </c>
      <c r="I123" s="400">
        <v>0</v>
      </c>
      <c r="J123" s="448">
        <v>0</v>
      </c>
      <c r="K123" s="73">
        <v>0</v>
      </c>
      <c r="L123" s="73">
        <v>0</v>
      </c>
      <c r="M123" s="448">
        <v>7</v>
      </c>
      <c r="N123" s="73">
        <v>0</v>
      </c>
      <c r="O123" s="449">
        <v>0</v>
      </c>
      <c r="P123" s="302">
        <v>0</v>
      </c>
      <c r="Q123" s="400">
        <v>115</v>
      </c>
      <c r="R123" s="400">
        <v>0</v>
      </c>
      <c r="S123" s="400">
        <v>3</v>
      </c>
      <c r="T123" s="400">
        <v>0</v>
      </c>
    </row>
    <row r="124" spans="1:21" ht="47.25">
      <c r="A124" s="66" t="s">
        <v>255</v>
      </c>
      <c r="B124" s="67" t="s">
        <v>256</v>
      </c>
      <c r="C124" s="406">
        <v>12</v>
      </c>
      <c r="D124" s="400">
        <v>0</v>
      </c>
      <c r="E124" s="400">
        <v>0</v>
      </c>
      <c r="F124" s="406">
        <v>6</v>
      </c>
      <c r="G124" s="400">
        <v>0</v>
      </c>
      <c r="H124" s="400">
        <v>0</v>
      </c>
      <c r="I124" s="400">
        <v>0</v>
      </c>
      <c r="J124" s="448">
        <v>0</v>
      </c>
      <c r="K124" s="73">
        <v>0</v>
      </c>
      <c r="L124" s="73">
        <v>0</v>
      </c>
      <c r="M124" s="448">
        <v>51</v>
      </c>
      <c r="N124" s="73">
        <v>0</v>
      </c>
      <c r="O124" s="461">
        <v>58</v>
      </c>
      <c r="P124" s="462">
        <v>43</v>
      </c>
      <c r="Q124" s="403">
        <v>1088</v>
      </c>
      <c r="R124" s="403">
        <v>0</v>
      </c>
      <c r="S124" s="403">
        <v>37</v>
      </c>
      <c r="T124" s="403">
        <v>0</v>
      </c>
      <c r="U124" s="463"/>
    </row>
    <row r="125" spans="1:21" ht="31.5">
      <c r="A125" s="66" t="s">
        <v>257</v>
      </c>
      <c r="B125" s="67" t="s">
        <v>258</v>
      </c>
      <c r="C125" s="406">
        <v>20</v>
      </c>
      <c r="D125" s="400">
        <v>3</v>
      </c>
      <c r="E125" s="400">
        <v>5</v>
      </c>
      <c r="F125" s="406">
        <v>16</v>
      </c>
      <c r="G125" s="400">
        <v>1</v>
      </c>
      <c r="H125" s="400">
        <v>1</v>
      </c>
      <c r="I125" s="400">
        <v>4</v>
      </c>
      <c r="J125" s="448">
        <v>0</v>
      </c>
      <c r="K125" s="73">
        <v>0</v>
      </c>
      <c r="L125" s="73">
        <v>0</v>
      </c>
      <c r="M125" s="448">
        <v>74</v>
      </c>
      <c r="N125" s="73">
        <v>19</v>
      </c>
      <c r="O125" s="449">
        <v>19</v>
      </c>
      <c r="P125" s="302">
        <v>14</v>
      </c>
      <c r="Q125" s="400">
        <v>1350</v>
      </c>
      <c r="R125" s="400">
        <v>0</v>
      </c>
      <c r="S125" s="400">
        <v>54</v>
      </c>
      <c r="T125" s="400">
        <v>0</v>
      </c>
    </row>
    <row r="126" spans="1:21" ht="31.5">
      <c r="A126" s="66" t="s">
        <v>259</v>
      </c>
      <c r="B126" s="67" t="s">
        <v>260</v>
      </c>
      <c r="C126" s="406">
        <v>35</v>
      </c>
      <c r="D126" s="400">
        <v>5</v>
      </c>
      <c r="E126" s="400">
        <v>9</v>
      </c>
      <c r="F126" s="406">
        <v>40</v>
      </c>
      <c r="G126" s="400">
        <v>3</v>
      </c>
      <c r="H126" s="400">
        <v>3</v>
      </c>
      <c r="I126" s="400">
        <v>10</v>
      </c>
      <c r="J126" s="448">
        <v>0</v>
      </c>
      <c r="K126" s="73">
        <v>0</v>
      </c>
      <c r="L126" s="73">
        <v>0</v>
      </c>
      <c r="M126" s="448">
        <v>102</v>
      </c>
      <c r="N126" s="73">
        <v>26</v>
      </c>
      <c r="O126" s="449">
        <v>45</v>
      </c>
      <c r="P126" s="302">
        <v>33</v>
      </c>
      <c r="Q126" s="400">
        <v>2942</v>
      </c>
      <c r="R126" s="400">
        <v>0</v>
      </c>
      <c r="S126" s="400">
        <v>250</v>
      </c>
      <c r="T126" s="400">
        <v>0</v>
      </c>
      <c r="U126" s="464"/>
    </row>
    <row r="127" spans="1:21">
      <c r="A127" s="93" t="s">
        <v>261</v>
      </c>
      <c r="B127" s="57" t="s">
        <v>262</v>
      </c>
      <c r="C127" s="388"/>
      <c r="D127" s="86"/>
      <c r="E127" s="86"/>
      <c r="F127" s="388"/>
      <c r="G127" s="86"/>
      <c r="H127" s="86"/>
      <c r="I127" s="86"/>
      <c r="J127" s="390"/>
      <c r="K127" s="58"/>
      <c r="L127" s="58"/>
      <c r="M127" s="390"/>
      <c r="N127" s="58"/>
      <c r="O127" s="450"/>
      <c r="P127" s="106"/>
      <c r="Q127" s="86"/>
      <c r="R127" s="86"/>
      <c r="S127" s="86"/>
      <c r="T127" s="86"/>
    </row>
    <row r="128" spans="1:21" ht="47.25">
      <c r="A128" s="66" t="s">
        <v>263</v>
      </c>
      <c r="B128" s="67" t="s">
        <v>264</v>
      </c>
      <c r="C128" s="406">
        <v>64</v>
      </c>
      <c r="D128" s="400">
        <v>0</v>
      </c>
      <c r="E128" s="400">
        <v>0</v>
      </c>
      <c r="F128" s="406">
        <v>69</v>
      </c>
      <c r="G128" s="400">
        <v>0</v>
      </c>
      <c r="H128" s="400">
        <v>0</v>
      </c>
      <c r="I128" s="400">
        <v>0</v>
      </c>
      <c r="J128" s="448">
        <v>0</v>
      </c>
      <c r="K128" s="73">
        <v>0</v>
      </c>
      <c r="L128" s="73">
        <v>0</v>
      </c>
      <c r="M128" s="448">
        <v>20</v>
      </c>
      <c r="N128" s="73">
        <v>0</v>
      </c>
      <c r="O128" s="449">
        <v>28</v>
      </c>
      <c r="P128" s="302">
        <v>21</v>
      </c>
      <c r="Q128" s="400">
        <v>1143</v>
      </c>
      <c r="R128" s="400">
        <v>3</v>
      </c>
      <c r="S128" s="400">
        <v>74</v>
      </c>
      <c r="T128" s="400">
        <v>0</v>
      </c>
    </row>
    <row r="129" spans="1:21" ht="47.25">
      <c r="A129" s="66" t="s">
        <v>265</v>
      </c>
      <c r="B129" s="67" t="s">
        <v>266</v>
      </c>
      <c r="C129" s="406">
        <v>13</v>
      </c>
      <c r="D129" s="400">
        <v>1</v>
      </c>
      <c r="E129" s="400">
        <v>3</v>
      </c>
      <c r="F129" s="406">
        <v>16</v>
      </c>
      <c r="G129" s="400">
        <v>0</v>
      </c>
      <c r="H129" s="400">
        <v>1</v>
      </c>
      <c r="I129" s="400">
        <v>4</v>
      </c>
      <c r="J129" s="448">
        <v>0</v>
      </c>
      <c r="K129" s="73">
        <v>0</v>
      </c>
      <c r="L129" s="73">
        <v>0</v>
      </c>
      <c r="M129" s="448">
        <v>0</v>
      </c>
      <c r="N129" s="73">
        <v>0</v>
      </c>
      <c r="O129" s="449">
        <v>2</v>
      </c>
      <c r="P129" s="302">
        <v>1</v>
      </c>
      <c r="Q129" s="400">
        <v>53</v>
      </c>
      <c r="R129" s="400">
        <v>0</v>
      </c>
      <c r="S129" s="400">
        <v>9</v>
      </c>
      <c r="T129" s="400">
        <v>0</v>
      </c>
    </row>
    <row r="130" spans="1:21" ht="47.25">
      <c r="A130" s="66" t="s">
        <v>267</v>
      </c>
      <c r="B130" s="67" t="s">
        <v>268</v>
      </c>
      <c r="C130" s="406">
        <v>0</v>
      </c>
      <c r="D130" s="400">
        <v>0</v>
      </c>
      <c r="E130" s="400">
        <v>0</v>
      </c>
      <c r="F130" s="406">
        <v>0</v>
      </c>
      <c r="G130" s="400">
        <v>0</v>
      </c>
      <c r="H130" s="400">
        <v>0</v>
      </c>
      <c r="I130" s="400">
        <v>0</v>
      </c>
      <c r="J130" s="448">
        <v>0</v>
      </c>
      <c r="K130" s="73">
        <v>0</v>
      </c>
      <c r="L130" s="73">
        <v>0</v>
      </c>
      <c r="M130" s="448">
        <v>0</v>
      </c>
      <c r="N130" s="73">
        <v>0</v>
      </c>
      <c r="O130" s="449">
        <v>0</v>
      </c>
      <c r="P130" s="302">
        <v>0</v>
      </c>
      <c r="Q130" s="400">
        <v>0</v>
      </c>
      <c r="R130" s="400">
        <v>0</v>
      </c>
      <c r="S130" s="400">
        <v>0</v>
      </c>
      <c r="T130" s="400">
        <v>0</v>
      </c>
    </row>
    <row r="131" spans="1:21">
      <c r="A131" s="93" t="s">
        <v>269</v>
      </c>
      <c r="B131" s="57" t="s">
        <v>270</v>
      </c>
      <c r="C131" s="388"/>
      <c r="D131" s="86"/>
      <c r="E131" s="86"/>
      <c r="F131" s="388"/>
      <c r="G131" s="86"/>
      <c r="H131" s="86"/>
      <c r="I131" s="86"/>
      <c r="J131" s="390"/>
      <c r="K131" s="58"/>
      <c r="L131" s="58"/>
      <c r="M131" s="390"/>
      <c r="N131" s="58"/>
      <c r="O131" s="450"/>
      <c r="P131" s="106"/>
      <c r="Q131" s="86"/>
      <c r="R131" s="86"/>
      <c r="S131" s="86"/>
      <c r="T131" s="86"/>
    </row>
    <row r="132" spans="1:21" ht="47.25">
      <c r="A132" s="66" t="s">
        <v>271</v>
      </c>
      <c r="B132" s="67" t="s">
        <v>272</v>
      </c>
      <c r="C132" s="406">
        <v>48</v>
      </c>
      <c r="D132" s="400">
        <v>0</v>
      </c>
      <c r="E132" s="400">
        <v>0</v>
      </c>
      <c r="F132" s="406">
        <v>95</v>
      </c>
      <c r="G132" s="400">
        <v>0</v>
      </c>
      <c r="H132" s="400">
        <v>0</v>
      </c>
      <c r="I132" s="400">
        <v>0</v>
      </c>
      <c r="J132" s="448">
        <v>135</v>
      </c>
      <c r="K132" s="73">
        <v>0</v>
      </c>
      <c r="L132" s="73">
        <v>0</v>
      </c>
      <c r="M132" s="448">
        <v>0</v>
      </c>
      <c r="N132" s="73">
        <v>0</v>
      </c>
      <c r="O132" s="449">
        <v>154</v>
      </c>
      <c r="P132" s="302">
        <v>115</v>
      </c>
      <c r="Q132" s="400">
        <v>623</v>
      </c>
      <c r="R132" s="400">
        <v>5</v>
      </c>
      <c r="S132" s="400">
        <v>42</v>
      </c>
      <c r="T132" s="400">
        <v>0</v>
      </c>
    </row>
    <row r="133" spans="1:21" ht="31.5">
      <c r="A133" s="66" t="s">
        <v>273</v>
      </c>
      <c r="B133" s="67" t="s">
        <v>274</v>
      </c>
      <c r="C133" s="406">
        <v>15</v>
      </c>
      <c r="D133" s="400">
        <v>0</v>
      </c>
      <c r="E133" s="400">
        <v>0</v>
      </c>
      <c r="F133" s="406">
        <v>28</v>
      </c>
      <c r="G133" s="400">
        <v>0</v>
      </c>
      <c r="H133" s="400">
        <v>0</v>
      </c>
      <c r="I133" s="400">
        <v>0</v>
      </c>
      <c r="J133" s="448">
        <v>66</v>
      </c>
      <c r="K133" s="73">
        <v>0</v>
      </c>
      <c r="L133" s="73">
        <v>0</v>
      </c>
      <c r="M133" s="448">
        <v>0</v>
      </c>
      <c r="N133" s="73">
        <v>0</v>
      </c>
      <c r="O133" s="449">
        <v>80</v>
      </c>
      <c r="P133" s="302">
        <v>60</v>
      </c>
      <c r="Q133" s="400">
        <v>287</v>
      </c>
      <c r="R133" s="400">
        <v>1</v>
      </c>
      <c r="S133" s="400">
        <v>34</v>
      </c>
      <c r="T133" s="400">
        <v>0</v>
      </c>
    </row>
    <row r="134" spans="1:21" ht="31.5">
      <c r="A134" s="66" t="s">
        <v>275</v>
      </c>
      <c r="B134" s="67" t="s">
        <v>276</v>
      </c>
      <c r="C134" s="406">
        <v>31</v>
      </c>
      <c r="D134" s="400">
        <v>0</v>
      </c>
      <c r="E134" s="400">
        <v>0</v>
      </c>
      <c r="F134" s="406">
        <v>52</v>
      </c>
      <c r="G134" s="400">
        <v>0</v>
      </c>
      <c r="H134" s="400">
        <v>0</v>
      </c>
      <c r="I134" s="400">
        <v>0</v>
      </c>
      <c r="J134" s="448">
        <v>13</v>
      </c>
      <c r="K134" s="73">
        <v>0</v>
      </c>
      <c r="L134" s="73">
        <v>0</v>
      </c>
      <c r="M134" s="448">
        <v>0</v>
      </c>
      <c r="N134" s="73">
        <v>0</v>
      </c>
      <c r="O134" s="449">
        <v>94</v>
      </c>
      <c r="P134" s="302">
        <v>70</v>
      </c>
      <c r="Q134" s="400">
        <v>681</v>
      </c>
      <c r="R134" s="400">
        <v>2</v>
      </c>
      <c r="S134" s="400">
        <v>36</v>
      </c>
      <c r="T134" s="400">
        <v>0</v>
      </c>
    </row>
    <row r="135" spans="1:21" ht="31.5">
      <c r="A135" s="66" t="s">
        <v>277</v>
      </c>
      <c r="B135" s="67" t="s">
        <v>278</v>
      </c>
      <c r="C135" s="406">
        <v>7</v>
      </c>
      <c r="D135" s="400">
        <v>0</v>
      </c>
      <c r="E135" s="400">
        <v>0</v>
      </c>
      <c r="F135" s="406">
        <v>14</v>
      </c>
      <c r="G135" s="400">
        <v>0</v>
      </c>
      <c r="H135" s="400">
        <v>0</v>
      </c>
      <c r="I135" s="400">
        <v>0</v>
      </c>
      <c r="J135" s="448">
        <v>7</v>
      </c>
      <c r="K135" s="73">
        <v>0</v>
      </c>
      <c r="L135" s="73">
        <v>0</v>
      </c>
      <c r="M135" s="448">
        <v>0</v>
      </c>
      <c r="N135" s="73">
        <v>0</v>
      </c>
      <c r="O135" s="449">
        <v>14</v>
      </c>
      <c r="P135" s="302">
        <v>10</v>
      </c>
      <c r="Q135" s="400">
        <v>98</v>
      </c>
      <c r="R135" s="400">
        <v>0</v>
      </c>
      <c r="S135" s="400">
        <v>5</v>
      </c>
      <c r="T135" s="400">
        <v>0</v>
      </c>
    </row>
    <row r="136" spans="1:21" ht="47.25">
      <c r="A136" s="66" t="s">
        <v>279</v>
      </c>
      <c r="B136" s="67" t="s">
        <v>280</v>
      </c>
      <c r="C136" s="406">
        <v>0</v>
      </c>
      <c r="D136" s="400">
        <v>0</v>
      </c>
      <c r="E136" s="400">
        <v>0</v>
      </c>
      <c r="F136" s="406">
        <v>1</v>
      </c>
      <c r="G136" s="400">
        <v>0</v>
      </c>
      <c r="H136" s="400">
        <v>0</v>
      </c>
      <c r="I136" s="400">
        <v>1</v>
      </c>
      <c r="J136" s="448">
        <v>9</v>
      </c>
      <c r="K136" s="73">
        <v>0</v>
      </c>
      <c r="L136" s="73">
        <v>3</v>
      </c>
      <c r="M136" s="448">
        <v>0</v>
      </c>
      <c r="N136" s="73">
        <v>0</v>
      </c>
      <c r="O136" s="449">
        <v>5</v>
      </c>
      <c r="P136" s="302">
        <v>3</v>
      </c>
      <c r="Q136" s="400">
        <v>23</v>
      </c>
      <c r="R136" s="400">
        <v>0</v>
      </c>
      <c r="S136" s="400">
        <v>0</v>
      </c>
      <c r="T136" s="400">
        <v>0</v>
      </c>
    </row>
    <row r="137" spans="1:21" ht="47.25">
      <c r="A137" s="66" t="s">
        <v>281</v>
      </c>
      <c r="B137" s="67" t="s">
        <v>282</v>
      </c>
      <c r="C137" s="406">
        <v>0</v>
      </c>
      <c r="D137" s="400">
        <v>0</v>
      </c>
      <c r="E137" s="400">
        <v>0</v>
      </c>
      <c r="F137" s="406">
        <v>3</v>
      </c>
      <c r="G137" s="400">
        <v>0</v>
      </c>
      <c r="H137" s="400">
        <v>0</v>
      </c>
      <c r="I137" s="400">
        <v>1</v>
      </c>
      <c r="J137" s="448">
        <v>9</v>
      </c>
      <c r="K137" s="73">
        <v>1</v>
      </c>
      <c r="L137" s="73">
        <v>3</v>
      </c>
      <c r="M137" s="448">
        <v>0</v>
      </c>
      <c r="N137" s="73">
        <v>0</v>
      </c>
      <c r="O137" s="449">
        <v>6</v>
      </c>
      <c r="P137" s="302">
        <v>4</v>
      </c>
      <c r="Q137" s="400">
        <v>38</v>
      </c>
      <c r="R137" s="400">
        <v>0</v>
      </c>
      <c r="S137" s="400">
        <v>1</v>
      </c>
      <c r="T137" s="400">
        <v>0</v>
      </c>
    </row>
    <row r="138" spans="1:21" ht="47.25">
      <c r="A138" s="66" t="s">
        <v>283</v>
      </c>
      <c r="B138" s="67" t="s">
        <v>284</v>
      </c>
      <c r="C138" s="406">
        <v>4</v>
      </c>
      <c r="D138" s="400">
        <v>0</v>
      </c>
      <c r="E138" s="400">
        <v>1</v>
      </c>
      <c r="F138" s="406">
        <v>7</v>
      </c>
      <c r="G138" s="400">
        <v>0</v>
      </c>
      <c r="H138" s="400">
        <v>1</v>
      </c>
      <c r="I138" s="400">
        <v>2</v>
      </c>
      <c r="J138" s="448">
        <v>27</v>
      </c>
      <c r="K138" s="73">
        <v>4</v>
      </c>
      <c r="L138" s="73">
        <v>9</v>
      </c>
      <c r="M138" s="448">
        <v>0</v>
      </c>
      <c r="N138" s="73">
        <v>0</v>
      </c>
      <c r="O138" s="449">
        <v>22</v>
      </c>
      <c r="P138" s="302">
        <v>16</v>
      </c>
      <c r="Q138" s="400">
        <v>127</v>
      </c>
      <c r="R138" s="400">
        <v>0</v>
      </c>
      <c r="S138" s="400">
        <v>2</v>
      </c>
      <c r="T138" s="400">
        <v>0</v>
      </c>
    </row>
    <row r="139" spans="1:21" ht="47.25">
      <c r="A139" s="66" t="s">
        <v>285</v>
      </c>
      <c r="B139" s="67" t="s">
        <v>286</v>
      </c>
      <c r="C139" s="406">
        <v>1</v>
      </c>
      <c r="D139" s="400">
        <v>0</v>
      </c>
      <c r="E139" s="400">
        <v>1</v>
      </c>
      <c r="F139" s="406">
        <v>3</v>
      </c>
      <c r="G139" s="400">
        <v>0</v>
      </c>
      <c r="H139" s="400">
        <v>0</v>
      </c>
      <c r="I139" s="400">
        <v>1</v>
      </c>
      <c r="J139" s="448">
        <v>0</v>
      </c>
      <c r="K139" s="73">
        <v>0</v>
      </c>
      <c r="L139" s="73">
        <v>0</v>
      </c>
      <c r="M139" s="448">
        <v>0</v>
      </c>
      <c r="N139" s="73">
        <v>0</v>
      </c>
      <c r="O139" s="449">
        <v>6</v>
      </c>
      <c r="P139" s="302">
        <v>4</v>
      </c>
      <c r="Q139" s="400">
        <v>37</v>
      </c>
      <c r="R139" s="400">
        <v>0</v>
      </c>
      <c r="S139" s="400">
        <v>2</v>
      </c>
      <c r="T139" s="400">
        <v>0</v>
      </c>
    </row>
    <row r="140" spans="1:21" ht="47.25">
      <c r="A140" s="66" t="s">
        <v>287</v>
      </c>
      <c r="B140" s="67" t="s">
        <v>288</v>
      </c>
      <c r="C140" s="406">
        <v>36</v>
      </c>
      <c r="D140" s="400">
        <v>5</v>
      </c>
      <c r="E140" s="400">
        <v>10</v>
      </c>
      <c r="F140" s="406">
        <v>245</v>
      </c>
      <c r="G140" s="400">
        <v>18</v>
      </c>
      <c r="H140" s="400">
        <v>18</v>
      </c>
      <c r="I140" s="400">
        <v>98</v>
      </c>
      <c r="J140" s="448">
        <v>0</v>
      </c>
      <c r="K140" s="73">
        <v>0</v>
      </c>
      <c r="L140" s="73">
        <v>0</v>
      </c>
      <c r="M140" s="448">
        <v>0</v>
      </c>
      <c r="N140" s="73">
        <v>0</v>
      </c>
      <c r="O140" s="449">
        <v>767</v>
      </c>
      <c r="P140" s="302">
        <v>575</v>
      </c>
      <c r="Q140" s="400">
        <v>1114</v>
      </c>
      <c r="R140" s="400">
        <v>0</v>
      </c>
      <c r="S140" s="400">
        <v>45</v>
      </c>
      <c r="T140" s="400">
        <v>0</v>
      </c>
    </row>
    <row r="141" spans="1:21">
      <c r="A141" s="93" t="s">
        <v>289</v>
      </c>
      <c r="B141" s="57" t="s">
        <v>290</v>
      </c>
      <c r="C141" s="388"/>
      <c r="D141" s="86"/>
      <c r="E141" s="86"/>
      <c r="F141" s="388"/>
      <c r="G141" s="86"/>
      <c r="H141" s="86"/>
      <c r="I141" s="86"/>
      <c r="J141" s="390"/>
      <c r="K141" s="58"/>
      <c r="L141" s="58"/>
      <c r="M141" s="390"/>
      <c r="N141" s="58"/>
      <c r="O141" s="450"/>
      <c r="P141" s="106"/>
      <c r="Q141" s="86"/>
      <c r="R141" s="86"/>
      <c r="S141" s="86"/>
      <c r="T141" s="86"/>
    </row>
    <row r="142" spans="1:21" ht="31.5">
      <c r="A142" s="66" t="s">
        <v>291</v>
      </c>
      <c r="B142" s="67" t="s">
        <v>292</v>
      </c>
      <c r="C142" s="406">
        <v>0</v>
      </c>
      <c r="D142" s="400">
        <v>0</v>
      </c>
      <c r="E142" s="400">
        <v>0</v>
      </c>
      <c r="F142" s="406">
        <v>0</v>
      </c>
      <c r="G142" s="400">
        <v>0</v>
      </c>
      <c r="H142" s="400">
        <v>0</v>
      </c>
      <c r="I142" s="400">
        <v>0</v>
      </c>
      <c r="J142" s="448">
        <v>46</v>
      </c>
      <c r="K142" s="73">
        <v>5</v>
      </c>
      <c r="L142" s="73">
        <v>16</v>
      </c>
      <c r="M142" s="448">
        <v>0</v>
      </c>
      <c r="N142" s="73">
        <v>0</v>
      </c>
      <c r="O142" s="449">
        <v>0</v>
      </c>
      <c r="P142" s="302">
        <v>0</v>
      </c>
      <c r="Q142" s="400">
        <v>0</v>
      </c>
      <c r="R142" s="400">
        <v>0</v>
      </c>
      <c r="S142" s="400">
        <v>0</v>
      </c>
      <c r="T142" s="400">
        <v>4</v>
      </c>
    </row>
    <row r="143" spans="1:21">
      <c r="A143" s="93" t="s">
        <v>293</v>
      </c>
      <c r="B143" s="57" t="s">
        <v>294</v>
      </c>
      <c r="C143" s="388"/>
      <c r="D143" s="86"/>
      <c r="E143" s="86"/>
      <c r="F143" s="388"/>
      <c r="G143" s="86"/>
      <c r="H143" s="86"/>
      <c r="I143" s="86"/>
      <c r="J143" s="390"/>
      <c r="K143" s="58"/>
      <c r="L143" s="58"/>
      <c r="M143" s="390"/>
      <c r="N143" s="58"/>
      <c r="O143" s="450"/>
      <c r="P143" s="106"/>
      <c r="Q143" s="86"/>
      <c r="R143" s="86"/>
      <c r="S143" s="86"/>
      <c r="T143" s="86"/>
    </row>
    <row r="144" spans="1:21" ht="31.5">
      <c r="A144" s="66" t="s">
        <v>295</v>
      </c>
      <c r="B144" s="67" t="s">
        <v>296</v>
      </c>
      <c r="C144" s="406">
        <v>0</v>
      </c>
      <c r="D144" s="400">
        <v>0</v>
      </c>
      <c r="E144" s="400">
        <v>0</v>
      </c>
      <c r="F144" s="406">
        <v>32</v>
      </c>
      <c r="G144" s="400">
        <v>0</v>
      </c>
      <c r="H144" s="400">
        <v>0</v>
      </c>
      <c r="I144" s="400">
        <v>0</v>
      </c>
      <c r="J144" s="448">
        <v>14</v>
      </c>
      <c r="K144" s="73">
        <v>0</v>
      </c>
      <c r="L144" s="73">
        <v>0</v>
      </c>
      <c r="M144" s="448">
        <v>0</v>
      </c>
      <c r="N144" s="73">
        <v>0</v>
      </c>
      <c r="O144" s="449">
        <v>1</v>
      </c>
      <c r="P144" s="302">
        <v>0</v>
      </c>
      <c r="Q144" s="400">
        <v>15</v>
      </c>
      <c r="R144" s="400">
        <v>0</v>
      </c>
      <c r="S144" s="400">
        <v>4</v>
      </c>
      <c r="T144" s="400">
        <v>0</v>
      </c>
      <c r="U144" s="463"/>
    </row>
    <row r="145" spans="1:21">
      <c r="A145" s="66" t="s">
        <v>297</v>
      </c>
      <c r="B145" s="67" t="s">
        <v>298</v>
      </c>
      <c r="C145" s="406">
        <v>8</v>
      </c>
      <c r="D145" s="400">
        <v>0</v>
      </c>
      <c r="E145" s="400">
        <v>0</v>
      </c>
      <c r="F145" s="406">
        <v>38</v>
      </c>
      <c r="G145" s="400">
        <v>0</v>
      </c>
      <c r="H145" s="400">
        <v>0</v>
      </c>
      <c r="I145" s="400">
        <v>0</v>
      </c>
      <c r="J145" s="448">
        <v>29</v>
      </c>
      <c r="K145" s="73">
        <v>0</v>
      </c>
      <c r="L145" s="73">
        <v>0</v>
      </c>
      <c r="M145" s="448">
        <v>0</v>
      </c>
      <c r="N145" s="73">
        <v>0</v>
      </c>
      <c r="O145" s="449">
        <v>12</v>
      </c>
      <c r="P145" s="302">
        <v>9</v>
      </c>
      <c r="Q145" s="400">
        <v>173</v>
      </c>
      <c r="R145" s="400">
        <v>1</v>
      </c>
      <c r="S145" s="400">
        <v>12</v>
      </c>
      <c r="T145" s="400">
        <v>0</v>
      </c>
    </row>
    <row r="146" spans="1:21" ht="78.75">
      <c r="A146" s="66" t="s">
        <v>299</v>
      </c>
      <c r="B146" s="67" t="s">
        <v>300</v>
      </c>
      <c r="C146" s="406">
        <v>7</v>
      </c>
      <c r="D146" s="400">
        <v>0</v>
      </c>
      <c r="E146" s="400">
        <v>0</v>
      </c>
      <c r="F146" s="406">
        <v>31</v>
      </c>
      <c r="G146" s="400">
        <v>0</v>
      </c>
      <c r="H146" s="400">
        <v>0</v>
      </c>
      <c r="I146" s="400">
        <v>0</v>
      </c>
      <c r="J146" s="448">
        <v>80</v>
      </c>
      <c r="K146" s="73">
        <v>0</v>
      </c>
      <c r="L146" s="73">
        <v>0</v>
      </c>
      <c r="M146" s="448">
        <v>0</v>
      </c>
      <c r="N146" s="73">
        <v>0</v>
      </c>
      <c r="O146" s="449">
        <v>6</v>
      </c>
      <c r="P146" s="302">
        <v>4</v>
      </c>
      <c r="Q146" s="400">
        <v>31</v>
      </c>
      <c r="R146" s="400">
        <v>2</v>
      </c>
      <c r="S146" s="400">
        <v>20</v>
      </c>
      <c r="T146" s="400">
        <v>0</v>
      </c>
    </row>
    <row r="147" spans="1:21" ht="47.25">
      <c r="A147" s="66" t="s">
        <v>301</v>
      </c>
      <c r="B147" s="67" t="s">
        <v>302</v>
      </c>
      <c r="C147" s="406">
        <v>3</v>
      </c>
      <c r="D147" s="400">
        <v>0</v>
      </c>
      <c r="E147" s="400">
        <v>0</v>
      </c>
      <c r="F147" s="406">
        <v>7</v>
      </c>
      <c r="G147" s="400">
        <v>0</v>
      </c>
      <c r="H147" s="400">
        <v>0</v>
      </c>
      <c r="I147" s="400">
        <v>0</v>
      </c>
      <c r="J147" s="448">
        <v>52</v>
      </c>
      <c r="K147" s="73">
        <v>0</v>
      </c>
      <c r="L147" s="73">
        <v>0</v>
      </c>
      <c r="M147" s="448">
        <v>0</v>
      </c>
      <c r="N147" s="73">
        <v>0</v>
      </c>
      <c r="O147" s="449">
        <v>5</v>
      </c>
      <c r="P147" s="302">
        <v>3</v>
      </c>
      <c r="Q147" s="400">
        <v>19</v>
      </c>
      <c r="R147" s="400">
        <v>0</v>
      </c>
      <c r="S147" s="400">
        <v>7</v>
      </c>
      <c r="T147" s="400">
        <v>0</v>
      </c>
    </row>
    <row r="148" spans="1:21" ht="31.5">
      <c r="A148" s="66" t="s">
        <v>303</v>
      </c>
      <c r="B148" s="67" t="s">
        <v>304</v>
      </c>
      <c r="C148" s="406">
        <v>9</v>
      </c>
      <c r="D148" s="400">
        <v>0</v>
      </c>
      <c r="E148" s="400">
        <v>0</v>
      </c>
      <c r="F148" s="406">
        <v>36</v>
      </c>
      <c r="G148" s="400">
        <v>0</v>
      </c>
      <c r="H148" s="400">
        <v>0</v>
      </c>
      <c r="I148" s="400">
        <v>0</v>
      </c>
      <c r="J148" s="448">
        <v>27</v>
      </c>
      <c r="K148" s="73">
        <v>0</v>
      </c>
      <c r="L148" s="73">
        <v>0</v>
      </c>
      <c r="M148" s="448">
        <v>0</v>
      </c>
      <c r="N148" s="73">
        <v>0</v>
      </c>
      <c r="O148" s="449">
        <v>6</v>
      </c>
      <c r="P148" s="302">
        <v>4</v>
      </c>
      <c r="Q148" s="400">
        <v>0</v>
      </c>
      <c r="R148" s="400">
        <v>0</v>
      </c>
      <c r="S148" s="400">
        <v>1</v>
      </c>
      <c r="T148" s="400">
        <v>0</v>
      </c>
    </row>
    <row r="149" spans="1:21" ht="31.5">
      <c r="A149" s="66" t="s">
        <v>305</v>
      </c>
      <c r="B149" s="67" t="s">
        <v>306</v>
      </c>
      <c r="C149" s="406">
        <v>0</v>
      </c>
      <c r="D149" s="400">
        <v>0</v>
      </c>
      <c r="E149" s="400">
        <v>0</v>
      </c>
      <c r="F149" s="406">
        <v>9</v>
      </c>
      <c r="G149" s="400">
        <v>0</v>
      </c>
      <c r="H149" s="400">
        <v>0</v>
      </c>
      <c r="I149" s="400">
        <v>0</v>
      </c>
      <c r="J149" s="448">
        <v>2</v>
      </c>
      <c r="K149" s="73">
        <v>0</v>
      </c>
      <c r="L149" s="73">
        <v>0</v>
      </c>
      <c r="M149" s="448">
        <v>0</v>
      </c>
      <c r="N149" s="73">
        <v>0</v>
      </c>
      <c r="O149" s="449">
        <v>0</v>
      </c>
      <c r="P149" s="302">
        <v>0</v>
      </c>
      <c r="Q149" s="400">
        <v>2</v>
      </c>
      <c r="R149" s="400">
        <v>0</v>
      </c>
      <c r="S149" s="400">
        <v>1</v>
      </c>
      <c r="T149" s="400">
        <v>0</v>
      </c>
    </row>
    <row r="150" spans="1:21" ht="47.25">
      <c r="A150" s="66" t="s">
        <v>307</v>
      </c>
      <c r="B150" s="67" t="s">
        <v>308</v>
      </c>
      <c r="C150" s="406">
        <v>3</v>
      </c>
      <c r="D150" s="400">
        <v>0</v>
      </c>
      <c r="E150" s="400">
        <v>0</v>
      </c>
      <c r="F150" s="406">
        <v>17</v>
      </c>
      <c r="G150" s="400">
        <v>0</v>
      </c>
      <c r="H150" s="400">
        <v>0</v>
      </c>
      <c r="I150" s="400">
        <v>0</v>
      </c>
      <c r="J150" s="448">
        <v>15</v>
      </c>
      <c r="K150" s="73">
        <v>0</v>
      </c>
      <c r="L150" s="73">
        <v>0</v>
      </c>
      <c r="M150" s="448">
        <v>0</v>
      </c>
      <c r="N150" s="73">
        <v>0</v>
      </c>
      <c r="O150" s="449">
        <v>3</v>
      </c>
      <c r="P150" s="302">
        <v>2</v>
      </c>
      <c r="Q150" s="400">
        <v>10</v>
      </c>
      <c r="R150" s="400">
        <v>0</v>
      </c>
      <c r="S150" s="400">
        <v>2</v>
      </c>
      <c r="T150" s="400">
        <v>0</v>
      </c>
    </row>
    <row r="151" spans="1:21" ht="31.5">
      <c r="A151" s="66" t="s">
        <v>309</v>
      </c>
      <c r="B151" s="67" t="s">
        <v>310</v>
      </c>
      <c r="C151" s="406">
        <v>0</v>
      </c>
      <c r="D151" s="400">
        <v>0</v>
      </c>
      <c r="E151" s="400">
        <v>0</v>
      </c>
      <c r="F151" s="406">
        <v>0</v>
      </c>
      <c r="G151" s="400">
        <v>0</v>
      </c>
      <c r="H151" s="400">
        <v>0</v>
      </c>
      <c r="I151" s="400">
        <v>0</v>
      </c>
      <c r="J151" s="448">
        <v>0</v>
      </c>
      <c r="K151" s="73">
        <v>0</v>
      </c>
      <c r="L151" s="73">
        <v>0</v>
      </c>
      <c r="M151" s="448">
        <v>0</v>
      </c>
      <c r="N151" s="73">
        <v>0</v>
      </c>
      <c r="O151" s="449">
        <v>0</v>
      </c>
      <c r="P151" s="302">
        <v>0</v>
      </c>
      <c r="Q151" s="400">
        <v>14</v>
      </c>
      <c r="R151" s="400">
        <v>0</v>
      </c>
      <c r="S151" s="400">
        <v>3</v>
      </c>
      <c r="T151" s="400">
        <v>0</v>
      </c>
    </row>
    <row r="152" spans="1:21" ht="31.5">
      <c r="A152" s="66" t="s">
        <v>311</v>
      </c>
      <c r="B152" s="67" t="s">
        <v>312</v>
      </c>
      <c r="C152" s="406">
        <v>9</v>
      </c>
      <c r="D152" s="400">
        <v>0</v>
      </c>
      <c r="E152" s="400">
        <v>0</v>
      </c>
      <c r="F152" s="406">
        <v>32</v>
      </c>
      <c r="G152" s="400">
        <v>0</v>
      </c>
      <c r="H152" s="400">
        <v>0</v>
      </c>
      <c r="I152" s="400">
        <v>0</v>
      </c>
      <c r="J152" s="448">
        <v>38</v>
      </c>
      <c r="K152" s="73">
        <v>0</v>
      </c>
      <c r="L152" s="73">
        <v>0</v>
      </c>
      <c r="M152" s="448">
        <v>0</v>
      </c>
      <c r="N152" s="73">
        <v>0</v>
      </c>
      <c r="O152" s="449">
        <v>7</v>
      </c>
      <c r="P152" s="302">
        <v>5</v>
      </c>
      <c r="Q152" s="400">
        <v>28</v>
      </c>
      <c r="R152" s="400">
        <v>1</v>
      </c>
      <c r="S152" s="400">
        <v>15</v>
      </c>
      <c r="T152" s="400">
        <v>0</v>
      </c>
    </row>
    <row r="153" spans="1:21" ht="47.25">
      <c r="A153" s="66" t="s">
        <v>313</v>
      </c>
      <c r="B153" s="67" t="s">
        <v>314</v>
      </c>
      <c r="C153" s="406">
        <v>8</v>
      </c>
      <c r="D153" s="400">
        <v>0</v>
      </c>
      <c r="E153" s="400">
        <v>0</v>
      </c>
      <c r="F153" s="406">
        <v>20</v>
      </c>
      <c r="G153" s="400">
        <v>0</v>
      </c>
      <c r="H153" s="400">
        <v>0</v>
      </c>
      <c r="I153" s="400">
        <v>0</v>
      </c>
      <c r="J153" s="448">
        <v>30</v>
      </c>
      <c r="K153" s="73">
        <v>0</v>
      </c>
      <c r="L153" s="73">
        <v>0</v>
      </c>
      <c r="M153" s="448">
        <v>0</v>
      </c>
      <c r="N153" s="73">
        <v>0</v>
      </c>
      <c r="O153" s="449">
        <v>3</v>
      </c>
      <c r="P153" s="302">
        <v>2</v>
      </c>
      <c r="Q153" s="400">
        <v>15</v>
      </c>
      <c r="R153" s="400">
        <v>0</v>
      </c>
      <c r="S153" s="400">
        <v>4</v>
      </c>
      <c r="T153" s="400">
        <v>0</v>
      </c>
    </row>
    <row r="154" spans="1:21" ht="31.5">
      <c r="A154" s="66" t="s">
        <v>315</v>
      </c>
      <c r="B154" s="67" t="s">
        <v>316</v>
      </c>
      <c r="C154" s="453">
        <v>1</v>
      </c>
      <c r="D154" s="403">
        <v>0</v>
      </c>
      <c r="E154" s="403">
        <v>1</v>
      </c>
      <c r="F154" s="453">
        <v>9</v>
      </c>
      <c r="G154" s="403">
        <v>0</v>
      </c>
      <c r="H154" s="403">
        <v>1</v>
      </c>
      <c r="I154" s="403">
        <v>3</v>
      </c>
      <c r="J154" s="454">
        <v>9</v>
      </c>
      <c r="K154" s="383">
        <v>1</v>
      </c>
      <c r="L154" s="383">
        <v>3</v>
      </c>
      <c r="M154" s="454">
        <v>0</v>
      </c>
      <c r="N154" s="383">
        <v>0</v>
      </c>
      <c r="O154" s="461">
        <v>2</v>
      </c>
      <c r="P154" s="462">
        <v>1</v>
      </c>
      <c r="Q154" s="403">
        <v>23</v>
      </c>
      <c r="R154" s="403">
        <v>0</v>
      </c>
      <c r="S154" s="403">
        <v>5</v>
      </c>
      <c r="T154" s="403">
        <v>0</v>
      </c>
      <c r="U154" s="464"/>
    </row>
    <row r="155" spans="1:21" ht="47.25">
      <c r="A155" s="66" t="s">
        <v>317</v>
      </c>
      <c r="B155" s="67" t="s">
        <v>318</v>
      </c>
      <c r="C155" s="457">
        <v>0</v>
      </c>
      <c r="D155" s="403">
        <v>0</v>
      </c>
      <c r="E155" s="404">
        <v>0</v>
      </c>
      <c r="F155" s="453">
        <v>0</v>
      </c>
      <c r="G155" s="404">
        <v>0</v>
      </c>
      <c r="H155" s="403">
        <v>0</v>
      </c>
      <c r="I155" s="404">
        <v>0</v>
      </c>
      <c r="J155" s="454">
        <v>5</v>
      </c>
      <c r="K155" s="73">
        <v>0</v>
      </c>
      <c r="L155" s="73">
        <v>2</v>
      </c>
      <c r="M155" s="448">
        <v>0</v>
      </c>
      <c r="N155" s="73">
        <v>0</v>
      </c>
      <c r="O155" s="449">
        <v>0</v>
      </c>
      <c r="P155" s="302">
        <v>0</v>
      </c>
      <c r="Q155" s="400">
        <v>0</v>
      </c>
      <c r="R155" s="400">
        <v>0</v>
      </c>
      <c r="S155" s="400">
        <v>0</v>
      </c>
      <c r="T155" s="400">
        <v>0</v>
      </c>
      <c r="U155" s="464"/>
    </row>
    <row r="156" spans="1:21" ht="47.25">
      <c r="A156" s="66" t="s">
        <v>319</v>
      </c>
      <c r="B156" s="67" t="s">
        <v>320</v>
      </c>
      <c r="C156" s="406">
        <v>0</v>
      </c>
      <c r="D156" s="400">
        <v>0</v>
      </c>
      <c r="E156" s="400">
        <v>0</v>
      </c>
      <c r="F156" s="406">
        <v>4</v>
      </c>
      <c r="G156" s="400">
        <v>0</v>
      </c>
      <c r="H156" s="400">
        <v>0</v>
      </c>
      <c r="I156" s="400">
        <v>2</v>
      </c>
      <c r="J156" s="448">
        <v>5</v>
      </c>
      <c r="K156" s="73">
        <v>0</v>
      </c>
      <c r="L156" s="73">
        <v>3</v>
      </c>
      <c r="M156" s="448">
        <v>0</v>
      </c>
      <c r="N156" s="73">
        <v>0</v>
      </c>
      <c r="O156" s="449">
        <v>0</v>
      </c>
      <c r="P156" s="302">
        <v>0</v>
      </c>
      <c r="Q156" s="400">
        <v>10</v>
      </c>
      <c r="R156" s="400">
        <v>0</v>
      </c>
      <c r="S156" s="400">
        <v>5</v>
      </c>
      <c r="T156" s="400">
        <v>0</v>
      </c>
    </row>
    <row r="157" spans="1:21" ht="31.5">
      <c r="A157" s="66" t="s">
        <v>321</v>
      </c>
      <c r="B157" s="67" t="s">
        <v>322</v>
      </c>
      <c r="C157" s="406">
        <v>1</v>
      </c>
      <c r="D157" s="400">
        <v>0</v>
      </c>
      <c r="E157" s="400">
        <v>0</v>
      </c>
      <c r="F157" s="406">
        <v>5</v>
      </c>
      <c r="G157" s="400">
        <v>0</v>
      </c>
      <c r="H157" s="400">
        <v>0</v>
      </c>
      <c r="I157" s="400">
        <v>0</v>
      </c>
      <c r="J157" s="448">
        <v>26</v>
      </c>
      <c r="K157" s="73">
        <v>0</v>
      </c>
      <c r="L157" s="73">
        <v>0</v>
      </c>
      <c r="M157" s="448">
        <v>0</v>
      </c>
      <c r="N157" s="73">
        <v>0</v>
      </c>
      <c r="O157" s="449">
        <v>3</v>
      </c>
      <c r="P157" s="302">
        <v>2</v>
      </c>
      <c r="Q157" s="400">
        <v>13</v>
      </c>
      <c r="R157" s="400">
        <v>1</v>
      </c>
      <c r="S157" s="400">
        <v>6</v>
      </c>
      <c r="T157" s="400">
        <v>0</v>
      </c>
    </row>
    <row r="158" spans="1:21" ht="31.5">
      <c r="A158" s="66" t="s">
        <v>323</v>
      </c>
      <c r="B158" s="124" t="s">
        <v>324</v>
      </c>
      <c r="C158" s="406">
        <v>3</v>
      </c>
      <c r="D158" s="400">
        <v>0</v>
      </c>
      <c r="E158" s="400">
        <v>0</v>
      </c>
      <c r="F158" s="406">
        <v>5</v>
      </c>
      <c r="G158" s="400">
        <v>0</v>
      </c>
      <c r="H158" s="400">
        <v>0</v>
      </c>
      <c r="I158" s="400">
        <v>0</v>
      </c>
      <c r="J158" s="448">
        <v>21</v>
      </c>
      <c r="K158" s="73">
        <v>0</v>
      </c>
      <c r="L158" s="73">
        <v>0</v>
      </c>
      <c r="M158" s="448">
        <v>0</v>
      </c>
      <c r="N158" s="73">
        <v>0</v>
      </c>
      <c r="O158" s="449">
        <v>4</v>
      </c>
      <c r="P158" s="302">
        <v>3</v>
      </c>
      <c r="Q158" s="400">
        <v>20</v>
      </c>
      <c r="R158" s="400">
        <v>0</v>
      </c>
      <c r="S158" s="400">
        <v>1</v>
      </c>
      <c r="T158" s="400">
        <v>0</v>
      </c>
    </row>
    <row r="159" spans="1:21" ht="31.5">
      <c r="A159" s="66" t="s">
        <v>325</v>
      </c>
      <c r="B159" s="124" t="s">
        <v>326</v>
      </c>
      <c r="C159" s="406">
        <v>0</v>
      </c>
      <c r="D159" s="400">
        <v>0</v>
      </c>
      <c r="E159" s="400">
        <v>0</v>
      </c>
      <c r="F159" s="406">
        <v>1</v>
      </c>
      <c r="G159" s="400">
        <v>0</v>
      </c>
      <c r="H159" s="400">
        <v>0</v>
      </c>
      <c r="I159" s="400">
        <v>0</v>
      </c>
      <c r="J159" s="448">
        <v>12</v>
      </c>
      <c r="K159" s="73">
        <v>0</v>
      </c>
      <c r="L159" s="73">
        <v>0</v>
      </c>
      <c r="M159" s="448">
        <v>0</v>
      </c>
      <c r="N159" s="73">
        <v>0</v>
      </c>
      <c r="O159" s="449">
        <v>0</v>
      </c>
      <c r="P159" s="302">
        <v>0</v>
      </c>
      <c r="Q159" s="400">
        <v>0</v>
      </c>
      <c r="R159" s="400">
        <v>0</v>
      </c>
      <c r="S159" s="400">
        <v>0</v>
      </c>
      <c r="T159" s="400">
        <v>0</v>
      </c>
    </row>
    <row r="160" spans="1:21">
      <c r="A160" s="93" t="s">
        <v>327</v>
      </c>
      <c r="B160" s="57" t="s">
        <v>328</v>
      </c>
      <c r="C160" s="388"/>
      <c r="D160" s="86"/>
      <c r="E160" s="86"/>
      <c r="F160" s="388"/>
      <c r="G160" s="86"/>
      <c r="H160" s="86"/>
      <c r="I160" s="86"/>
      <c r="J160" s="390"/>
      <c r="K160" s="58"/>
      <c r="L160" s="58"/>
      <c r="M160" s="390"/>
      <c r="N160" s="58"/>
      <c r="O160" s="450"/>
      <c r="P160" s="106"/>
      <c r="Q160" s="86"/>
      <c r="R160" s="86"/>
      <c r="S160" s="86"/>
      <c r="T160" s="86"/>
    </row>
    <row r="161" spans="1:21" ht="31.5">
      <c r="A161" s="66" t="s">
        <v>329</v>
      </c>
      <c r="B161" s="67" t="s">
        <v>330</v>
      </c>
      <c r="C161" s="406">
        <v>4</v>
      </c>
      <c r="D161" s="400">
        <v>0</v>
      </c>
      <c r="E161" s="400">
        <v>0</v>
      </c>
      <c r="F161" s="406">
        <v>16</v>
      </c>
      <c r="G161" s="400">
        <v>0</v>
      </c>
      <c r="H161" s="400">
        <v>0</v>
      </c>
      <c r="I161" s="400">
        <v>0</v>
      </c>
      <c r="J161" s="448">
        <v>51</v>
      </c>
      <c r="K161" s="73">
        <v>0</v>
      </c>
      <c r="L161" s="73">
        <v>0</v>
      </c>
      <c r="M161" s="448">
        <v>0</v>
      </c>
      <c r="N161" s="73">
        <v>0</v>
      </c>
      <c r="O161" s="449">
        <v>24</v>
      </c>
      <c r="P161" s="302">
        <v>18</v>
      </c>
      <c r="Q161" s="400">
        <v>67</v>
      </c>
      <c r="R161" s="400">
        <v>2</v>
      </c>
      <c r="S161" s="400">
        <v>13</v>
      </c>
      <c r="T161" s="400">
        <v>0</v>
      </c>
    </row>
    <row r="162" spans="1:21" ht="31.5">
      <c r="A162" s="66" t="s">
        <v>331</v>
      </c>
      <c r="B162" s="67" t="s">
        <v>332</v>
      </c>
      <c r="C162" s="448">
        <v>14</v>
      </c>
      <c r="D162" s="400">
        <v>1</v>
      </c>
      <c r="E162" s="400">
        <v>8</v>
      </c>
      <c r="F162" s="406">
        <v>20</v>
      </c>
      <c r="G162" s="400">
        <v>0</v>
      </c>
      <c r="H162" s="400">
        <v>2</v>
      </c>
      <c r="I162" s="400">
        <v>10</v>
      </c>
      <c r="J162" s="448">
        <v>125</v>
      </c>
      <c r="K162" s="73">
        <v>15</v>
      </c>
      <c r="L162" s="73">
        <v>40</v>
      </c>
      <c r="M162" s="448">
        <v>0</v>
      </c>
      <c r="N162" s="73">
        <v>0</v>
      </c>
      <c r="O162" s="449">
        <v>12</v>
      </c>
      <c r="P162" s="302">
        <v>9</v>
      </c>
      <c r="Q162" s="400">
        <v>120</v>
      </c>
      <c r="R162" s="400">
        <v>1</v>
      </c>
      <c r="S162" s="400">
        <v>10</v>
      </c>
      <c r="T162" s="400">
        <v>0</v>
      </c>
    </row>
    <row r="163" spans="1:21">
      <c r="A163" s="93" t="s">
        <v>333</v>
      </c>
      <c r="B163" s="57" t="s">
        <v>334</v>
      </c>
      <c r="C163" s="388"/>
      <c r="D163" s="86"/>
      <c r="E163" s="86"/>
      <c r="F163" s="388"/>
      <c r="G163" s="86"/>
      <c r="H163" s="86"/>
      <c r="I163" s="86"/>
      <c r="J163" s="390"/>
      <c r="K163" s="58"/>
      <c r="L163" s="58"/>
      <c r="M163" s="390"/>
      <c r="N163" s="58"/>
      <c r="O163" s="450"/>
      <c r="P163" s="106"/>
      <c r="Q163" s="86"/>
      <c r="R163" s="86"/>
      <c r="S163" s="86"/>
      <c r="T163" s="86"/>
    </row>
    <row r="164" spans="1:21" ht="31.5">
      <c r="A164" s="66" t="s">
        <v>335</v>
      </c>
      <c r="B164" s="67" t="s">
        <v>336</v>
      </c>
      <c r="C164" s="406">
        <v>0</v>
      </c>
      <c r="D164" s="400">
        <v>0</v>
      </c>
      <c r="E164" s="400">
        <v>0</v>
      </c>
      <c r="F164" s="406">
        <v>1</v>
      </c>
      <c r="G164" s="400">
        <v>0</v>
      </c>
      <c r="H164" s="400">
        <v>0</v>
      </c>
      <c r="I164" s="400">
        <v>0</v>
      </c>
      <c r="J164" s="448">
        <v>2</v>
      </c>
      <c r="K164" s="73">
        <v>0</v>
      </c>
      <c r="L164" s="73">
        <v>0</v>
      </c>
      <c r="M164" s="448">
        <v>0</v>
      </c>
      <c r="N164" s="73">
        <v>0</v>
      </c>
      <c r="O164" s="449">
        <v>3</v>
      </c>
      <c r="P164" s="302">
        <v>2</v>
      </c>
      <c r="Q164" s="400">
        <v>0</v>
      </c>
      <c r="R164" s="400">
        <v>0</v>
      </c>
      <c r="S164" s="400">
        <v>3</v>
      </c>
      <c r="T164" s="400">
        <v>0</v>
      </c>
    </row>
    <row r="165" spans="1:21" ht="94.5">
      <c r="A165" s="66" t="s">
        <v>337</v>
      </c>
      <c r="B165" s="67" t="s">
        <v>338</v>
      </c>
      <c r="C165" s="406">
        <v>0</v>
      </c>
      <c r="D165" s="400">
        <v>0</v>
      </c>
      <c r="E165" s="400">
        <v>0</v>
      </c>
      <c r="F165" s="406">
        <v>9</v>
      </c>
      <c r="G165" s="400">
        <v>0</v>
      </c>
      <c r="H165" s="400">
        <v>0</v>
      </c>
      <c r="I165" s="400">
        <v>0</v>
      </c>
      <c r="J165" s="448">
        <v>4</v>
      </c>
      <c r="K165" s="73">
        <v>0</v>
      </c>
      <c r="L165" s="73">
        <v>0</v>
      </c>
      <c r="M165" s="448">
        <v>0</v>
      </c>
      <c r="N165" s="73">
        <v>0</v>
      </c>
      <c r="O165" s="449">
        <v>8</v>
      </c>
      <c r="P165" s="302">
        <v>6</v>
      </c>
      <c r="Q165" s="400">
        <v>41</v>
      </c>
      <c r="R165" s="400">
        <v>0</v>
      </c>
      <c r="S165" s="400">
        <v>20</v>
      </c>
      <c r="T165" s="400">
        <v>0</v>
      </c>
    </row>
    <row r="166" spans="1:21" ht="47.25">
      <c r="A166" s="66" t="s">
        <v>339</v>
      </c>
      <c r="B166" s="67" t="s">
        <v>340</v>
      </c>
      <c r="C166" s="406">
        <v>2</v>
      </c>
      <c r="D166" s="400">
        <v>0</v>
      </c>
      <c r="E166" s="400">
        <v>0</v>
      </c>
      <c r="F166" s="406">
        <v>5</v>
      </c>
      <c r="G166" s="400">
        <v>0</v>
      </c>
      <c r="H166" s="400">
        <v>0</v>
      </c>
      <c r="I166" s="400">
        <v>0</v>
      </c>
      <c r="J166" s="448">
        <v>5</v>
      </c>
      <c r="K166" s="73">
        <v>0</v>
      </c>
      <c r="L166" s="73">
        <v>0</v>
      </c>
      <c r="M166" s="448">
        <v>0</v>
      </c>
      <c r="N166" s="73">
        <v>0</v>
      </c>
      <c r="O166" s="449">
        <v>7</v>
      </c>
      <c r="P166" s="302">
        <v>5</v>
      </c>
      <c r="Q166" s="400">
        <v>20</v>
      </c>
      <c r="R166" s="400">
        <v>0</v>
      </c>
      <c r="S166" s="400">
        <v>2</v>
      </c>
      <c r="T166" s="400">
        <v>0</v>
      </c>
    </row>
    <row r="167" spans="1:21" ht="31.5">
      <c r="A167" s="66" t="s">
        <v>341</v>
      </c>
      <c r="B167" s="67" t="s">
        <v>342</v>
      </c>
      <c r="C167" s="406">
        <v>2</v>
      </c>
      <c r="D167" s="400">
        <v>0</v>
      </c>
      <c r="E167" s="400">
        <v>0</v>
      </c>
      <c r="F167" s="406">
        <v>7</v>
      </c>
      <c r="G167" s="400">
        <v>0</v>
      </c>
      <c r="H167" s="400">
        <v>0</v>
      </c>
      <c r="I167" s="400">
        <v>0</v>
      </c>
      <c r="J167" s="448">
        <v>3</v>
      </c>
      <c r="K167" s="73">
        <v>0</v>
      </c>
      <c r="L167" s="73">
        <v>0</v>
      </c>
      <c r="M167" s="448">
        <v>0</v>
      </c>
      <c r="N167" s="73">
        <v>0</v>
      </c>
      <c r="O167" s="449">
        <v>19</v>
      </c>
      <c r="P167" s="302">
        <v>14</v>
      </c>
      <c r="Q167" s="400">
        <v>120</v>
      </c>
      <c r="R167" s="400">
        <v>1</v>
      </c>
      <c r="S167" s="400">
        <v>15</v>
      </c>
      <c r="T167" s="400">
        <v>0</v>
      </c>
    </row>
    <row r="168" spans="1:21" ht="31.5">
      <c r="A168" s="66" t="s">
        <v>343</v>
      </c>
      <c r="B168" s="67" t="s">
        <v>344</v>
      </c>
      <c r="C168" s="406">
        <v>2</v>
      </c>
      <c r="D168" s="400">
        <v>0</v>
      </c>
      <c r="E168" s="400">
        <v>1</v>
      </c>
      <c r="F168" s="406">
        <v>17</v>
      </c>
      <c r="G168" s="400">
        <v>1</v>
      </c>
      <c r="H168" s="400">
        <v>1</v>
      </c>
      <c r="I168" s="400">
        <v>4</v>
      </c>
      <c r="J168" s="448">
        <v>67</v>
      </c>
      <c r="K168" s="73">
        <v>5</v>
      </c>
      <c r="L168" s="73">
        <v>23</v>
      </c>
      <c r="M168" s="448">
        <v>0</v>
      </c>
      <c r="N168" s="73">
        <v>0</v>
      </c>
      <c r="O168" s="449">
        <v>9</v>
      </c>
      <c r="P168" s="302">
        <v>6</v>
      </c>
      <c r="Q168" s="400">
        <v>92</v>
      </c>
      <c r="R168" s="400">
        <v>1</v>
      </c>
      <c r="S168" s="400">
        <v>42</v>
      </c>
      <c r="T168" s="400">
        <v>0</v>
      </c>
    </row>
    <row r="169" spans="1:21" ht="63">
      <c r="A169" s="66" t="s">
        <v>345</v>
      </c>
      <c r="B169" s="67" t="s">
        <v>346</v>
      </c>
      <c r="C169" s="406">
        <v>4</v>
      </c>
      <c r="D169" s="400">
        <v>0</v>
      </c>
      <c r="E169" s="400">
        <v>0</v>
      </c>
      <c r="F169" s="406">
        <v>47</v>
      </c>
      <c r="G169" s="400">
        <v>0</v>
      </c>
      <c r="H169" s="400">
        <v>0</v>
      </c>
      <c r="I169" s="400">
        <v>0</v>
      </c>
      <c r="J169" s="448">
        <v>6</v>
      </c>
      <c r="K169" s="73">
        <v>0</v>
      </c>
      <c r="L169" s="73">
        <v>0</v>
      </c>
      <c r="M169" s="448">
        <v>0</v>
      </c>
      <c r="N169" s="73">
        <v>0</v>
      </c>
      <c r="O169" s="449">
        <v>19</v>
      </c>
      <c r="P169" s="302">
        <v>14</v>
      </c>
      <c r="Q169" s="400">
        <v>96</v>
      </c>
      <c r="R169" s="400">
        <v>0</v>
      </c>
      <c r="S169" s="400">
        <v>30</v>
      </c>
      <c r="T169" s="400">
        <v>0</v>
      </c>
    </row>
    <row r="170" spans="1:21">
      <c r="A170" s="93" t="s">
        <v>347</v>
      </c>
      <c r="B170" s="57" t="s">
        <v>348</v>
      </c>
      <c r="C170" s="388"/>
      <c r="D170" s="86"/>
      <c r="E170" s="86"/>
      <c r="F170" s="388"/>
      <c r="G170" s="86"/>
      <c r="H170" s="86"/>
      <c r="I170" s="86"/>
      <c r="J170" s="390"/>
      <c r="K170" s="58"/>
      <c r="L170" s="58"/>
      <c r="M170" s="390"/>
      <c r="N170" s="58"/>
      <c r="O170" s="450"/>
      <c r="P170" s="106"/>
      <c r="Q170" s="86"/>
      <c r="R170" s="86"/>
      <c r="S170" s="86"/>
      <c r="T170" s="86"/>
    </row>
    <row r="171" spans="1:21" ht="31.5">
      <c r="A171" s="66" t="s">
        <v>349</v>
      </c>
      <c r="B171" s="67" t="s">
        <v>350</v>
      </c>
      <c r="C171" s="453">
        <v>49</v>
      </c>
      <c r="D171" s="403">
        <v>0</v>
      </c>
      <c r="E171" s="403">
        <v>0</v>
      </c>
      <c r="F171" s="453">
        <v>52</v>
      </c>
      <c r="G171" s="400">
        <v>0</v>
      </c>
      <c r="H171" s="400">
        <v>0</v>
      </c>
      <c r="I171" s="400">
        <v>0</v>
      </c>
      <c r="J171" s="448">
        <v>16</v>
      </c>
      <c r="K171" s="73">
        <v>0</v>
      </c>
      <c r="L171" s="73">
        <v>0</v>
      </c>
      <c r="M171" s="448">
        <v>0</v>
      </c>
      <c r="N171" s="73">
        <v>0</v>
      </c>
      <c r="O171" s="449">
        <v>58</v>
      </c>
      <c r="P171" s="302">
        <v>43</v>
      </c>
      <c r="Q171" s="400">
        <v>301</v>
      </c>
      <c r="R171" s="400">
        <v>2</v>
      </c>
      <c r="S171" s="400">
        <v>42</v>
      </c>
      <c r="T171" s="400">
        <v>5</v>
      </c>
    </row>
    <row r="172" spans="1:21" ht="31.5">
      <c r="A172" s="66" t="s">
        <v>351</v>
      </c>
      <c r="B172" s="67" t="s">
        <v>352</v>
      </c>
      <c r="C172" s="406">
        <v>38</v>
      </c>
      <c r="D172" s="400">
        <v>0</v>
      </c>
      <c r="E172" s="400">
        <v>0</v>
      </c>
      <c r="F172" s="406">
        <v>50</v>
      </c>
      <c r="G172" s="400">
        <v>0</v>
      </c>
      <c r="H172" s="400">
        <v>0</v>
      </c>
      <c r="I172" s="400">
        <v>0</v>
      </c>
      <c r="J172" s="448">
        <v>36</v>
      </c>
      <c r="K172" s="73">
        <v>0</v>
      </c>
      <c r="L172" s="73">
        <v>0</v>
      </c>
      <c r="M172" s="448">
        <v>0</v>
      </c>
      <c r="N172" s="73">
        <v>0</v>
      </c>
      <c r="O172" s="449">
        <v>95</v>
      </c>
      <c r="P172" s="302">
        <v>71</v>
      </c>
      <c r="Q172" s="400">
        <v>221</v>
      </c>
      <c r="R172" s="400">
        <v>0</v>
      </c>
      <c r="S172" s="400">
        <v>28</v>
      </c>
      <c r="T172" s="400">
        <v>0</v>
      </c>
      <c r="U172" s="463"/>
    </row>
    <row r="173" spans="1:21" ht="31.5">
      <c r="A173" s="66" t="s">
        <v>353</v>
      </c>
      <c r="B173" s="67" t="s">
        <v>354</v>
      </c>
      <c r="C173" s="406">
        <v>8</v>
      </c>
      <c r="D173" s="400">
        <v>0</v>
      </c>
      <c r="E173" s="400">
        <v>0</v>
      </c>
      <c r="F173" s="406">
        <v>37</v>
      </c>
      <c r="G173" s="400">
        <v>0</v>
      </c>
      <c r="H173" s="400">
        <v>0</v>
      </c>
      <c r="I173" s="400">
        <v>0</v>
      </c>
      <c r="J173" s="448">
        <v>0</v>
      </c>
      <c r="K173" s="73">
        <v>0</v>
      </c>
      <c r="L173" s="73">
        <v>0</v>
      </c>
      <c r="M173" s="448">
        <v>0</v>
      </c>
      <c r="N173" s="73">
        <v>0</v>
      </c>
      <c r="O173" s="449">
        <v>100</v>
      </c>
      <c r="P173" s="302">
        <v>75</v>
      </c>
      <c r="Q173" s="400">
        <v>402</v>
      </c>
      <c r="R173" s="400">
        <v>0</v>
      </c>
      <c r="S173" s="400">
        <v>18</v>
      </c>
      <c r="T173" s="400">
        <v>0</v>
      </c>
    </row>
    <row r="174" spans="1:21" ht="31.5">
      <c r="A174" s="66" t="s">
        <v>355</v>
      </c>
      <c r="B174" s="67" t="s">
        <v>120</v>
      </c>
      <c r="C174" s="406">
        <v>26</v>
      </c>
      <c r="D174" s="400">
        <v>0</v>
      </c>
      <c r="E174" s="400">
        <v>0</v>
      </c>
      <c r="F174" s="406">
        <v>29</v>
      </c>
      <c r="G174" s="400">
        <v>0</v>
      </c>
      <c r="H174" s="400">
        <v>0</v>
      </c>
      <c r="I174" s="400">
        <v>0</v>
      </c>
      <c r="J174" s="448">
        <v>21</v>
      </c>
      <c r="K174" s="73">
        <v>0</v>
      </c>
      <c r="L174" s="73">
        <v>0</v>
      </c>
      <c r="M174" s="448">
        <v>0</v>
      </c>
      <c r="N174" s="73">
        <v>0</v>
      </c>
      <c r="O174" s="449">
        <v>56</v>
      </c>
      <c r="P174" s="302">
        <v>42</v>
      </c>
      <c r="Q174" s="400">
        <v>140</v>
      </c>
      <c r="R174" s="400">
        <v>1</v>
      </c>
      <c r="S174" s="400">
        <v>8</v>
      </c>
      <c r="T174" s="400">
        <v>0</v>
      </c>
    </row>
    <row r="175" spans="1:21" ht="31.5">
      <c r="A175" s="66" t="s">
        <v>356</v>
      </c>
      <c r="B175" s="67" t="s">
        <v>357</v>
      </c>
      <c r="C175" s="406">
        <v>14</v>
      </c>
      <c r="D175" s="400">
        <v>0</v>
      </c>
      <c r="E175" s="400">
        <v>0</v>
      </c>
      <c r="F175" s="406">
        <v>34</v>
      </c>
      <c r="G175" s="400">
        <v>0</v>
      </c>
      <c r="H175" s="400">
        <v>0</v>
      </c>
      <c r="I175" s="400">
        <v>0</v>
      </c>
      <c r="J175" s="448">
        <v>0</v>
      </c>
      <c r="K175" s="73">
        <v>0</v>
      </c>
      <c r="L175" s="73">
        <v>0</v>
      </c>
      <c r="M175" s="448">
        <v>0</v>
      </c>
      <c r="N175" s="73">
        <v>0</v>
      </c>
      <c r="O175" s="449">
        <v>36</v>
      </c>
      <c r="P175" s="302">
        <v>27</v>
      </c>
      <c r="Q175" s="400">
        <v>246</v>
      </c>
      <c r="R175" s="400">
        <v>0</v>
      </c>
      <c r="S175" s="400">
        <v>6</v>
      </c>
      <c r="T175" s="400">
        <v>0</v>
      </c>
    </row>
    <row r="176" spans="1:21" ht="31.5">
      <c r="A176" s="66" t="s">
        <v>358</v>
      </c>
      <c r="B176" s="67" t="s">
        <v>359</v>
      </c>
      <c r="C176" s="406">
        <v>125</v>
      </c>
      <c r="D176" s="400">
        <v>15</v>
      </c>
      <c r="E176" s="400">
        <v>31</v>
      </c>
      <c r="F176" s="406">
        <v>109</v>
      </c>
      <c r="G176" s="400">
        <v>6</v>
      </c>
      <c r="H176" s="400">
        <v>10</v>
      </c>
      <c r="I176" s="400">
        <v>27</v>
      </c>
      <c r="J176" s="448">
        <v>120</v>
      </c>
      <c r="K176" s="73">
        <v>15</v>
      </c>
      <c r="L176" s="73">
        <v>30</v>
      </c>
      <c r="M176" s="448">
        <v>0</v>
      </c>
      <c r="N176" s="73">
        <v>0</v>
      </c>
      <c r="O176" s="449">
        <v>28</v>
      </c>
      <c r="P176" s="302">
        <v>21</v>
      </c>
      <c r="Q176" s="400">
        <v>747</v>
      </c>
      <c r="R176" s="400">
        <v>5</v>
      </c>
      <c r="S176" s="400">
        <v>131</v>
      </c>
      <c r="T176" s="400">
        <v>0</v>
      </c>
    </row>
    <row r="177" spans="1:20" ht="47.25">
      <c r="A177" s="66" t="s">
        <v>360</v>
      </c>
      <c r="B177" s="67" t="s">
        <v>361</v>
      </c>
      <c r="C177" s="406">
        <v>20</v>
      </c>
      <c r="D177" s="400">
        <v>0</v>
      </c>
      <c r="E177" s="400">
        <v>0</v>
      </c>
      <c r="F177" s="406">
        <v>30</v>
      </c>
      <c r="G177" s="400">
        <v>0</v>
      </c>
      <c r="H177" s="400">
        <v>0</v>
      </c>
      <c r="I177" s="400">
        <v>0</v>
      </c>
      <c r="J177" s="448">
        <v>100</v>
      </c>
      <c r="K177" s="73">
        <v>0</v>
      </c>
      <c r="L177" s="73">
        <v>0</v>
      </c>
      <c r="M177" s="448">
        <v>0</v>
      </c>
      <c r="N177" s="73">
        <v>0</v>
      </c>
      <c r="O177" s="449">
        <v>91</v>
      </c>
      <c r="P177" s="302">
        <v>68</v>
      </c>
      <c r="Q177" s="400">
        <v>619</v>
      </c>
      <c r="R177" s="400">
        <v>0</v>
      </c>
      <c r="S177" s="400">
        <v>45</v>
      </c>
      <c r="T177" s="400">
        <v>10</v>
      </c>
    </row>
    <row r="178" spans="1:20" ht="31.5">
      <c r="A178" s="66" t="s">
        <v>362</v>
      </c>
      <c r="B178" s="124" t="s">
        <v>363</v>
      </c>
      <c r="C178" s="406">
        <v>10</v>
      </c>
      <c r="D178" s="400">
        <v>0</v>
      </c>
      <c r="E178" s="400">
        <v>0</v>
      </c>
      <c r="F178" s="406">
        <v>10</v>
      </c>
      <c r="G178" s="400">
        <v>0</v>
      </c>
      <c r="H178" s="400">
        <v>0</v>
      </c>
      <c r="I178" s="400">
        <v>0</v>
      </c>
      <c r="J178" s="448">
        <v>16</v>
      </c>
      <c r="K178" s="73">
        <v>0</v>
      </c>
      <c r="L178" s="73">
        <v>0</v>
      </c>
      <c r="M178" s="448">
        <v>0</v>
      </c>
      <c r="N178" s="73">
        <v>0</v>
      </c>
      <c r="O178" s="449">
        <v>0</v>
      </c>
      <c r="P178" s="302">
        <v>0</v>
      </c>
      <c r="Q178" s="400">
        <v>86</v>
      </c>
      <c r="R178" s="400">
        <v>0</v>
      </c>
      <c r="S178" s="403">
        <v>2</v>
      </c>
      <c r="T178" s="400">
        <v>0</v>
      </c>
    </row>
    <row r="179" spans="1:20" ht="47.25">
      <c r="A179" s="66" t="s">
        <v>364</v>
      </c>
      <c r="B179" s="124" t="s">
        <v>365</v>
      </c>
      <c r="C179" s="406">
        <v>12</v>
      </c>
      <c r="D179" s="400">
        <v>0</v>
      </c>
      <c r="E179" s="400">
        <v>0</v>
      </c>
      <c r="F179" s="406">
        <v>16</v>
      </c>
      <c r="G179" s="400">
        <v>0</v>
      </c>
      <c r="H179" s="400">
        <v>0</v>
      </c>
      <c r="I179" s="400">
        <v>0</v>
      </c>
      <c r="J179" s="448">
        <v>15</v>
      </c>
      <c r="K179" s="73">
        <v>0</v>
      </c>
      <c r="L179" s="73">
        <v>0</v>
      </c>
      <c r="M179" s="448">
        <v>0</v>
      </c>
      <c r="N179" s="73">
        <v>0</v>
      </c>
      <c r="O179" s="449">
        <v>45</v>
      </c>
      <c r="P179" s="302">
        <v>33</v>
      </c>
      <c r="Q179" s="400">
        <v>112</v>
      </c>
      <c r="R179" s="400">
        <v>0</v>
      </c>
      <c r="S179" s="400">
        <v>12</v>
      </c>
      <c r="T179" s="400">
        <v>0</v>
      </c>
    </row>
    <row r="180" spans="1:20" ht="47.25">
      <c r="A180" s="66" t="s">
        <v>366</v>
      </c>
      <c r="B180" s="124" t="s">
        <v>367</v>
      </c>
      <c r="C180" s="406">
        <v>26</v>
      </c>
      <c r="D180" s="400">
        <v>0</v>
      </c>
      <c r="E180" s="400">
        <v>0</v>
      </c>
      <c r="F180" s="406">
        <v>34</v>
      </c>
      <c r="G180" s="400">
        <v>0</v>
      </c>
      <c r="H180" s="400">
        <v>0</v>
      </c>
      <c r="I180" s="400">
        <v>0</v>
      </c>
      <c r="J180" s="448">
        <v>32</v>
      </c>
      <c r="K180" s="73">
        <v>0</v>
      </c>
      <c r="L180" s="73">
        <v>0</v>
      </c>
      <c r="M180" s="448">
        <v>0</v>
      </c>
      <c r="N180" s="73">
        <v>0</v>
      </c>
      <c r="O180" s="449">
        <v>105</v>
      </c>
      <c r="P180" s="302">
        <v>78</v>
      </c>
      <c r="Q180" s="400">
        <v>230</v>
      </c>
      <c r="R180" s="400">
        <v>0</v>
      </c>
      <c r="S180" s="400">
        <v>25</v>
      </c>
      <c r="T180" s="400">
        <v>0</v>
      </c>
    </row>
    <row r="181" spans="1:20">
      <c r="A181" s="93" t="s">
        <v>368</v>
      </c>
      <c r="B181" s="57" t="s">
        <v>369</v>
      </c>
      <c r="C181" s="388"/>
      <c r="D181" s="86"/>
      <c r="E181" s="86"/>
      <c r="F181" s="388"/>
      <c r="G181" s="86"/>
      <c r="H181" s="86"/>
      <c r="I181" s="86"/>
      <c r="J181" s="390"/>
      <c r="K181" s="58"/>
      <c r="L181" s="58"/>
      <c r="M181" s="390"/>
      <c r="N181" s="58"/>
      <c r="O181" s="450"/>
      <c r="P181" s="106"/>
      <c r="Q181" s="86"/>
      <c r="R181" s="86"/>
      <c r="S181" s="86"/>
      <c r="T181" s="86"/>
    </row>
    <row r="182" spans="1:20" ht="47.25">
      <c r="A182" s="66" t="s">
        <v>370</v>
      </c>
      <c r="B182" s="67" t="s">
        <v>371</v>
      </c>
      <c r="C182" s="406">
        <v>91</v>
      </c>
      <c r="D182" s="400">
        <v>0</v>
      </c>
      <c r="E182" s="400">
        <v>0</v>
      </c>
      <c r="F182" s="406">
        <v>146</v>
      </c>
      <c r="G182" s="400">
        <v>0</v>
      </c>
      <c r="H182" s="400">
        <v>0</v>
      </c>
      <c r="I182" s="400">
        <v>0</v>
      </c>
      <c r="J182" s="448">
        <v>197</v>
      </c>
      <c r="K182" s="73">
        <v>0</v>
      </c>
      <c r="L182" s="73">
        <v>0</v>
      </c>
      <c r="M182" s="448">
        <v>0</v>
      </c>
      <c r="N182" s="73">
        <v>0</v>
      </c>
      <c r="O182" s="449">
        <v>347</v>
      </c>
      <c r="P182" s="302">
        <v>260</v>
      </c>
      <c r="Q182" s="400">
        <v>1149</v>
      </c>
      <c r="R182" s="400">
        <v>17</v>
      </c>
      <c r="S182" s="400">
        <v>120</v>
      </c>
      <c r="T182" s="400">
        <v>10</v>
      </c>
    </row>
    <row r="183" spans="1:20" ht="63">
      <c r="A183" s="66" t="s">
        <v>372</v>
      </c>
      <c r="B183" s="67" t="s">
        <v>373</v>
      </c>
      <c r="C183" s="406">
        <v>3</v>
      </c>
      <c r="D183" s="400">
        <v>0</v>
      </c>
      <c r="E183" s="400">
        <v>0</v>
      </c>
      <c r="F183" s="406">
        <v>1</v>
      </c>
      <c r="G183" s="400">
        <v>0</v>
      </c>
      <c r="H183" s="400">
        <v>0</v>
      </c>
      <c r="I183" s="400">
        <v>0</v>
      </c>
      <c r="J183" s="448">
        <v>12</v>
      </c>
      <c r="K183" s="73">
        <v>0</v>
      </c>
      <c r="L183" s="73">
        <v>0</v>
      </c>
      <c r="M183" s="448">
        <v>0</v>
      </c>
      <c r="N183" s="73">
        <v>0</v>
      </c>
      <c r="O183" s="449">
        <v>0</v>
      </c>
      <c r="P183" s="302">
        <v>0</v>
      </c>
      <c r="Q183" s="400">
        <v>32</v>
      </c>
      <c r="R183" s="400">
        <v>0</v>
      </c>
      <c r="S183" s="400">
        <v>3</v>
      </c>
      <c r="T183" s="400">
        <v>0</v>
      </c>
    </row>
    <row r="184" spans="1:20" ht="63">
      <c r="A184" s="66" t="s">
        <v>374</v>
      </c>
      <c r="B184" s="67" t="s">
        <v>375</v>
      </c>
      <c r="C184" s="465">
        <v>0</v>
      </c>
      <c r="D184" s="400">
        <v>0</v>
      </c>
      <c r="E184" s="399">
        <v>0</v>
      </c>
      <c r="F184" s="406">
        <v>0</v>
      </c>
      <c r="G184" s="399">
        <v>0</v>
      </c>
      <c r="H184" s="400">
        <v>0</v>
      </c>
      <c r="I184" s="399">
        <v>0</v>
      </c>
      <c r="J184" s="448">
        <v>10</v>
      </c>
      <c r="K184" s="10">
        <v>0</v>
      </c>
      <c r="L184" s="73">
        <v>0</v>
      </c>
      <c r="M184" s="466">
        <v>0</v>
      </c>
      <c r="N184" s="73">
        <v>0</v>
      </c>
      <c r="O184" s="467">
        <v>0</v>
      </c>
      <c r="P184" s="302">
        <v>0</v>
      </c>
      <c r="Q184" s="399">
        <v>0</v>
      </c>
      <c r="R184" s="400">
        <v>0</v>
      </c>
      <c r="S184" s="399">
        <v>1</v>
      </c>
      <c r="T184" s="400">
        <v>0</v>
      </c>
    </row>
    <row r="185" spans="1:20" ht="63">
      <c r="A185" s="66" t="s">
        <v>376</v>
      </c>
      <c r="B185" s="67" t="s">
        <v>377</v>
      </c>
      <c r="C185" s="406">
        <v>4</v>
      </c>
      <c r="D185" s="400">
        <v>0</v>
      </c>
      <c r="E185" s="400">
        <v>0</v>
      </c>
      <c r="F185" s="406">
        <v>3</v>
      </c>
      <c r="G185" s="400">
        <v>0</v>
      </c>
      <c r="H185" s="400">
        <v>0</v>
      </c>
      <c r="I185" s="400">
        <v>0</v>
      </c>
      <c r="J185" s="448">
        <v>11</v>
      </c>
      <c r="K185" s="73">
        <v>0</v>
      </c>
      <c r="L185" s="73">
        <v>0</v>
      </c>
      <c r="M185" s="448">
        <v>0</v>
      </c>
      <c r="N185" s="73">
        <v>0</v>
      </c>
      <c r="O185" s="449">
        <v>0</v>
      </c>
      <c r="P185" s="302">
        <v>0</v>
      </c>
      <c r="Q185" s="400">
        <v>8</v>
      </c>
      <c r="R185" s="400">
        <v>0</v>
      </c>
      <c r="S185" s="400">
        <v>2</v>
      </c>
      <c r="T185" s="400">
        <v>0</v>
      </c>
    </row>
    <row r="186" spans="1:20" ht="63">
      <c r="A186" s="66" t="s">
        <v>378</v>
      </c>
      <c r="B186" s="67" t="s">
        <v>379</v>
      </c>
      <c r="C186" s="406">
        <v>2</v>
      </c>
      <c r="D186" s="400">
        <v>0</v>
      </c>
      <c r="E186" s="400">
        <v>0</v>
      </c>
      <c r="F186" s="406">
        <v>3</v>
      </c>
      <c r="G186" s="400">
        <v>0</v>
      </c>
      <c r="H186" s="400">
        <v>0</v>
      </c>
      <c r="I186" s="400">
        <v>0</v>
      </c>
      <c r="J186" s="448">
        <v>10</v>
      </c>
      <c r="K186" s="73">
        <v>0</v>
      </c>
      <c r="L186" s="73">
        <v>0</v>
      </c>
      <c r="M186" s="448">
        <v>0</v>
      </c>
      <c r="N186" s="73">
        <v>0</v>
      </c>
      <c r="O186" s="449">
        <v>0</v>
      </c>
      <c r="P186" s="302">
        <v>0</v>
      </c>
      <c r="Q186" s="400">
        <v>4</v>
      </c>
      <c r="R186" s="400">
        <v>0</v>
      </c>
      <c r="S186" s="400">
        <v>2</v>
      </c>
      <c r="T186" s="400">
        <v>0</v>
      </c>
    </row>
    <row r="187" spans="1:20" ht="63">
      <c r="A187" s="66" t="s">
        <v>380</v>
      </c>
      <c r="B187" s="67" t="s">
        <v>381</v>
      </c>
      <c r="C187" s="406">
        <v>0</v>
      </c>
      <c r="D187" s="400">
        <v>0</v>
      </c>
      <c r="E187" s="400">
        <v>0</v>
      </c>
      <c r="F187" s="406">
        <v>0</v>
      </c>
      <c r="G187" s="400">
        <v>0</v>
      </c>
      <c r="H187" s="400">
        <v>0</v>
      </c>
      <c r="I187" s="400">
        <v>0</v>
      </c>
      <c r="J187" s="448">
        <v>12</v>
      </c>
      <c r="K187" s="73">
        <v>0</v>
      </c>
      <c r="L187" s="73">
        <v>0</v>
      </c>
      <c r="M187" s="448">
        <v>0</v>
      </c>
      <c r="N187" s="73">
        <v>0</v>
      </c>
      <c r="O187" s="449">
        <v>0</v>
      </c>
      <c r="P187" s="302">
        <v>0</v>
      </c>
      <c r="Q187" s="400">
        <v>0</v>
      </c>
      <c r="R187" s="400">
        <v>0</v>
      </c>
      <c r="S187" s="400">
        <v>1</v>
      </c>
      <c r="T187" s="400">
        <v>0</v>
      </c>
    </row>
    <row r="188" spans="1:20" ht="63">
      <c r="A188" s="66" t="s">
        <v>382</v>
      </c>
      <c r="B188" s="67" t="s">
        <v>383</v>
      </c>
      <c r="C188" s="406">
        <v>1</v>
      </c>
      <c r="D188" s="400">
        <v>0</v>
      </c>
      <c r="E188" s="400">
        <v>0</v>
      </c>
      <c r="F188" s="406">
        <v>1</v>
      </c>
      <c r="G188" s="400">
        <v>0</v>
      </c>
      <c r="H188" s="400">
        <v>0</v>
      </c>
      <c r="I188" s="400">
        <v>0</v>
      </c>
      <c r="J188" s="448">
        <v>7</v>
      </c>
      <c r="K188" s="73">
        <v>0</v>
      </c>
      <c r="L188" s="73">
        <v>0</v>
      </c>
      <c r="M188" s="448">
        <v>0</v>
      </c>
      <c r="N188" s="73">
        <v>0</v>
      </c>
      <c r="O188" s="449">
        <v>0</v>
      </c>
      <c r="P188" s="302">
        <v>0</v>
      </c>
      <c r="Q188" s="400">
        <v>3</v>
      </c>
      <c r="R188" s="400">
        <v>0</v>
      </c>
      <c r="S188" s="400">
        <v>1</v>
      </c>
      <c r="T188" s="400">
        <v>0</v>
      </c>
    </row>
    <row r="189" spans="1:20" ht="63">
      <c r="A189" s="66" t="s">
        <v>384</v>
      </c>
      <c r="B189" s="67" t="s">
        <v>385</v>
      </c>
      <c r="C189" s="406">
        <v>1</v>
      </c>
      <c r="D189" s="400">
        <v>0</v>
      </c>
      <c r="E189" s="400">
        <v>0</v>
      </c>
      <c r="F189" s="406">
        <v>1</v>
      </c>
      <c r="G189" s="400">
        <v>0</v>
      </c>
      <c r="H189" s="400">
        <v>0</v>
      </c>
      <c r="I189" s="400">
        <v>0</v>
      </c>
      <c r="J189" s="448">
        <v>14</v>
      </c>
      <c r="K189" s="73">
        <v>0</v>
      </c>
      <c r="L189" s="73">
        <v>0</v>
      </c>
      <c r="M189" s="448">
        <v>0</v>
      </c>
      <c r="N189" s="73">
        <v>0</v>
      </c>
      <c r="O189" s="449">
        <v>0</v>
      </c>
      <c r="P189" s="302">
        <v>0</v>
      </c>
      <c r="Q189" s="400">
        <v>3</v>
      </c>
      <c r="R189" s="400">
        <v>0</v>
      </c>
      <c r="S189" s="400">
        <v>1</v>
      </c>
      <c r="T189" s="400">
        <v>0</v>
      </c>
    </row>
    <row r="190" spans="1:20" ht="63">
      <c r="A190" s="66" t="s">
        <v>386</v>
      </c>
      <c r="B190" s="67" t="s">
        <v>387</v>
      </c>
      <c r="C190" s="455">
        <v>0</v>
      </c>
      <c r="D190" s="404">
        <v>0</v>
      </c>
      <c r="E190" s="456">
        <v>0</v>
      </c>
      <c r="F190" s="457">
        <v>7</v>
      </c>
      <c r="G190" s="456">
        <v>0</v>
      </c>
      <c r="H190" s="404">
        <v>0</v>
      </c>
      <c r="I190" s="456">
        <v>0</v>
      </c>
      <c r="J190" s="458">
        <v>0</v>
      </c>
      <c r="K190" s="73">
        <v>0</v>
      </c>
      <c r="L190" s="73">
        <v>0</v>
      </c>
      <c r="M190" s="448">
        <v>0</v>
      </c>
      <c r="N190" s="73">
        <v>0</v>
      </c>
      <c r="O190" s="449">
        <v>2</v>
      </c>
      <c r="P190" s="302">
        <v>1</v>
      </c>
      <c r="Q190" s="400">
        <v>14</v>
      </c>
      <c r="R190" s="400">
        <v>0</v>
      </c>
      <c r="S190" s="400">
        <v>2</v>
      </c>
      <c r="T190" s="400">
        <v>0</v>
      </c>
    </row>
    <row r="191" spans="1:20" ht="63">
      <c r="A191" s="66" t="s">
        <v>388</v>
      </c>
      <c r="B191" s="67" t="s">
        <v>389</v>
      </c>
      <c r="C191" s="406">
        <v>0</v>
      </c>
      <c r="D191" s="400">
        <v>0</v>
      </c>
      <c r="E191" s="400">
        <v>0</v>
      </c>
      <c r="F191" s="406">
        <v>0</v>
      </c>
      <c r="G191" s="400">
        <v>0</v>
      </c>
      <c r="H191" s="400">
        <v>0</v>
      </c>
      <c r="I191" s="400">
        <v>0</v>
      </c>
      <c r="J191" s="448">
        <v>8</v>
      </c>
      <c r="K191" s="73">
        <v>0</v>
      </c>
      <c r="L191" s="73">
        <v>0</v>
      </c>
      <c r="M191" s="448">
        <v>0</v>
      </c>
      <c r="N191" s="73">
        <v>0</v>
      </c>
      <c r="O191" s="449">
        <v>0</v>
      </c>
      <c r="P191" s="302">
        <v>0</v>
      </c>
      <c r="Q191" s="400">
        <v>5</v>
      </c>
      <c r="R191" s="400">
        <v>0</v>
      </c>
      <c r="S191" s="400">
        <v>2</v>
      </c>
      <c r="T191" s="400">
        <v>0</v>
      </c>
    </row>
    <row r="192" spans="1:20" ht="63">
      <c r="A192" s="66" t="s">
        <v>390</v>
      </c>
      <c r="B192" s="67" t="s">
        <v>391</v>
      </c>
      <c r="C192" s="406">
        <v>3</v>
      </c>
      <c r="D192" s="400">
        <v>0</v>
      </c>
      <c r="E192" s="400">
        <v>0</v>
      </c>
      <c r="F192" s="406">
        <v>1</v>
      </c>
      <c r="G192" s="400">
        <v>0</v>
      </c>
      <c r="H192" s="400">
        <v>0</v>
      </c>
      <c r="I192" s="400">
        <v>0</v>
      </c>
      <c r="J192" s="448">
        <v>20</v>
      </c>
      <c r="K192" s="73">
        <v>0</v>
      </c>
      <c r="L192" s="73">
        <v>0</v>
      </c>
      <c r="M192" s="448">
        <v>0</v>
      </c>
      <c r="N192" s="73">
        <v>0</v>
      </c>
      <c r="O192" s="449">
        <v>0</v>
      </c>
      <c r="P192" s="302">
        <v>0</v>
      </c>
      <c r="Q192" s="400">
        <v>14</v>
      </c>
      <c r="R192" s="400">
        <v>0</v>
      </c>
      <c r="S192" s="400">
        <v>2</v>
      </c>
      <c r="T192" s="400">
        <v>0</v>
      </c>
    </row>
    <row r="193" spans="1:20" ht="63">
      <c r="A193" s="66" t="s">
        <v>392</v>
      </c>
      <c r="B193" s="67" t="s">
        <v>393</v>
      </c>
      <c r="C193" s="406">
        <v>0</v>
      </c>
      <c r="D193" s="400">
        <v>0</v>
      </c>
      <c r="E193" s="400">
        <v>0</v>
      </c>
      <c r="F193" s="406">
        <v>0</v>
      </c>
      <c r="G193" s="400">
        <v>0</v>
      </c>
      <c r="H193" s="400">
        <v>0</v>
      </c>
      <c r="I193" s="400">
        <v>0</v>
      </c>
      <c r="J193" s="448">
        <v>10</v>
      </c>
      <c r="K193" s="73">
        <v>0</v>
      </c>
      <c r="L193" s="73">
        <v>0</v>
      </c>
      <c r="M193" s="448">
        <v>0</v>
      </c>
      <c r="N193" s="73">
        <v>0</v>
      </c>
      <c r="O193" s="449">
        <v>0</v>
      </c>
      <c r="P193" s="302">
        <v>0</v>
      </c>
      <c r="Q193" s="400">
        <v>0</v>
      </c>
      <c r="R193" s="400">
        <v>0</v>
      </c>
      <c r="S193" s="400">
        <v>2</v>
      </c>
      <c r="T193" s="400">
        <v>0</v>
      </c>
    </row>
    <row r="194" spans="1:20" ht="63">
      <c r="A194" s="66" t="s">
        <v>394</v>
      </c>
      <c r="B194" s="67" t="s">
        <v>395</v>
      </c>
      <c r="C194" s="406">
        <v>2</v>
      </c>
      <c r="D194" s="400">
        <v>0</v>
      </c>
      <c r="E194" s="400">
        <v>0</v>
      </c>
      <c r="F194" s="406">
        <v>1</v>
      </c>
      <c r="G194" s="400">
        <v>0</v>
      </c>
      <c r="H194" s="400">
        <v>0</v>
      </c>
      <c r="I194" s="400">
        <v>0</v>
      </c>
      <c r="J194" s="448">
        <v>16</v>
      </c>
      <c r="K194" s="73">
        <v>0</v>
      </c>
      <c r="L194" s="73">
        <v>0</v>
      </c>
      <c r="M194" s="448">
        <v>0</v>
      </c>
      <c r="N194" s="73">
        <v>0</v>
      </c>
      <c r="O194" s="449">
        <v>0</v>
      </c>
      <c r="P194" s="302">
        <v>0</v>
      </c>
      <c r="Q194" s="400">
        <v>7</v>
      </c>
      <c r="R194" s="400">
        <v>0</v>
      </c>
      <c r="S194" s="400">
        <v>1</v>
      </c>
      <c r="T194" s="400">
        <v>0</v>
      </c>
    </row>
    <row r="195" spans="1:20">
      <c r="A195" s="93" t="s">
        <v>396</v>
      </c>
      <c r="B195" s="57" t="s">
        <v>397</v>
      </c>
      <c r="C195" s="388"/>
      <c r="D195" s="86"/>
      <c r="E195" s="86"/>
      <c r="F195" s="388"/>
      <c r="G195" s="86"/>
      <c r="H195" s="86"/>
      <c r="I195" s="86"/>
      <c r="J195" s="390"/>
      <c r="K195" s="58"/>
      <c r="L195" s="58"/>
      <c r="M195" s="390"/>
      <c r="N195" s="58"/>
      <c r="O195" s="450"/>
      <c r="P195" s="106"/>
      <c r="Q195" s="86"/>
      <c r="R195" s="86"/>
      <c r="S195" s="86"/>
      <c r="T195" s="86"/>
    </row>
    <row r="196" spans="1:20" ht="47.25">
      <c r="A196" s="66" t="s">
        <v>398</v>
      </c>
      <c r="B196" s="67" t="s">
        <v>399</v>
      </c>
      <c r="C196" s="406">
        <v>75</v>
      </c>
      <c r="D196" s="400">
        <v>0</v>
      </c>
      <c r="E196" s="400">
        <v>0</v>
      </c>
      <c r="F196" s="406">
        <v>190</v>
      </c>
      <c r="G196" s="400">
        <v>0</v>
      </c>
      <c r="H196" s="400">
        <v>0</v>
      </c>
      <c r="I196" s="400">
        <v>0</v>
      </c>
      <c r="J196" s="448">
        <v>921</v>
      </c>
      <c r="K196" s="73">
        <v>0</v>
      </c>
      <c r="L196" s="73">
        <v>0</v>
      </c>
      <c r="M196" s="448">
        <v>0</v>
      </c>
      <c r="N196" s="73">
        <v>0</v>
      </c>
      <c r="O196" s="449">
        <v>152</v>
      </c>
      <c r="P196" s="302">
        <v>114</v>
      </c>
      <c r="Q196" s="400">
        <v>210</v>
      </c>
      <c r="R196" s="400">
        <v>6</v>
      </c>
      <c r="S196" s="400">
        <v>77</v>
      </c>
      <c r="T196" s="400">
        <v>45</v>
      </c>
    </row>
    <row r="197" spans="1:20">
      <c r="A197" s="93" t="s">
        <v>400</v>
      </c>
      <c r="B197" s="57" t="s">
        <v>401</v>
      </c>
      <c r="C197" s="388"/>
      <c r="D197" s="86"/>
      <c r="E197" s="86"/>
      <c r="F197" s="388"/>
      <c r="G197" s="86"/>
      <c r="H197" s="86"/>
      <c r="I197" s="86"/>
      <c r="J197" s="390"/>
      <c r="K197" s="58"/>
      <c r="L197" s="58"/>
      <c r="M197" s="390"/>
      <c r="N197" s="58"/>
      <c r="O197" s="450"/>
      <c r="P197" s="106"/>
      <c r="Q197" s="86"/>
      <c r="R197" s="86"/>
      <c r="S197" s="86"/>
      <c r="T197" s="86"/>
    </row>
    <row r="198" spans="1:20" ht="31.5">
      <c r="A198" s="66" t="s">
        <v>402</v>
      </c>
      <c r="B198" s="67" t="s">
        <v>403</v>
      </c>
      <c r="C198" s="406">
        <v>14</v>
      </c>
      <c r="D198" s="400">
        <v>0</v>
      </c>
      <c r="E198" s="400">
        <v>0</v>
      </c>
      <c r="F198" s="406">
        <v>16</v>
      </c>
      <c r="G198" s="400">
        <v>0</v>
      </c>
      <c r="H198" s="400">
        <v>0</v>
      </c>
      <c r="I198" s="400">
        <v>0</v>
      </c>
      <c r="J198" s="448">
        <v>0</v>
      </c>
      <c r="K198" s="73">
        <v>0</v>
      </c>
      <c r="L198" s="73">
        <v>0</v>
      </c>
      <c r="M198" s="448">
        <v>0</v>
      </c>
      <c r="N198" s="73">
        <v>0</v>
      </c>
      <c r="O198" s="449">
        <v>18</v>
      </c>
      <c r="P198" s="302">
        <v>13</v>
      </c>
      <c r="Q198" s="400">
        <v>211</v>
      </c>
      <c r="R198" s="400">
        <v>0</v>
      </c>
      <c r="S198" s="400">
        <v>12</v>
      </c>
      <c r="T198" s="400">
        <v>0</v>
      </c>
    </row>
    <row r="199" spans="1:20" ht="31.5">
      <c r="A199" s="66" t="s">
        <v>404</v>
      </c>
      <c r="B199" s="67" t="s">
        <v>405</v>
      </c>
      <c r="C199" s="406">
        <v>129</v>
      </c>
      <c r="D199" s="400">
        <v>0</v>
      </c>
      <c r="E199" s="400">
        <v>0</v>
      </c>
      <c r="F199" s="406">
        <v>40</v>
      </c>
      <c r="G199" s="400">
        <v>0</v>
      </c>
      <c r="H199" s="400">
        <v>0</v>
      </c>
      <c r="I199" s="400">
        <v>0</v>
      </c>
      <c r="J199" s="448">
        <v>0</v>
      </c>
      <c r="K199" s="73">
        <v>0</v>
      </c>
      <c r="L199" s="73">
        <v>0</v>
      </c>
      <c r="M199" s="448">
        <v>0</v>
      </c>
      <c r="N199" s="73">
        <v>0</v>
      </c>
      <c r="O199" s="449">
        <v>38</v>
      </c>
      <c r="P199" s="302">
        <v>28</v>
      </c>
      <c r="Q199" s="400">
        <v>1193</v>
      </c>
      <c r="R199" s="400">
        <v>2</v>
      </c>
      <c r="S199" s="400">
        <v>60</v>
      </c>
      <c r="T199" s="400">
        <v>2</v>
      </c>
    </row>
    <row r="200" spans="1:20" ht="31.5">
      <c r="A200" s="66" t="s">
        <v>406</v>
      </c>
      <c r="B200" s="67" t="s">
        <v>407</v>
      </c>
      <c r="C200" s="406">
        <v>52</v>
      </c>
      <c r="D200" s="400">
        <v>0</v>
      </c>
      <c r="E200" s="400">
        <v>0</v>
      </c>
      <c r="F200" s="406">
        <v>22</v>
      </c>
      <c r="G200" s="400">
        <v>0</v>
      </c>
      <c r="H200" s="400">
        <v>0</v>
      </c>
      <c r="I200" s="400">
        <v>0</v>
      </c>
      <c r="J200" s="448">
        <v>0</v>
      </c>
      <c r="K200" s="73">
        <v>0</v>
      </c>
      <c r="L200" s="73">
        <v>0</v>
      </c>
      <c r="M200" s="448">
        <v>0</v>
      </c>
      <c r="N200" s="73">
        <v>0</v>
      </c>
      <c r="O200" s="449">
        <v>58</v>
      </c>
      <c r="P200" s="302">
        <v>43</v>
      </c>
      <c r="Q200" s="400">
        <v>1750</v>
      </c>
      <c r="R200" s="400">
        <v>5</v>
      </c>
      <c r="S200" s="400">
        <v>34</v>
      </c>
      <c r="T200" s="400">
        <v>3</v>
      </c>
    </row>
    <row r="201" spans="1:20" ht="47.25">
      <c r="A201" s="66" t="s">
        <v>408</v>
      </c>
      <c r="B201" s="67" t="s">
        <v>409</v>
      </c>
      <c r="C201" s="406">
        <v>35</v>
      </c>
      <c r="D201" s="400">
        <v>0</v>
      </c>
      <c r="E201" s="400">
        <v>0</v>
      </c>
      <c r="F201" s="406">
        <v>23</v>
      </c>
      <c r="G201" s="400">
        <v>0</v>
      </c>
      <c r="H201" s="400">
        <v>0</v>
      </c>
      <c r="I201" s="400">
        <v>0</v>
      </c>
      <c r="J201" s="448">
        <v>0</v>
      </c>
      <c r="K201" s="73">
        <v>0</v>
      </c>
      <c r="L201" s="73">
        <v>0</v>
      </c>
      <c r="M201" s="448">
        <v>0</v>
      </c>
      <c r="N201" s="73">
        <v>0</v>
      </c>
      <c r="O201" s="449">
        <v>10</v>
      </c>
      <c r="P201" s="302">
        <v>7</v>
      </c>
      <c r="Q201" s="400">
        <v>371</v>
      </c>
      <c r="R201" s="400">
        <v>0</v>
      </c>
      <c r="S201" s="400">
        <v>35</v>
      </c>
      <c r="T201" s="400">
        <v>0</v>
      </c>
    </row>
    <row r="202" spans="1:20" ht="47.25">
      <c r="A202" s="66" t="s">
        <v>410</v>
      </c>
      <c r="B202" s="67" t="s">
        <v>411</v>
      </c>
      <c r="C202" s="406">
        <v>14</v>
      </c>
      <c r="D202" s="400">
        <v>0</v>
      </c>
      <c r="E202" s="400">
        <v>0</v>
      </c>
      <c r="F202" s="406">
        <v>14</v>
      </c>
      <c r="G202" s="400">
        <v>0</v>
      </c>
      <c r="H202" s="400">
        <v>0</v>
      </c>
      <c r="I202" s="400">
        <v>0</v>
      </c>
      <c r="J202" s="448">
        <v>7</v>
      </c>
      <c r="K202" s="73">
        <v>0</v>
      </c>
      <c r="L202" s="73">
        <v>0</v>
      </c>
      <c r="M202" s="448">
        <v>0</v>
      </c>
      <c r="N202" s="73">
        <v>0</v>
      </c>
      <c r="O202" s="449">
        <v>2</v>
      </c>
      <c r="P202" s="302">
        <v>1</v>
      </c>
      <c r="Q202" s="400">
        <v>75</v>
      </c>
      <c r="R202" s="400">
        <v>1</v>
      </c>
      <c r="S202" s="400">
        <v>12</v>
      </c>
      <c r="T202" s="400">
        <v>0</v>
      </c>
    </row>
    <row r="203" spans="1:20" ht="47.25">
      <c r="A203" s="66" t="s">
        <v>412</v>
      </c>
      <c r="B203" s="67" t="s">
        <v>413</v>
      </c>
      <c r="C203" s="406">
        <v>50</v>
      </c>
      <c r="D203" s="400">
        <v>0</v>
      </c>
      <c r="E203" s="400">
        <v>0</v>
      </c>
      <c r="F203" s="406">
        <v>26</v>
      </c>
      <c r="G203" s="400">
        <v>0</v>
      </c>
      <c r="H203" s="400">
        <v>0</v>
      </c>
      <c r="I203" s="400">
        <v>0</v>
      </c>
      <c r="J203" s="448">
        <v>0</v>
      </c>
      <c r="K203" s="73">
        <v>0</v>
      </c>
      <c r="L203" s="73">
        <v>0</v>
      </c>
      <c r="M203" s="448">
        <v>0</v>
      </c>
      <c r="N203" s="73">
        <v>0</v>
      </c>
      <c r="O203" s="449">
        <v>0</v>
      </c>
      <c r="P203" s="302">
        <v>0</v>
      </c>
      <c r="Q203" s="400">
        <v>400</v>
      </c>
      <c r="R203" s="400">
        <v>5</v>
      </c>
      <c r="S203" s="400">
        <v>45</v>
      </c>
      <c r="T203" s="400">
        <v>0</v>
      </c>
    </row>
    <row r="204" spans="1:20" ht="31.5">
      <c r="A204" s="66" t="s">
        <v>414</v>
      </c>
      <c r="B204" s="67" t="s">
        <v>415</v>
      </c>
      <c r="C204" s="455">
        <v>0</v>
      </c>
      <c r="D204" s="404">
        <v>0</v>
      </c>
      <c r="E204" s="456">
        <v>0</v>
      </c>
      <c r="F204" s="457">
        <v>0</v>
      </c>
      <c r="G204" s="456">
        <v>0</v>
      </c>
      <c r="H204" s="404">
        <v>0</v>
      </c>
      <c r="I204" s="456">
        <v>0</v>
      </c>
      <c r="J204" s="458">
        <v>3</v>
      </c>
      <c r="K204" s="73">
        <v>0</v>
      </c>
      <c r="L204" s="73">
        <v>0</v>
      </c>
      <c r="M204" s="448">
        <v>0</v>
      </c>
      <c r="N204" s="73">
        <v>0</v>
      </c>
      <c r="O204" s="449">
        <v>0</v>
      </c>
      <c r="P204" s="302">
        <v>0</v>
      </c>
      <c r="Q204" s="400">
        <v>1</v>
      </c>
      <c r="R204" s="400">
        <v>0</v>
      </c>
      <c r="S204" s="400">
        <v>0</v>
      </c>
      <c r="T204" s="400">
        <v>0</v>
      </c>
    </row>
    <row r="205" spans="1:20" ht="47.25">
      <c r="A205" s="66" t="s">
        <v>416</v>
      </c>
      <c r="B205" s="67" t="s">
        <v>417</v>
      </c>
      <c r="C205" s="406">
        <v>17</v>
      </c>
      <c r="D205" s="400">
        <v>0</v>
      </c>
      <c r="E205" s="400">
        <v>0</v>
      </c>
      <c r="F205" s="406">
        <v>16</v>
      </c>
      <c r="G205" s="400">
        <v>0</v>
      </c>
      <c r="H205" s="400">
        <v>0</v>
      </c>
      <c r="I205" s="400">
        <v>0</v>
      </c>
      <c r="J205" s="448">
        <v>4</v>
      </c>
      <c r="K205" s="73">
        <v>0</v>
      </c>
      <c r="L205" s="73">
        <v>0</v>
      </c>
      <c r="M205" s="448">
        <v>0</v>
      </c>
      <c r="N205" s="73">
        <v>0</v>
      </c>
      <c r="O205" s="449">
        <v>2</v>
      </c>
      <c r="P205" s="302">
        <v>1</v>
      </c>
      <c r="Q205" s="400">
        <v>93</v>
      </c>
      <c r="R205" s="400">
        <v>1</v>
      </c>
      <c r="S205" s="400">
        <v>13</v>
      </c>
      <c r="T205" s="400">
        <v>1</v>
      </c>
    </row>
    <row r="206" spans="1:20" ht="47.25">
      <c r="A206" s="66" t="s">
        <v>418</v>
      </c>
      <c r="B206" s="67" t="s">
        <v>419</v>
      </c>
      <c r="C206" s="406">
        <v>3</v>
      </c>
      <c r="D206" s="400">
        <v>0</v>
      </c>
      <c r="E206" s="400">
        <v>1</v>
      </c>
      <c r="F206" s="406">
        <v>2</v>
      </c>
      <c r="G206" s="400">
        <v>0</v>
      </c>
      <c r="H206" s="400">
        <v>0</v>
      </c>
      <c r="I206" s="400">
        <v>1</v>
      </c>
      <c r="J206" s="448">
        <v>0</v>
      </c>
      <c r="K206" s="73">
        <v>0</v>
      </c>
      <c r="L206" s="73">
        <v>0</v>
      </c>
      <c r="M206" s="448">
        <v>0</v>
      </c>
      <c r="N206" s="73">
        <v>0</v>
      </c>
      <c r="O206" s="449">
        <v>0</v>
      </c>
      <c r="P206" s="302">
        <v>0</v>
      </c>
      <c r="Q206" s="400">
        <v>25</v>
      </c>
      <c r="R206" s="400">
        <v>0</v>
      </c>
      <c r="S206" s="400">
        <v>4</v>
      </c>
      <c r="T206" s="400">
        <v>0</v>
      </c>
    </row>
    <row r="207" spans="1:20" ht="47.25">
      <c r="A207" s="66" t="s">
        <v>420</v>
      </c>
      <c r="B207" s="67" t="s">
        <v>421</v>
      </c>
      <c r="C207" s="406">
        <v>13</v>
      </c>
      <c r="D207" s="400">
        <v>1</v>
      </c>
      <c r="E207" s="400">
        <v>3</v>
      </c>
      <c r="F207" s="406">
        <v>13</v>
      </c>
      <c r="G207" s="400">
        <v>0</v>
      </c>
      <c r="H207" s="400">
        <v>1</v>
      </c>
      <c r="I207" s="400">
        <v>3</v>
      </c>
      <c r="J207" s="448">
        <v>0</v>
      </c>
      <c r="K207" s="73">
        <v>0</v>
      </c>
      <c r="L207" s="73">
        <v>0</v>
      </c>
      <c r="M207" s="448">
        <v>0</v>
      </c>
      <c r="N207" s="73">
        <v>0</v>
      </c>
      <c r="O207" s="449">
        <v>0</v>
      </c>
      <c r="P207" s="302">
        <v>0</v>
      </c>
      <c r="Q207" s="400">
        <v>147</v>
      </c>
      <c r="R207" s="400">
        <v>0</v>
      </c>
      <c r="S207" s="400">
        <v>7</v>
      </c>
      <c r="T207" s="400">
        <v>0</v>
      </c>
    </row>
    <row r="208" spans="1:20" ht="47.25">
      <c r="A208" s="66" t="s">
        <v>422</v>
      </c>
      <c r="B208" s="67" t="s">
        <v>423</v>
      </c>
      <c r="C208" s="406">
        <v>2</v>
      </c>
      <c r="D208" s="400">
        <v>0</v>
      </c>
      <c r="E208" s="400">
        <v>1</v>
      </c>
      <c r="F208" s="406">
        <v>1</v>
      </c>
      <c r="G208" s="400">
        <v>0</v>
      </c>
      <c r="H208" s="400">
        <v>0</v>
      </c>
      <c r="I208" s="400">
        <v>1</v>
      </c>
      <c r="J208" s="448">
        <v>0</v>
      </c>
      <c r="K208" s="73">
        <v>0</v>
      </c>
      <c r="L208" s="73">
        <v>0</v>
      </c>
      <c r="M208" s="448">
        <v>0</v>
      </c>
      <c r="N208" s="73">
        <v>0</v>
      </c>
      <c r="O208" s="449">
        <v>0</v>
      </c>
      <c r="P208" s="302">
        <v>0</v>
      </c>
      <c r="Q208" s="400">
        <v>24</v>
      </c>
      <c r="R208" s="400">
        <v>0</v>
      </c>
      <c r="S208" s="400">
        <v>1</v>
      </c>
      <c r="T208" s="400">
        <v>0</v>
      </c>
    </row>
    <row r="209" spans="1:20" ht="47.25">
      <c r="A209" s="66" t="s">
        <v>424</v>
      </c>
      <c r="B209" s="67" t="s">
        <v>425</v>
      </c>
      <c r="C209" s="406">
        <v>1</v>
      </c>
      <c r="D209" s="400">
        <v>0</v>
      </c>
      <c r="E209" s="400">
        <v>1</v>
      </c>
      <c r="F209" s="406">
        <v>0</v>
      </c>
      <c r="G209" s="400">
        <v>0</v>
      </c>
      <c r="H209" s="400">
        <v>0</v>
      </c>
      <c r="I209" s="400">
        <v>0</v>
      </c>
      <c r="J209" s="448">
        <v>0</v>
      </c>
      <c r="K209" s="73">
        <v>0</v>
      </c>
      <c r="L209" s="73">
        <v>0</v>
      </c>
      <c r="M209" s="448">
        <v>0</v>
      </c>
      <c r="N209" s="73">
        <v>0</v>
      </c>
      <c r="O209" s="449">
        <v>0</v>
      </c>
      <c r="P209" s="302">
        <v>0</v>
      </c>
      <c r="Q209" s="400">
        <v>12</v>
      </c>
      <c r="R209" s="400">
        <v>0</v>
      </c>
      <c r="S209" s="400">
        <v>2</v>
      </c>
      <c r="T209" s="400">
        <v>0</v>
      </c>
    </row>
    <row r="210" spans="1:20" ht="47.25">
      <c r="A210" s="66" t="s">
        <v>426</v>
      </c>
      <c r="B210" s="67" t="s">
        <v>427</v>
      </c>
      <c r="C210" s="406">
        <v>2</v>
      </c>
      <c r="D210" s="400">
        <v>0</v>
      </c>
      <c r="E210" s="400">
        <v>2</v>
      </c>
      <c r="F210" s="406">
        <v>0</v>
      </c>
      <c r="G210" s="400">
        <v>0</v>
      </c>
      <c r="H210" s="400">
        <v>0</v>
      </c>
      <c r="I210" s="400">
        <v>0</v>
      </c>
      <c r="J210" s="448">
        <v>0</v>
      </c>
      <c r="K210" s="73">
        <v>0</v>
      </c>
      <c r="L210" s="73">
        <v>0</v>
      </c>
      <c r="M210" s="448">
        <v>0</v>
      </c>
      <c r="N210" s="73">
        <v>0</v>
      </c>
      <c r="O210" s="449">
        <v>0</v>
      </c>
      <c r="P210" s="302">
        <v>0</v>
      </c>
      <c r="Q210" s="400">
        <v>19</v>
      </c>
      <c r="R210" s="400">
        <v>0</v>
      </c>
      <c r="S210" s="400">
        <v>1</v>
      </c>
      <c r="T210" s="400">
        <v>0</v>
      </c>
    </row>
    <row r="211" spans="1:20" ht="31.5">
      <c r="A211" s="66" t="s">
        <v>428</v>
      </c>
      <c r="B211" s="67" t="s">
        <v>429</v>
      </c>
      <c r="C211" s="406">
        <v>9</v>
      </c>
      <c r="D211" s="400">
        <v>0</v>
      </c>
      <c r="E211" s="400">
        <v>0</v>
      </c>
      <c r="F211" s="406">
        <v>2</v>
      </c>
      <c r="G211" s="400">
        <v>0</v>
      </c>
      <c r="H211" s="400">
        <v>0</v>
      </c>
      <c r="I211" s="400">
        <v>0</v>
      </c>
      <c r="J211" s="448">
        <v>0</v>
      </c>
      <c r="K211" s="73">
        <v>0</v>
      </c>
      <c r="L211" s="73">
        <v>0</v>
      </c>
      <c r="M211" s="448">
        <v>0</v>
      </c>
      <c r="N211" s="73">
        <v>0</v>
      </c>
      <c r="O211" s="449">
        <v>0</v>
      </c>
      <c r="P211" s="302">
        <v>0</v>
      </c>
      <c r="Q211" s="400">
        <v>59</v>
      </c>
      <c r="R211" s="400">
        <v>0</v>
      </c>
      <c r="S211" s="400">
        <v>9</v>
      </c>
      <c r="T211" s="400">
        <v>0</v>
      </c>
    </row>
    <row r="212" spans="1:20" ht="31.5">
      <c r="A212" s="66" t="s">
        <v>430</v>
      </c>
      <c r="B212" s="67" t="s">
        <v>431</v>
      </c>
      <c r="C212" s="406">
        <v>2</v>
      </c>
      <c r="D212" s="400">
        <v>0</v>
      </c>
      <c r="E212" s="400">
        <v>0</v>
      </c>
      <c r="F212" s="406">
        <v>0</v>
      </c>
      <c r="G212" s="400">
        <v>0</v>
      </c>
      <c r="H212" s="400">
        <v>0</v>
      </c>
      <c r="I212" s="400">
        <v>0</v>
      </c>
      <c r="J212" s="448">
        <v>0</v>
      </c>
      <c r="K212" s="73">
        <v>0</v>
      </c>
      <c r="L212" s="73">
        <v>0</v>
      </c>
      <c r="M212" s="448">
        <v>0</v>
      </c>
      <c r="N212" s="73">
        <v>0</v>
      </c>
      <c r="O212" s="449">
        <v>0</v>
      </c>
      <c r="P212" s="302">
        <v>0</v>
      </c>
      <c r="Q212" s="400">
        <v>13</v>
      </c>
      <c r="R212" s="400">
        <v>0</v>
      </c>
      <c r="S212" s="400">
        <v>2</v>
      </c>
      <c r="T212" s="400">
        <v>0</v>
      </c>
    </row>
    <row r="213" spans="1:20" ht="47.25">
      <c r="A213" s="66" t="s">
        <v>432</v>
      </c>
      <c r="B213" s="67" t="s">
        <v>433</v>
      </c>
      <c r="C213" s="406">
        <v>7</v>
      </c>
      <c r="D213" s="400">
        <v>0</v>
      </c>
      <c r="E213" s="400">
        <v>0</v>
      </c>
      <c r="F213" s="465">
        <v>0</v>
      </c>
      <c r="G213" s="400">
        <v>0</v>
      </c>
      <c r="H213" s="399">
        <v>0</v>
      </c>
      <c r="I213" s="400">
        <v>0</v>
      </c>
      <c r="J213" s="466">
        <v>0</v>
      </c>
      <c r="K213" s="73">
        <v>0</v>
      </c>
      <c r="L213" s="10">
        <v>0</v>
      </c>
      <c r="M213" s="448">
        <v>0</v>
      </c>
      <c r="N213" s="10">
        <v>0</v>
      </c>
      <c r="O213" s="449">
        <v>0</v>
      </c>
      <c r="P213" s="468">
        <v>0</v>
      </c>
      <c r="Q213" s="400">
        <v>40</v>
      </c>
      <c r="R213" s="400">
        <v>0</v>
      </c>
      <c r="S213" s="400">
        <v>6</v>
      </c>
      <c r="T213" s="400">
        <v>0</v>
      </c>
    </row>
    <row r="214" spans="1:20" ht="47.25">
      <c r="A214" s="66" t="s">
        <v>434</v>
      </c>
      <c r="B214" s="67" t="s">
        <v>435</v>
      </c>
      <c r="C214" s="406">
        <v>9</v>
      </c>
      <c r="D214" s="400">
        <v>0</v>
      </c>
      <c r="E214" s="400">
        <v>0</v>
      </c>
      <c r="F214" s="406">
        <v>2</v>
      </c>
      <c r="G214" s="400">
        <v>0</v>
      </c>
      <c r="H214" s="400">
        <v>0</v>
      </c>
      <c r="I214" s="400">
        <v>0</v>
      </c>
      <c r="J214" s="448">
        <v>0</v>
      </c>
      <c r="K214" s="73">
        <v>0</v>
      </c>
      <c r="L214" s="73">
        <v>0</v>
      </c>
      <c r="M214" s="448">
        <v>0</v>
      </c>
      <c r="N214" s="73">
        <v>0</v>
      </c>
      <c r="O214" s="449">
        <v>0</v>
      </c>
      <c r="P214" s="302">
        <v>0</v>
      </c>
      <c r="Q214" s="400">
        <v>60</v>
      </c>
      <c r="R214" s="400">
        <v>0</v>
      </c>
      <c r="S214" s="400">
        <v>7</v>
      </c>
      <c r="T214" s="400">
        <v>0</v>
      </c>
    </row>
    <row r="215" spans="1:20" ht="31.5">
      <c r="A215" s="66" t="s">
        <v>436</v>
      </c>
      <c r="B215" s="67" t="s">
        <v>437</v>
      </c>
      <c r="C215" s="406">
        <v>7</v>
      </c>
      <c r="D215" s="400">
        <v>0</v>
      </c>
      <c r="E215" s="400">
        <v>0</v>
      </c>
      <c r="F215" s="406">
        <v>2</v>
      </c>
      <c r="G215" s="400">
        <v>0</v>
      </c>
      <c r="H215" s="400">
        <v>0</v>
      </c>
      <c r="I215" s="400">
        <v>0</v>
      </c>
      <c r="J215" s="448">
        <v>0</v>
      </c>
      <c r="K215" s="73">
        <v>0</v>
      </c>
      <c r="L215" s="73">
        <v>0</v>
      </c>
      <c r="M215" s="448">
        <v>0</v>
      </c>
      <c r="N215" s="73">
        <v>0</v>
      </c>
      <c r="O215" s="449">
        <v>0</v>
      </c>
      <c r="P215" s="302">
        <v>0</v>
      </c>
      <c r="Q215" s="400">
        <v>45</v>
      </c>
      <c r="R215" s="400">
        <v>0</v>
      </c>
      <c r="S215" s="400">
        <v>6</v>
      </c>
      <c r="T215" s="400">
        <v>0</v>
      </c>
    </row>
    <row r="216" spans="1:20" ht="31.5">
      <c r="A216" s="66" t="s">
        <v>438</v>
      </c>
      <c r="B216" s="67" t="s">
        <v>439</v>
      </c>
      <c r="C216" s="406">
        <v>6</v>
      </c>
      <c r="D216" s="400">
        <v>0</v>
      </c>
      <c r="E216" s="400">
        <v>0</v>
      </c>
      <c r="F216" s="406">
        <v>7</v>
      </c>
      <c r="G216" s="400">
        <v>0</v>
      </c>
      <c r="H216" s="400">
        <v>0</v>
      </c>
      <c r="I216" s="400">
        <v>0</v>
      </c>
      <c r="J216" s="448">
        <v>0</v>
      </c>
      <c r="K216" s="73">
        <v>0</v>
      </c>
      <c r="L216" s="73">
        <v>0</v>
      </c>
      <c r="M216" s="448">
        <v>0</v>
      </c>
      <c r="N216" s="73">
        <v>0</v>
      </c>
      <c r="O216" s="449">
        <v>0</v>
      </c>
      <c r="P216" s="302">
        <v>0</v>
      </c>
      <c r="Q216" s="400">
        <v>61</v>
      </c>
      <c r="R216" s="400">
        <v>0</v>
      </c>
      <c r="S216" s="400">
        <v>6</v>
      </c>
      <c r="T216" s="400">
        <v>0</v>
      </c>
    </row>
    <row r="217" spans="1:20">
      <c r="A217" s="93" t="s">
        <v>440</v>
      </c>
      <c r="B217" s="57" t="s">
        <v>441</v>
      </c>
      <c r="C217" s="388"/>
      <c r="D217" s="86"/>
      <c r="E217" s="86"/>
      <c r="F217" s="388"/>
      <c r="G217" s="86"/>
      <c r="H217" s="86"/>
      <c r="I217" s="86"/>
      <c r="J217" s="390"/>
      <c r="K217" s="58"/>
      <c r="L217" s="58"/>
      <c r="M217" s="390"/>
      <c r="N217" s="58"/>
      <c r="O217" s="450"/>
      <c r="P217" s="106"/>
      <c r="Q217" s="86"/>
      <c r="R217" s="86"/>
      <c r="S217" s="86"/>
      <c r="T217" s="86"/>
    </row>
    <row r="218" spans="1:20" ht="47.25">
      <c r="A218" s="66" t="s">
        <v>442</v>
      </c>
      <c r="B218" s="67" t="s">
        <v>443</v>
      </c>
      <c r="C218" s="406">
        <v>109</v>
      </c>
      <c r="D218" s="400">
        <v>0</v>
      </c>
      <c r="E218" s="400">
        <v>0</v>
      </c>
      <c r="F218" s="406">
        <v>134</v>
      </c>
      <c r="G218" s="400">
        <v>0</v>
      </c>
      <c r="H218" s="400">
        <v>0</v>
      </c>
      <c r="I218" s="400">
        <v>0</v>
      </c>
      <c r="J218" s="448">
        <v>10</v>
      </c>
      <c r="K218" s="73">
        <v>0</v>
      </c>
      <c r="L218" s="73">
        <v>0</v>
      </c>
      <c r="M218" s="448">
        <v>109</v>
      </c>
      <c r="N218" s="73">
        <v>0</v>
      </c>
      <c r="O218" s="449">
        <v>212</v>
      </c>
      <c r="P218" s="302">
        <v>159</v>
      </c>
      <c r="Q218" s="400">
        <v>3628</v>
      </c>
      <c r="R218" s="400">
        <v>0</v>
      </c>
      <c r="S218" s="400">
        <v>54</v>
      </c>
      <c r="T218" s="400">
        <v>0</v>
      </c>
    </row>
    <row r="219" spans="1:20">
      <c r="A219" s="93" t="s">
        <v>444</v>
      </c>
      <c r="B219" s="57" t="s">
        <v>445</v>
      </c>
      <c r="C219" s="388"/>
      <c r="D219" s="86"/>
      <c r="E219" s="86"/>
      <c r="F219" s="388"/>
      <c r="G219" s="86"/>
      <c r="H219" s="86"/>
      <c r="I219" s="86"/>
      <c r="J219" s="390"/>
      <c r="K219" s="58"/>
      <c r="L219" s="58"/>
      <c r="M219" s="390"/>
      <c r="N219" s="58"/>
      <c r="O219" s="450"/>
      <c r="P219" s="106"/>
      <c r="Q219" s="86"/>
      <c r="R219" s="86"/>
      <c r="S219" s="86"/>
      <c r="T219" s="86"/>
    </row>
    <row r="220" spans="1:20" ht="47.25">
      <c r="A220" s="66" t="s">
        <v>446</v>
      </c>
      <c r="B220" s="67" t="s">
        <v>447</v>
      </c>
      <c r="C220" s="406">
        <v>103</v>
      </c>
      <c r="D220" s="400">
        <v>0</v>
      </c>
      <c r="E220" s="400">
        <v>0</v>
      </c>
      <c r="F220" s="406">
        <v>378</v>
      </c>
      <c r="G220" s="400">
        <v>0</v>
      </c>
      <c r="H220" s="400">
        <v>0</v>
      </c>
      <c r="I220" s="400">
        <v>0</v>
      </c>
      <c r="J220" s="448">
        <v>43</v>
      </c>
      <c r="K220" s="73">
        <v>0</v>
      </c>
      <c r="L220" s="73">
        <v>0</v>
      </c>
      <c r="M220" s="448">
        <v>50</v>
      </c>
      <c r="N220" s="73">
        <v>0</v>
      </c>
      <c r="O220" s="449">
        <v>248</v>
      </c>
      <c r="P220" s="302">
        <v>186</v>
      </c>
      <c r="Q220" s="400">
        <v>1188</v>
      </c>
      <c r="R220" s="400">
        <v>15</v>
      </c>
      <c r="S220" s="400">
        <v>73</v>
      </c>
      <c r="T220" s="400">
        <v>0</v>
      </c>
    </row>
    <row r="221" spans="1:20" ht="47.25">
      <c r="A221" s="66" t="s">
        <v>448</v>
      </c>
      <c r="B221" s="67" t="s">
        <v>449</v>
      </c>
      <c r="C221" s="406">
        <v>50</v>
      </c>
      <c r="D221" s="400">
        <v>0</v>
      </c>
      <c r="E221" s="400">
        <v>0</v>
      </c>
      <c r="F221" s="406">
        <v>92</v>
      </c>
      <c r="G221" s="400">
        <v>0</v>
      </c>
      <c r="H221" s="400">
        <v>0</v>
      </c>
      <c r="I221" s="400">
        <v>0</v>
      </c>
      <c r="J221" s="448">
        <v>0</v>
      </c>
      <c r="K221" s="73">
        <v>0</v>
      </c>
      <c r="L221" s="73">
        <v>0</v>
      </c>
      <c r="M221" s="448">
        <v>32</v>
      </c>
      <c r="N221" s="73">
        <v>0</v>
      </c>
      <c r="O221" s="449">
        <v>94</v>
      </c>
      <c r="P221" s="302">
        <v>70</v>
      </c>
      <c r="Q221" s="400">
        <v>496</v>
      </c>
      <c r="R221" s="400">
        <v>5</v>
      </c>
      <c r="S221" s="400">
        <v>37</v>
      </c>
      <c r="T221" s="400">
        <v>0</v>
      </c>
    </row>
    <row r="222" spans="1:20" ht="47.25">
      <c r="A222" s="66" t="s">
        <v>450</v>
      </c>
      <c r="B222" s="67" t="s">
        <v>451</v>
      </c>
      <c r="C222" s="406">
        <v>4</v>
      </c>
      <c r="D222" s="400">
        <v>0</v>
      </c>
      <c r="E222" s="400">
        <v>0</v>
      </c>
      <c r="F222" s="406">
        <v>34</v>
      </c>
      <c r="G222" s="400">
        <v>0</v>
      </c>
      <c r="H222" s="400">
        <v>0</v>
      </c>
      <c r="I222" s="400">
        <v>0</v>
      </c>
      <c r="J222" s="448">
        <v>200</v>
      </c>
      <c r="K222" s="73">
        <v>0</v>
      </c>
      <c r="L222" s="73">
        <v>0</v>
      </c>
      <c r="M222" s="448">
        <v>0</v>
      </c>
      <c r="N222" s="73">
        <v>0</v>
      </c>
      <c r="O222" s="449">
        <v>36</v>
      </c>
      <c r="P222" s="302">
        <v>27</v>
      </c>
      <c r="Q222" s="400">
        <v>79</v>
      </c>
      <c r="R222" s="400">
        <v>0</v>
      </c>
      <c r="S222" s="400">
        <v>4</v>
      </c>
      <c r="T222" s="400">
        <v>0</v>
      </c>
    </row>
    <row r="223" spans="1:20">
      <c r="A223" s="93" t="s">
        <v>452</v>
      </c>
      <c r="B223" s="57" t="s">
        <v>453</v>
      </c>
      <c r="C223" s="388"/>
      <c r="D223" s="86"/>
      <c r="E223" s="86"/>
      <c r="F223" s="388"/>
      <c r="G223" s="86"/>
      <c r="H223" s="86"/>
      <c r="I223" s="86"/>
      <c r="J223" s="390"/>
      <c r="K223" s="58"/>
      <c r="L223" s="58"/>
      <c r="M223" s="390"/>
      <c r="N223" s="58"/>
      <c r="O223" s="450"/>
      <c r="P223" s="106"/>
      <c r="Q223" s="86"/>
      <c r="R223" s="86"/>
      <c r="S223" s="86"/>
      <c r="T223" s="86"/>
    </row>
    <row r="224" spans="1:20" s="469" customFormat="1" ht="63">
      <c r="A224" s="125" t="s">
        <v>454</v>
      </c>
      <c r="B224" s="67" t="s">
        <v>455</v>
      </c>
      <c r="C224" s="453">
        <v>71</v>
      </c>
      <c r="D224" s="403">
        <v>0</v>
      </c>
      <c r="E224" s="403">
        <v>0</v>
      </c>
      <c r="F224" s="453">
        <v>118</v>
      </c>
      <c r="G224" s="403">
        <v>0</v>
      </c>
      <c r="H224" s="403">
        <v>0</v>
      </c>
      <c r="I224" s="403">
        <v>0</v>
      </c>
      <c r="J224" s="454">
        <v>85</v>
      </c>
      <c r="K224" s="383">
        <v>0</v>
      </c>
      <c r="L224" s="383">
        <v>0</v>
      </c>
      <c r="M224" s="454">
        <v>0</v>
      </c>
      <c r="N224" s="383">
        <v>0</v>
      </c>
      <c r="O224" s="461">
        <v>136</v>
      </c>
      <c r="P224" s="462">
        <v>102</v>
      </c>
      <c r="Q224" s="462">
        <v>441</v>
      </c>
      <c r="R224" s="403">
        <v>0</v>
      </c>
      <c r="S224" s="403">
        <v>22</v>
      </c>
      <c r="T224" s="403">
        <v>0</v>
      </c>
    </row>
    <row r="225" spans="1:21" ht="31.5">
      <c r="A225" s="66" t="s">
        <v>456</v>
      </c>
      <c r="B225" s="67" t="s">
        <v>457</v>
      </c>
      <c r="C225" s="406">
        <v>0</v>
      </c>
      <c r="D225" s="400">
        <v>0</v>
      </c>
      <c r="E225" s="400">
        <v>0</v>
      </c>
      <c r="F225" s="406">
        <v>14</v>
      </c>
      <c r="G225" s="400">
        <v>0</v>
      </c>
      <c r="H225" s="400">
        <v>0</v>
      </c>
      <c r="I225" s="400">
        <v>0</v>
      </c>
      <c r="J225" s="448">
        <v>15</v>
      </c>
      <c r="K225" s="73">
        <v>0</v>
      </c>
      <c r="L225" s="73">
        <v>0</v>
      </c>
      <c r="M225" s="448">
        <v>0</v>
      </c>
      <c r="N225" s="73">
        <v>0</v>
      </c>
      <c r="O225" s="449">
        <v>29</v>
      </c>
      <c r="P225" s="302">
        <v>21</v>
      </c>
      <c r="Q225" s="400">
        <v>123</v>
      </c>
      <c r="R225" s="400">
        <v>0</v>
      </c>
      <c r="S225" s="400">
        <v>4</v>
      </c>
      <c r="T225" s="400">
        <v>0</v>
      </c>
    </row>
    <row r="226" spans="1:21" ht="31.5">
      <c r="A226" s="66" t="s">
        <v>458</v>
      </c>
      <c r="B226" s="67" t="s">
        <v>459</v>
      </c>
      <c r="C226" s="406">
        <v>4</v>
      </c>
      <c r="D226" s="400">
        <v>0</v>
      </c>
      <c r="E226" s="400">
        <v>0</v>
      </c>
      <c r="F226" s="406">
        <v>41</v>
      </c>
      <c r="G226" s="400">
        <v>0</v>
      </c>
      <c r="H226" s="400">
        <v>0</v>
      </c>
      <c r="I226" s="400">
        <v>0</v>
      </c>
      <c r="J226" s="448">
        <v>24</v>
      </c>
      <c r="K226" s="73">
        <v>0</v>
      </c>
      <c r="L226" s="73">
        <v>0</v>
      </c>
      <c r="M226" s="448">
        <v>0</v>
      </c>
      <c r="N226" s="73">
        <v>0</v>
      </c>
      <c r="O226" s="449">
        <v>46</v>
      </c>
      <c r="P226" s="302">
        <v>34</v>
      </c>
      <c r="Q226" s="400">
        <v>131</v>
      </c>
      <c r="R226" s="400">
        <v>0</v>
      </c>
      <c r="S226" s="400">
        <v>14</v>
      </c>
      <c r="T226" s="400">
        <v>0</v>
      </c>
    </row>
    <row r="227" spans="1:21" ht="47.25">
      <c r="A227" s="66" t="s">
        <v>460</v>
      </c>
      <c r="B227" s="67" t="s">
        <v>461</v>
      </c>
      <c r="C227" s="406">
        <v>10</v>
      </c>
      <c r="D227" s="400">
        <v>0</v>
      </c>
      <c r="E227" s="400">
        <v>0</v>
      </c>
      <c r="F227" s="406">
        <v>59</v>
      </c>
      <c r="G227" s="400">
        <v>0</v>
      </c>
      <c r="H227" s="400">
        <v>0</v>
      </c>
      <c r="I227" s="400">
        <v>0</v>
      </c>
      <c r="J227" s="448">
        <v>100</v>
      </c>
      <c r="K227" s="73">
        <v>0</v>
      </c>
      <c r="L227" s="73">
        <v>0</v>
      </c>
      <c r="M227" s="448">
        <v>0</v>
      </c>
      <c r="N227" s="73">
        <v>0</v>
      </c>
      <c r="O227" s="449">
        <v>60</v>
      </c>
      <c r="P227" s="302">
        <v>45</v>
      </c>
      <c r="Q227" s="400">
        <v>230</v>
      </c>
      <c r="R227" s="400">
        <v>2</v>
      </c>
      <c r="S227" s="400">
        <v>10</v>
      </c>
      <c r="T227" s="400">
        <v>0</v>
      </c>
    </row>
    <row r="228" spans="1:21" ht="31.5">
      <c r="A228" s="66" t="s">
        <v>462</v>
      </c>
      <c r="B228" s="67" t="s">
        <v>463</v>
      </c>
      <c r="C228" s="406">
        <v>0</v>
      </c>
      <c r="D228" s="400">
        <v>0</v>
      </c>
      <c r="E228" s="400">
        <v>0</v>
      </c>
      <c r="F228" s="406">
        <v>0</v>
      </c>
      <c r="G228" s="400">
        <v>0</v>
      </c>
      <c r="H228" s="400">
        <v>0</v>
      </c>
      <c r="I228" s="400">
        <v>0</v>
      </c>
      <c r="J228" s="448">
        <v>0</v>
      </c>
      <c r="K228" s="73">
        <v>0</v>
      </c>
      <c r="L228" s="73">
        <v>0</v>
      </c>
      <c r="M228" s="448">
        <v>0</v>
      </c>
      <c r="N228" s="73">
        <v>0</v>
      </c>
      <c r="O228" s="449">
        <v>0</v>
      </c>
      <c r="P228" s="302">
        <v>0</v>
      </c>
      <c r="Q228" s="400">
        <v>0</v>
      </c>
      <c r="R228" s="400">
        <v>0</v>
      </c>
      <c r="S228" s="400">
        <v>0</v>
      </c>
      <c r="T228" s="400">
        <v>0</v>
      </c>
      <c r="U228" s="464"/>
    </row>
    <row r="229" spans="1:21" ht="31.5">
      <c r="A229" s="66" t="s">
        <v>464</v>
      </c>
      <c r="B229" s="67" t="s">
        <v>465</v>
      </c>
      <c r="C229" s="406">
        <v>0</v>
      </c>
      <c r="D229" s="400">
        <v>0</v>
      </c>
      <c r="E229" s="400">
        <v>0</v>
      </c>
      <c r="F229" s="406">
        <v>0</v>
      </c>
      <c r="G229" s="400">
        <v>0</v>
      </c>
      <c r="H229" s="400">
        <v>0</v>
      </c>
      <c r="I229" s="400">
        <v>0</v>
      </c>
      <c r="J229" s="448">
        <v>3</v>
      </c>
      <c r="K229" s="73">
        <v>0</v>
      </c>
      <c r="L229" s="73">
        <v>1</v>
      </c>
      <c r="M229" s="448">
        <v>0</v>
      </c>
      <c r="N229" s="73">
        <v>0</v>
      </c>
      <c r="O229" s="449">
        <v>0</v>
      </c>
      <c r="P229" s="302">
        <v>0</v>
      </c>
      <c r="Q229" s="400">
        <v>0</v>
      </c>
      <c r="R229" s="400">
        <v>0</v>
      </c>
      <c r="S229" s="400">
        <v>0</v>
      </c>
      <c r="T229" s="400">
        <v>10</v>
      </c>
    </row>
    <row r="230" spans="1:21" ht="31.5">
      <c r="A230" s="66" t="s">
        <v>466</v>
      </c>
      <c r="B230" s="67" t="s">
        <v>467</v>
      </c>
      <c r="C230" s="406">
        <v>0</v>
      </c>
      <c r="D230" s="400">
        <v>0</v>
      </c>
      <c r="E230" s="400">
        <v>0</v>
      </c>
      <c r="F230" s="406">
        <v>0</v>
      </c>
      <c r="G230" s="400">
        <v>0</v>
      </c>
      <c r="H230" s="400">
        <v>0</v>
      </c>
      <c r="I230" s="400">
        <v>0</v>
      </c>
      <c r="J230" s="448">
        <v>0</v>
      </c>
      <c r="K230" s="73">
        <v>0</v>
      </c>
      <c r="L230" s="73">
        <v>0</v>
      </c>
      <c r="M230" s="448">
        <v>0</v>
      </c>
      <c r="N230" s="73">
        <v>0</v>
      </c>
      <c r="O230" s="449">
        <v>0</v>
      </c>
      <c r="P230" s="302">
        <v>0</v>
      </c>
      <c r="Q230" s="400">
        <v>0</v>
      </c>
      <c r="R230" s="400">
        <v>0</v>
      </c>
      <c r="S230" s="400">
        <v>0</v>
      </c>
      <c r="T230" s="400">
        <v>0</v>
      </c>
    </row>
    <row r="231" spans="1:21" ht="63">
      <c r="A231" s="66" t="s">
        <v>468</v>
      </c>
      <c r="B231" s="67" t="s">
        <v>469</v>
      </c>
      <c r="C231" s="406">
        <v>2</v>
      </c>
      <c r="D231" s="400">
        <v>0</v>
      </c>
      <c r="E231" s="400">
        <v>0</v>
      </c>
      <c r="F231" s="406">
        <v>16</v>
      </c>
      <c r="G231" s="400">
        <v>0</v>
      </c>
      <c r="H231" s="400">
        <v>0</v>
      </c>
      <c r="I231" s="400">
        <v>0</v>
      </c>
      <c r="J231" s="448">
        <v>498</v>
      </c>
      <c r="K231" s="73">
        <v>0</v>
      </c>
      <c r="L231" s="73">
        <v>0</v>
      </c>
      <c r="M231" s="448">
        <v>0</v>
      </c>
      <c r="N231" s="73">
        <v>0</v>
      </c>
      <c r="O231" s="449">
        <v>15</v>
      </c>
      <c r="P231" s="302">
        <v>11</v>
      </c>
      <c r="Q231" s="400">
        <v>100</v>
      </c>
      <c r="R231" s="400">
        <v>0</v>
      </c>
      <c r="S231" s="400">
        <v>21</v>
      </c>
      <c r="T231" s="400">
        <v>17</v>
      </c>
      <c r="U231" s="464"/>
    </row>
    <row r="232" spans="1:21" ht="63">
      <c r="A232" s="66" t="s">
        <v>470</v>
      </c>
      <c r="B232" s="67" t="s">
        <v>471</v>
      </c>
      <c r="C232" s="406">
        <v>12</v>
      </c>
      <c r="D232" s="400">
        <v>0</v>
      </c>
      <c r="E232" s="400">
        <v>0</v>
      </c>
      <c r="F232" s="406">
        <v>14</v>
      </c>
      <c r="G232" s="400">
        <v>0</v>
      </c>
      <c r="H232" s="400">
        <v>0</v>
      </c>
      <c r="I232" s="400">
        <v>0</v>
      </c>
      <c r="J232" s="448">
        <v>257</v>
      </c>
      <c r="K232" s="73">
        <v>0</v>
      </c>
      <c r="L232" s="73">
        <v>0</v>
      </c>
      <c r="M232" s="448">
        <v>0</v>
      </c>
      <c r="N232" s="73">
        <v>0</v>
      </c>
      <c r="O232" s="449">
        <v>10</v>
      </c>
      <c r="P232" s="302">
        <v>7</v>
      </c>
      <c r="Q232" s="400">
        <v>67</v>
      </c>
      <c r="R232" s="400">
        <v>0</v>
      </c>
      <c r="S232" s="400">
        <v>16</v>
      </c>
      <c r="T232" s="400">
        <v>11</v>
      </c>
      <c r="U232" s="464"/>
    </row>
    <row r="233" spans="1:21">
      <c r="A233" s="93" t="s">
        <v>472</v>
      </c>
      <c r="B233" s="57" t="s">
        <v>473</v>
      </c>
      <c r="C233" s="388"/>
      <c r="D233" s="86"/>
      <c r="E233" s="86"/>
      <c r="F233" s="388"/>
      <c r="G233" s="86"/>
      <c r="H233" s="86"/>
      <c r="I233" s="86"/>
      <c r="J233" s="390"/>
      <c r="K233" s="58"/>
      <c r="L233" s="58"/>
      <c r="M233" s="390"/>
      <c r="N233" s="58"/>
      <c r="O233" s="450"/>
      <c r="P233" s="106"/>
      <c r="Q233" s="86"/>
      <c r="R233" s="86"/>
      <c r="S233" s="86"/>
      <c r="T233" s="86"/>
    </row>
    <row r="234" spans="1:21" ht="47.25">
      <c r="A234" s="66" t="s">
        <v>474</v>
      </c>
      <c r="B234" s="67" t="s">
        <v>475</v>
      </c>
      <c r="C234" s="406">
        <v>11</v>
      </c>
      <c r="D234" s="400">
        <v>0</v>
      </c>
      <c r="E234" s="400">
        <v>0</v>
      </c>
      <c r="F234" s="406">
        <v>8</v>
      </c>
      <c r="G234" s="400">
        <v>0</v>
      </c>
      <c r="H234" s="400">
        <v>0</v>
      </c>
      <c r="I234" s="400">
        <v>0</v>
      </c>
      <c r="J234" s="448">
        <v>8</v>
      </c>
      <c r="K234" s="73">
        <v>0</v>
      </c>
      <c r="L234" s="73">
        <v>0</v>
      </c>
      <c r="M234" s="448">
        <v>0</v>
      </c>
      <c r="N234" s="73">
        <v>0</v>
      </c>
      <c r="O234" s="449">
        <v>3</v>
      </c>
      <c r="P234" s="302">
        <v>2</v>
      </c>
      <c r="Q234" s="400">
        <v>84</v>
      </c>
      <c r="R234" s="400">
        <v>0</v>
      </c>
      <c r="S234" s="400">
        <v>7</v>
      </c>
      <c r="T234" s="400">
        <v>0</v>
      </c>
    </row>
    <row r="235" spans="1:21" ht="31.5">
      <c r="A235" s="66" t="s">
        <v>476</v>
      </c>
      <c r="B235" s="67" t="s">
        <v>477</v>
      </c>
      <c r="C235" s="406">
        <v>34</v>
      </c>
      <c r="D235" s="400">
        <v>0</v>
      </c>
      <c r="E235" s="400">
        <v>0</v>
      </c>
      <c r="F235" s="406">
        <v>18</v>
      </c>
      <c r="G235" s="400">
        <v>0</v>
      </c>
      <c r="H235" s="400">
        <v>0</v>
      </c>
      <c r="I235" s="400">
        <v>0</v>
      </c>
      <c r="J235" s="448">
        <v>7</v>
      </c>
      <c r="K235" s="73">
        <v>0</v>
      </c>
      <c r="L235" s="73">
        <v>0</v>
      </c>
      <c r="M235" s="448">
        <v>0</v>
      </c>
      <c r="N235" s="73">
        <v>0</v>
      </c>
      <c r="O235" s="449">
        <v>39</v>
      </c>
      <c r="P235" s="302">
        <v>29</v>
      </c>
      <c r="Q235" s="400">
        <v>723</v>
      </c>
      <c r="R235" s="400">
        <v>0</v>
      </c>
      <c r="S235" s="400">
        <v>24</v>
      </c>
      <c r="T235" s="400">
        <v>9</v>
      </c>
    </row>
    <row r="236" spans="1:21" ht="47.25">
      <c r="A236" s="66" t="s">
        <v>478</v>
      </c>
      <c r="B236" s="67" t="s">
        <v>479</v>
      </c>
      <c r="C236" s="406">
        <v>13</v>
      </c>
      <c r="D236" s="400">
        <v>1</v>
      </c>
      <c r="E236" s="400">
        <v>3</v>
      </c>
      <c r="F236" s="406">
        <v>11</v>
      </c>
      <c r="G236" s="400">
        <v>0</v>
      </c>
      <c r="H236" s="400">
        <v>1</v>
      </c>
      <c r="I236" s="400">
        <v>3</v>
      </c>
      <c r="J236" s="448">
        <v>7</v>
      </c>
      <c r="K236" s="73">
        <v>0</v>
      </c>
      <c r="L236" s="73">
        <v>3</v>
      </c>
      <c r="M236" s="448">
        <v>0</v>
      </c>
      <c r="N236" s="73">
        <v>0</v>
      </c>
      <c r="O236" s="449">
        <v>13</v>
      </c>
      <c r="P236" s="302">
        <v>9</v>
      </c>
      <c r="Q236" s="400">
        <v>494</v>
      </c>
      <c r="R236" s="400">
        <v>1</v>
      </c>
      <c r="S236" s="400">
        <v>42</v>
      </c>
      <c r="T236" s="400">
        <v>8</v>
      </c>
    </row>
    <row r="237" spans="1:21" ht="47.25">
      <c r="A237" s="66" t="s">
        <v>480</v>
      </c>
      <c r="B237" s="67" t="s">
        <v>481</v>
      </c>
      <c r="C237" s="406">
        <v>1</v>
      </c>
      <c r="D237" s="400">
        <v>0</v>
      </c>
      <c r="E237" s="400">
        <v>1</v>
      </c>
      <c r="F237" s="406">
        <v>1</v>
      </c>
      <c r="G237" s="400">
        <v>0</v>
      </c>
      <c r="H237" s="400">
        <v>0</v>
      </c>
      <c r="I237" s="400">
        <v>1</v>
      </c>
      <c r="J237" s="448">
        <v>0</v>
      </c>
      <c r="K237" s="73">
        <v>0</v>
      </c>
      <c r="L237" s="73">
        <v>0</v>
      </c>
      <c r="M237" s="448">
        <v>0</v>
      </c>
      <c r="N237" s="73">
        <v>0</v>
      </c>
      <c r="O237" s="449">
        <v>0</v>
      </c>
      <c r="P237" s="302">
        <v>0</v>
      </c>
      <c r="Q237" s="400">
        <v>32</v>
      </c>
      <c r="R237" s="400">
        <v>0</v>
      </c>
      <c r="S237" s="400">
        <v>2</v>
      </c>
      <c r="T237" s="400">
        <v>0</v>
      </c>
    </row>
    <row r="238" spans="1:21" ht="47.25">
      <c r="A238" s="66" t="s">
        <v>482</v>
      </c>
      <c r="B238" s="67" t="s">
        <v>483</v>
      </c>
      <c r="C238" s="406">
        <v>2</v>
      </c>
      <c r="D238" s="400">
        <v>0</v>
      </c>
      <c r="E238" s="400">
        <v>1</v>
      </c>
      <c r="F238" s="406">
        <v>2</v>
      </c>
      <c r="G238" s="400">
        <v>0</v>
      </c>
      <c r="H238" s="400">
        <v>0</v>
      </c>
      <c r="I238" s="400">
        <v>1</v>
      </c>
      <c r="J238" s="448">
        <v>0</v>
      </c>
      <c r="K238" s="73">
        <v>0</v>
      </c>
      <c r="L238" s="73">
        <v>0</v>
      </c>
      <c r="M238" s="448">
        <v>0</v>
      </c>
      <c r="N238" s="73">
        <v>0</v>
      </c>
      <c r="O238" s="449">
        <v>2</v>
      </c>
      <c r="P238" s="302">
        <v>1</v>
      </c>
      <c r="Q238" s="400">
        <v>39</v>
      </c>
      <c r="R238" s="400">
        <v>0</v>
      </c>
      <c r="S238" s="400">
        <v>3</v>
      </c>
      <c r="T238" s="400">
        <v>0</v>
      </c>
    </row>
    <row r="239" spans="1:21" ht="47.25">
      <c r="A239" s="66" t="s">
        <v>484</v>
      </c>
      <c r="B239" s="67" t="s">
        <v>485</v>
      </c>
      <c r="C239" s="406">
        <v>20</v>
      </c>
      <c r="D239" s="400">
        <v>0</v>
      </c>
      <c r="E239" s="400">
        <v>0</v>
      </c>
      <c r="F239" s="406">
        <v>8</v>
      </c>
      <c r="G239" s="400">
        <v>0</v>
      </c>
      <c r="H239" s="400">
        <v>0</v>
      </c>
      <c r="I239" s="400">
        <v>0</v>
      </c>
      <c r="J239" s="448">
        <v>6</v>
      </c>
      <c r="K239" s="73">
        <v>0</v>
      </c>
      <c r="L239" s="73">
        <v>0</v>
      </c>
      <c r="M239" s="448">
        <v>0</v>
      </c>
      <c r="N239" s="73">
        <v>0</v>
      </c>
      <c r="O239" s="449">
        <v>41</v>
      </c>
      <c r="P239" s="302">
        <v>30</v>
      </c>
      <c r="Q239" s="400">
        <v>423</v>
      </c>
      <c r="R239" s="400">
        <v>0</v>
      </c>
      <c r="S239" s="400">
        <v>15</v>
      </c>
      <c r="T239" s="400">
        <v>0</v>
      </c>
    </row>
    <row r="240" spans="1:21" ht="47.25">
      <c r="A240" s="66" t="s">
        <v>486</v>
      </c>
      <c r="B240" s="67" t="s">
        <v>487</v>
      </c>
      <c r="C240" s="406">
        <v>34</v>
      </c>
      <c r="D240" s="400">
        <v>0</v>
      </c>
      <c r="E240" s="400">
        <v>0</v>
      </c>
      <c r="F240" s="406">
        <v>18</v>
      </c>
      <c r="G240" s="400">
        <v>0</v>
      </c>
      <c r="H240" s="400">
        <v>0</v>
      </c>
      <c r="I240" s="400">
        <v>0</v>
      </c>
      <c r="J240" s="448">
        <v>2</v>
      </c>
      <c r="K240" s="73">
        <v>0</v>
      </c>
      <c r="L240" s="73">
        <v>0</v>
      </c>
      <c r="M240" s="448">
        <v>0</v>
      </c>
      <c r="N240" s="73">
        <v>0</v>
      </c>
      <c r="O240" s="449">
        <v>37</v>
      </c>
      <c r="P240" s="302">
        <v>27</v>
      </c>
      <c r="Q240" s="400">
        <v>700</v>
      </c>
      <c r="R240" s="400">
        <v>0</v>
      </c>
      <c r="S240" s="400">
        <v>14</v>
      </c>
      <c r="T240" s="400">
        <v>2</v>
      </c>
    </row>
    <row r="241" spans="1:20" ht="31.5">
      <c r="A241" s="66" t="s">
        <v>488</v>
      </c>
      <c r="B241" s="67" t="s">
        <v>489</v>
      </c>
      <c r="C241" s="406">
        <v>20</v>
      </c>
      <c r="D241" s="400">
        <v>0</v>
      </c>
      <c r="E241" s="400">
        <v>0</v>
      </c>
      <c r="F241" s="406">
        <v>14</v>
      </c>
      <c r="G241" s="400">
        <v>0</v>
      </c>
      <c r="H241" s="400">
        <v>0</v>
      </c>
      <c r="I241" s="400">
        <v>0</v>
      </c>
      <c r="J241" s="448">
        <v>7</v>
      </c>
      <c r="K241" s="73">
        <v>0</v>
      </c>
      <c r="L241" s="73">
        <v>0</v>
      </c>
      <c r="M241" s="448">
        <v>0</v>
      </c>
      <c r="N241" s="73">
        <v>0</v>
      </c>
      <c r="O241" s="449">
        <v>10</v>
      </c>
      <c r="P241" s="302">
        <v>7</v>
      </c>
      <c r="Q241" s="400">
        <v>465</v>
      </c>
      <c r="R241" s="400">
        <v>3</v>
      </c>
      <c r="S241" s="400">
        <v>21</v>
      </c>
      <c r="T241" s="400">
        <v>5</v>
      </c>
    </row>
    <row r="242" spans="1:20" ht="47.25">
      <c r="A242" s="66" t="s">
        <v>490</v>
      </c>
      <c r="B242" s="67" t="s">
        <v>491</v>
      </c>
      <c r="C242" s="406">
        <v>27</v>
      </c>
      <c r="D242" s="400">
        <v>0</v>
      </c>
      <c r="E242" s="400">
        <v>0</v>
      </c>
      <c r="F242" s="406">
        <v>16</v>
      </c>
      <c r="G242" s="400">
        <v>0</v>
      </c>
      <c r="H242" s="400">
        <v>0</v>
      </c>
      <c r="I242" s="400">
        <v>0</v>
      </c>
      <c r="J242" s="448">
        <v>3</v>
      </c>
      <c r="K242" s="73">
        <v>0</v>
      </c>
      <c r="L242" s="73">
        <v>0</v>
      </c>
      <c r="M242" s="448">
        <v>0</v>
      </c>
      <c r="N242" s="73">
        <v>0</v>
      </c>
      <c r="O242" s="449">
        <v>34</v>
      </c>
      <c r="P242" s="302">
        <v>25</v>
      </c>
      <c r="Q242" s="400">
        <v>643</v>
      </c>
      <c r="R242" s="400">
        <v>0</v>
      </c>
      <c r="S242" s="400">
        <v>9</v>
      </c>
      <c r="T242" s="400">
        <v>2</v>
      </c>
    </row>
    <row r="243" spans="1:20" ht="47.25">
      <c r="A243" s="66" t="s">
        <v>492</v>
      </c>
      <c r="B243" s="67" t="s">
        <v>493</v>
      </c>
      <c r="C243" s="406">
        <v>12</v>
      </c>
      <c r="D243" s="400">
        <v>0</v>
      </c>
      <c r="E243" s="400">
        <v>0</v>
      </c>
      <c r="F243" s="406">
        <v>2</v>
      </c>
      <c r="G243" s="400">
        <v>0</v>
      </c>
      <c r="H243" s="400">
        <v>0</v>
      </c>
      <c r="I243" s="400">
        <v>0</v>
      </c>
      <c r="J243" s="448">
        <v>7</v>
      </c>
      <c r="K243" s="73">
        <v>0</v>
      </c>
      <c r="L243" s="73">
        <v>0</v>
      </c>
      <c r="M243" s="448">
        <v>0</v>
      </c>
      <c r="N243" s="73">
        <v>0</v>
      </c>
      <c r="O243" s="449">
        <v>14</v>
      </c>
      <c r="P243" s="302">
        <v>10</v>
      </c>
      <c r="Q243" s="400">
        <v>262</v>
      </c>
      <c r="R243" s="400">
        <v>0</v>
      </c>
      <c r="S243" s="400">
        <v>7</v>
      </c>
      <c r="T243" s="400">
        <v>1</v>
      </c>
    </row>
    <row r="244" spans="1:20" ht="47.25">
      <c r="A244" s="66" t="s">
        <v>494</v>
      </c>
      <c r="B244" s="67" t="s">
        <v>495</v>
      </c>
      <c r="C244" s="406">
        <v>12</v>
      </c>
      <c r="D244" s="400">
        <v>0</v>
      </c>
      <c r="E244" s="400">
        <v>0</v>
      </c>
      <c r="F244" s="406">
        <v>14</v>
      </c>
      <c r="G244" s="400">
        <v>0</v>
      </c>
      <c r="H244" s="400">
        <v>0</v>
      </c>
      <c r="I244" s="400">
        <v>0</v>
      </c>
      <c r="J244" s="448">
        <v>2</v>
      </c>
      <c r="K244" s="73">
        <v>0</v>
      </c>
      <c r="L244" s="73">
        <v>0</v>
      </c>
      <c r="M244" s="448">
        <v>0</v>
      </c>
      <c r="N244" s="73">
        <v>0</v>
      </c>
      <c r="O244" s="449">
        <v>28</v>
      </c>
      <c r="P244" s="302">
        <v>21</v>
      </c>
      <c r="Q244" s="400">
        <v>544</v>
      </c>
      <c r="R244" s="400">
        <v>0</v>
      </c>
      <c r="S244" s="400">
        <v>7</v>
      </c>
      <c r="T244" s="400">
        <v>0</v>
      </c>
    </row>
    <row r="245" spans="1:20">
      <c r="A245" s="93" t="s">
        <v>496</v>
      </c>
      <c r="B245" s="57" t="s">
        <v>497</v>
      </c>
      <c r="C245" s="388"/>
      <c r="D245" s="86"/>
      <c r="E245" s="86"/>
      <c r="F245" s="388"/>
      <c r="G245" s="86"/>
      <c r="H245" s="86"/>
      <c r="I245" s="86"/>
      <c r="J245" s="390"/>
      <c r="K245" s="58"/>
      <c r="L245" s="58"/>
      <c r="M245" s="390"/>
      <c r="N245" s="58"/>
      <c r="O245" s="450"/>
      <c r="P245" s="106"/>
      <c r="Q245" s="86"/>
      <c r="R245" s="86"/>
      <c r="S245" s="86"/>
      <c r="T245" s="86"/>
    </row>
    <row r="246" spans="1:20" ht="63">
      <c r="A246" s="66" t="s">
        <v>498</v>
      </c>
      <c r="B246" s="67" t="s">
        <v>499</v>
      </c>
      <c r="C246" s="406">
        <v>7</v>
      </c>
      <c r="D246" s="400">
        <v>0</v>
      </c>
      <c r="E246" s="400">
        <v>0</v>
      </c>
      <c r="F246" s="406">
        <v>34</v>
      </c>
      <c r="G246" s="400">
        <v>0</v>
      </c>
      <c r="H246" s="400">
        <v>0</v>
      </c>
      <c r="I246" s="400">
        <v>0</v>
      </c>
      <c r="J246" s="448">
        <v>8</v>
      </c>
      <c r="K246" s="73">
        <v>0</v>
      </c>
      <c r="L246" s="73">
        <v>0</v>
      </c>
      <c r="M246" s="448">
        <v>0</v>
      </c>
      <c r="N246" s="73">
        <v>0</v>
      </c>
      <c r="O246" s="449">
        <v>5</v>
      </c>
      <c r="P246" s="302">
        <v>3</v>
      </c>
      <c r="Q246" s="400">
        <v>27</v>
      </c>
      <c r="R246" s="400">
        <v>0</v>
      </c>
      <c r="S246" s="400">
        <v>9</v>
      </c>
      <c r="T246" s="400">
        <v>0</v>
      </c>
    </row>
    <row r="247" spans="1:20" ht="47.25">
      <c r="A247" s="66" t="s">
        <v>500</v>
      </c>
      <c r="B247" s="67" t="s">
        <v>501</v>
      </c>
      <c r="C247" s="406">
        <v>13</v>
      </c>
      <c r="D247" s="400">
        <v>0</v>
      </c>
      <c r="E247" s="400">
        <v>0</v>
      </c>
      <c r="F247" s="406">
        <v>31</v>
      </c>
      <c r="G247" s="400">
        <v>0</v>
      </c>
      <c r="H247" s="400">
        <v>0</v>
      </c>
      <c r="I247" s="400">
        <v>0</v>
      </c>
      <c r="J247" s="448">
        <v>353</v>
      </c>
      <c r="K247" s="73">
        <v>0</v>
      </c>
      <c r="L247" s="73">
        <v>0</v>
      </c>
      <c r="M247" s="448">
        <v>0</v>
      </c>
      <c r="N247" s="73">
        <v>0</v>
      </c>
      <c r="O247" s="449">
        <v>29</v>
      </c>
      <c r="P247" s="302">
        <v>21</v>
      </c>
      <c r="Q247" s="400">
        <v>162</v>
      </c>
      <c r="R247" s="400">
        <v>0</v>
      </c>
      <c r="S247" s="400">
        <v>89</v>
      </c>
      <c r="T247" s="400">
        <v>5</v>
      </c>
    </row>
    <row r="248" spans="1:20">
      <c r="A248" s="93" t="s">
        <v>502</v>
      </c>
      <c r="B248" s="57" t="s">
        <v>503</v>
      </c>
      <c r="C248" s="388"/>
      <c r="D248" s="86"/>
      <c r="E248" s="86"/>
      <c r="F248" s="388"/>
      <c r="G248" s="86"/>
      <c r="H248" s="86"/>
      <c r="I248" s="86"/>
      <c r="J248" s="390"/>
      <c r="K248" s="58"/>
      <c r="L248" s="58"/>
      <c r="M248" s="390"/>
      <c r="N248" s="58"/>
      <c r="O248" s="450"/>
      <c r="P248" s="106"/>
      <c r="Q248" s="86"/>
      <c r="R248" s="86"/>
      <c r="S248" s="86"/>
      <c r="T248" s="86"/>
    </row>
    <row r="249" spans="1:20" ht="63">
      <c r="A249" s="66" t="s">
        <v>504</v>
      </c>
      <c r="B249" s="67" t="s">
        <v>505</v>
      </c>
      <c r="C249" s="406">
        <v>0</v>
      </c>
      <c r="D249" s="400">
        <v>0</v>
      </c>
      <c r="E249" s="400">
        <v>0</v>
      </c>
      <c r="F249" s="406">
        <v>8</v>
      </c>
      <c r="G249" s="400">
        <v>0</v>
      </c>
      <c r="H249" s="400">
        <v>0</v>
      </c>
      <c r="I249" s="400">
        <v>0</v>
      </c>
      <c r="J249" s="448">
        <v>95</v>
      </c>
      <c r="K249" s="73">
        <v>0</v>
      </c>
      <c r="L249" s="73">
        <v>0</v>
      </c>
      <c r="M249" s="448">
        <v>0</v>
      </c>
      <c r="N249" s="73">
        <v>0</v>
      </c>
      <c r="O249" s="449">
        <v>0</v>
      </c>
      <c r="P249" s="302">
        <v>0</v>
      </c>
      <c r="Q249" s="400">
        <v>25</v>
      </c>
      <c r="R249" s="400">
        <v>0</v>
      </c>
      <c r="S249" s="400">
        <v>5</v>
      </c>
      <c r="T249" s="400">
        <v>0</v>
      </c>
    </row>
    <row r="250" spans="1:20" ht="47.25">
      <c r="A250" s="66" t="s">
        <v>506</v>
      </c>
      <c r="B250" s="67" t="s">
        <v>507</v>
      </c>
      <c r="C250" s="453">
        <v>2</v>
      </c>
      <c r="D250" s="403">
        <v>0</v>
      </c>
      <c r="E250" s="403">
        <v>0</v>
      </c>
      <c r="F250" s="453">
        <v>7</v>
      </c>
      <c r="G250" s="403">
        <v>0</v>
      </c>
      <c r="H250" s="403">
        <v>0</v>
      </c>
      <c r="I250" s="403">
        <v>0</v>
      </c>
      <c r="J250" s="454">
        <v>5</v>
      </c>
      <c r="K250" s="73">
        <v>0</v>
      </c>
      <c r="L250" s="73">
        <v>0</v>
      </c>
      <c r="M250" s="448">
        <v>0</v>
      </c>
      <c r="N250" s="73">
        <v>0</v>
      </c>
      <c r="O250" s="449">
        <v>0</v>
      </c>
      <c r="P250" s="302">
        <v>0</v>
      </c>
      <c r="Q250" s="400">
        <v>0</v>
      </c>
      <c r="R250" s="400">
        <v>0</v>
      </c>
      <c r="S250" s="400">
        <v>0</v>
      </c>
      <c r="T250" s="400">
        <v>0</v>
      </c>
    </row>
    <row r="251" spans="1:20" ht="47.25">
      <c r="A251" s="66" t="s">
        <v>508</v>
      </c>
      <c r="B251" s="67" t="s">
        <v>509</v>
      </c>
      <c r="C251" s="453">
        <v>2</v>
      </c>
      <c r="D251" s="403">
        <v>0</v>
      </c>
      <c r="E251" s="403">
        <v>0</v>
      </c>
      <c r="F251" s="453">
        <v>2</v>
      </c>
      <c r="G251" s="403">
        <v>0</v>
      </c>
      <c r="H251" s="403">
        <v>0</v>
      </c>
      <c r="I251" s="403">
        <v>0</v>
      </c>
      <c r="J251" s="454">
        <v>4</v>
      </c>
      <c r="K251" s="73">
        <v>0</v>
      </c>
      <c r="L251" s="73">
        <v>0</v>
      </c>
      <c r="M251" s="448">
        <v>0</v>
      </c>
      <c r="N251" s="73">
        <v>0</v>
      </c>
      <c r="O251" s="449">
        <v>0</v>
      </c>
      <c r="P251" s="302">
        <v>0</v>
      </c>
      <c r="Q251" s="400">
        <v>0</v>
      </c>
      <c r="R251" s="400">
        <v>0</v>
      </c>
      <c r="S251" s="400">
        <v>0</v>
      </c>
      <c r="T251" s="400">
        <v>0</v>
      </c>
    </row>
    <row r="252" spans="1:20" ht="31.5">
      <c r="A252" s="66" t="s">
        <v>510</v>
      </c>
      <c r="B252" s="67" t="s">
        <v>511</v>
      </c>
      <c r="C252" s="406">
        <v>3</v>
      </c>
      <c r="D252" s="400">
        <v>0</v>
      </c>
      <c r="E252" s="400">
        <v>0</v>
      </c>
      <c r="F252" s="406">
        <v>4</v>
      </c>
      <c r="G252" s="400">
        <v>0</v>
      </c>
      <c r="H252" s="400">
        <v>0</v>
      </c>
      <c r="I252" s="400">
        <v>0</v>
      </c>
      <c r="J252" s="448">
        <v>4</v>
      </c>
      <c r="K252" s="73">
        <v>0</v>
      </c>
      <c r="L252" s="73">
        <v>0</v>
      </c>
      <c r="M252" s="448">
        <v>0</v>
      </c>
      <c r="N252" s="73">
        <v>0</v>
      </c>
      <c r="O252" s="449">
        <v>0</v>
      </c>
      <c r="P252" s="302">
        <v>0</v>
      </c>
      <c r="Q252" s="400">
        <v>0</v>
      </c>
      <c r="R252" s="400">
        <v>0</v>
      </c>
      <c r="S252" s="400">
        <v>1</v>
      </c>
      <c r="T252" s="400">
        <v>0</v>
      </c>
    </row>
    <row r="253" spans="1:20" ht="31.5">
      <c r="A253" s="66" t="s">
        <v>512</v>
      </c>
      <c r="B253" s="67" t="s">
        <v>513</v>
      </c>
      <c r="C253" s="406">
        <v>1</v>
      </c>
      <c r="D253" s="400">
        <v>0</v>
      </c>
      <c r="E253" s="400">
        <v>0</v>
      </c>
      <c r="F253" s="406">
        <v>7</v>
      </c>
      <c r="G253" s="400">
        <v>0</v>
      </c>
      <c r="H253" s="400">
        <v>0</v>
      </c>
      <c r="I253" s="400">
        <v>0</v>
      </c>
      <c r="J253" s="448">
        <v>11</v>
      </c>
      <c r="K253" s="73">
        <v>0</v>
      </c>
      <c r="L253" s="73">
        <v>0</v>
      </c>
      <c r="M253" s="448">
        <v>0</v>
      </c>
      <c r="N253" s="73">
        <v>0</v>
      </c>
      <c r="O253" s="449">
        <v>0</v>
      </c>
      <c r="P253" s="302">
        <v>0</v>
      </c>
      <c r="Q253" s="400">
        <v>0</v>
      </c>
      <c r="R253" s="400">
        <v>0</v>
      </c>
      <c r="S253" s="400">
        <v>2</v>
      </c>
      <c r="T253" s="400">
        <v>0</v>
      </c>
    </row>
    <row r="254" spans="1:20" ht="63">
      <c r="A254" s="66" t="s">
        <v>514</v>
      </c>
      <c r="B254" s="67" t="s">
        <v>515</v>
      </c>
      <c r="C254" s="406">
        <v>0</v>
      </c>
      <c r="D254" s="400">
        <v>0</v>
      </c>
      <c r="E254" s="400">
        <v>0</v>
      </c>
      <c r="F254" s="406">
        <v>0</v>
      </c>
      <c r="G254" s="400">
        <v>0</v>
      </c>
      <c r="H254" s="400">
        <v>0</v>
      </c>
      <c r="I254" s="400">
        <v>0</v>
      </c>
      <c r="J254" s="448">
        <v>12</v>
      </c>
      <c r="K254" s="73">
        <v>0</v>
      </c>
      <c r="L254" s="73">
        <v>0</v>
      </c>
      <c r="M254" s="448">
        <v>0</v>
      </c>
      <c r="N254" s="73">
        <v>0</v>
      </c>
      <c r="O254" s="449">
        <v>0</v>
      </c>
      <c r="P254" s="302">
        <v>0</v>
      </c>
      <c r="Q254" s="400">
        <v>0</v>
      </c>
      <c r="R254" s="400">
        <v>0</v>
      </c>
      <c r="S254" s="400">
        <v>0</v>
      </c>
      <c r="T254" s="400">
        <v>0</v>
      </c>
    </row>
    <row r="255" spans="1:20" s="3" customFormat="1">
      <c r="A255" s="66" t="s">
        <v>516</v>
      </c>
      <c r="B255" s="67" t="s">
        <v>517</v>
      </c>
      <c r="C255" s="453">
        <v>0</v>
      </c>
      <c r="D255" s="403">
        <v>0</v>
      </c>
      <c r="E255" s="403">
        <v>0</v>
      </c>
      <c r="F255" s="453">
        <v>4</v>
      </c>
      <c r="G255" s="403">
        <v>0</v>
      </c>
      <c r="H255" s="403">
        <v>0</v>
      </c>
      <c r="I255" s="403">
        <v>0</v>
      </c>
      <c r="J255" s="454">
        <v>10</v>
      </c>
      <c r="K255" s="73">
        <v>0</v>
      </c>
      <c r="L255" s="73">
        <v>0</v>
      </c>
      <c r="M255" s="448">
        <v>0</v>
      </c>
      <c r="N255" s="73">
        <v>0</v>
      </c>
      <c r="O255" s="451">
        <v>0</v>
      </c>
      <c r="P255" s="314">
        <v>0</v>
      </c>
      <c r="Q255" s="400">
        <v>0</v>
      </c>
      <c r="R255" s="400">
        <v>0</v>
      </c>
      <c r="S255" s="400">
        <v>2</v>
      </c>
      <c r="T255" s="400">
        <v>0</v>
      </c>
    </row>
    <row r="256" spans="1:20" ht="31.5">
      <c r="A256" s="66" t="s">
        <v>518</v>
      </c>
      <c r="B256" s="67" t="s">
        <v>519</v>
      </c>
      <c r="C256" s="453">
        <v>0</v>
      </c>
      <c r="D256" s="403">
        <v>0</v>
      </c>
      <c r="E256" s="403">
        <v>0</v>
      </c>
      <c r="F256" s="453">
        <v>0</v>
      </c>
      <c r="G256" s="403">
        <v>0</v>
      </c>
      <c r="H256" s="403">
        <v>0</v>
      </c>
      <c r="I256" s="403">
        <v>0</v>
      </c>
      <c r="J256" s="454">
        <v>10</v>
      </c>
      <c r="K256" s="73">
        <v>0</v>
      </c>
      <c r="L256" s="73">
        <v>0</v>
      </c>
      <c r="M256" s="448">
        <v>0</v>
      </c>
      <c r="N256" s="73">
        <v>0</v>
      </c>
      <c r="O256" s="449">
        <v>0</v>
      </c>
      <c r="P256" s="302">
        <v>0</v>
      </c>
      <c r="Q256" s="400">
        <v>3</v>
      </c>
      <c r="R256" s="400">
        <v>0</v>
      </c>
      <c r="S256" s="400">
        <v>0</v>
      </c>
      <c r="T256" s="400">
        <v>0</v>
      </c>
    </row>
    <row r="257" spans="1:20" ht="31.5">
      <c r="A257" s="66" t="s">
        <v>520</v>
      </c>
      <c r="B257" s="67" t="s">
        <v>521</v>
      </c>
      <c r="C257" s="406">
        <v>2</v>
      </c>
      <c r="D257" s="400">
        <v>0</v>
      </c>
      <c r="E257" s="400">
        <v>0</v>
      </c>
      <c r="F257" s="406">
        <v>10</v>
      </c>
      <c r="G257" s="400">
        <v>0</v>
      </c>
      <c r="H257" s="400">
        <v>0</v>
      </c>
      <c r="I257" s="400">
        <v>0</v>
      </c>
      <c r="J257" s="448">
        <v>85</v>
      </c>
      <c r="K257" s="73">
        <v>0</v>
      </c>
      <c r="L257" s="73">
        <v>0</v>
      </c>
      <c r="M257" s="448">
        <v>0</v>
      </c>
      <c r="N257" s="73">
        <v>0</v>
      </c>
      <c r="O257" s="449">
        <v>3</v>
      </c>
      <c r="P257" s="302">
        <v>2</v>
      </c>
      <c r="Q257" s="400">
        <v>20</v>
      </c>
      <c r="R257" s="400">
        <v>0</v>
      </c>
      <c r="S257" s="400">
        <v>2</v>
      </c>
      <c r="T257" s="400">
        <v>2</v>
      </c>
    </row>
    <row r="258" spans="1:20" ht="31.5">
      <c r="A258" s="66" t="s">
        <v>522</v>
      </c>
      <c r="B258" s="67" t="s">
        <v>523</v>
      </c>
      <c r="C258" s="406">
        <v>2</v>
      </c>
      <c r="D258" s="400">
        <v>0</v>
      </c>
      <c r="E258" s="400">
        <v>0</v>
      </c>
      <c r="F258" s="406">
        <v>8</v>
      </c>
      <c r="G258" s="400">
        <v>0</v>
      </c>
      <c r="H258" s="400">
        <v>0</v>
      </c>
      <c r="I258" s="400">
        <v>0</v>
      </c>
      <c r="J258" s="448">
        <v>60</v>
      </c>
      <c r="K258" s="73">
        <v>0</v>
      </c>
      <c r="L258" s="73">
        <v>0</v>
      </c>
      <c r="M258" s="448">
        <v>0</v>
      </c>
      <c r="N258" s="73">
        <v>0</v>
      </c>
      <c r="O258" s="449">
        <v>0</v>
      </c>
      <c r="P258" s="302">
        <v>0</v>
      </c>
      <c r="Q258" s="400">
        <v>0</v>
      </c>
      <c r="R258" s="400">
        <v>0</v>
      </c>
      <c r="S258" s="400">
        <v>2</v>
      </c>
      <c r="T258" s="400">
        <v>3</v>
      </c>
    </row>
    <row r="259" spans="1:20" ht="47.25">
      <c r="A259" s="66" t="s">
        <v>524</v>
      </c>
      <c r="B259" s="67" t="s">
        <v>525</v>
      </c>
      <c r="C259" s="406">
        <v>0</v>
      </c>
      <c r="D259" s="400">
        <v>0</v>
      </c>
      <c r="E259" s="400">
        <v>0</v>
      </c>
      <c r="F259" s="406">
        <v>7</v>
      </c>
      <c r="G259" s="400">
        <v>0</v>
      </c>
      <c r="H259" s="400">
        <v>0</v>
      </c>
      <c r="I259" s="400">
        <v>0</v>
      </c>
      <c r="J259" s="448">
        <v>40</v>
      </c>
      <c r="K259" s="73">
        <v>0</v>
      </c>
      <c r="L259" s="73">
        <v>0</v>
      </c>
      <c r="M259" s="448">
        <v>0</v>
      </c>
      <c r="N259" s="73">
        <v>0</v>
      </c>
      <c r="O259" s="449">
        <v>0</v>
      </c>
      <c r="P259" s="302">
        <v>0</v>
      </c>
      <c r="Q259" s="400">
        <v>0</v>
      </c>
      <c r="R259" s="400">
        <v>0</v>
      </c>
      <c r="S259" s="400">
        <v>2</v>
      </c>
      <c r="T259" s="400">
        <v>0</v>
      </c>
    </row>
    <row r="260" spans="1:20" ht="63">
      <c r="A260" s="69" t="s">
        <v>526</v>
      </c>
      <c r="B260" s="128" t="s">
        <v>527</v>
      </c>
      <c r="C260" s="406">
        <v>2</v>
      </c>
      <c r="D260" s="400">
        <v>0</v>
      </c>
      <c r="E260" s="400">
        <v>0</v>
      </c>
      <c r="F260" s="406">
        <v>4</v>
      </c>
      <c r="G260" s="400">
        <v>0</v>
      </c>
      <c r="H260" s="400">
        <v>0</v>
      </c>
      <c r="I260" s="400">
        <v>0</v>
      </c>
      <c r="J260" s="448">
        <v>3</v>
      </c>
      <c r="K260" s="73">
        <v>0</v>
      </c>
      <c r="L260" s="73">
        <v>0</v>
      </c>
      <c r="M260" s="448">
        <v>0</v>
      </c>
      <c r="N260" s="73">
        <v>0</v>
      </c>
      <c r="O260" s="449">
        <v>0</v>
      </c>
      <c r="P260" s="302">
        <v>0</v>
      </c>
      <c r="Q260" s="400">
        <v>3</v>
      </c>
      <c r="R260" s="400">
        <v>0</v>
      </c>
      <c r="S260" s="400">
        <v>1</v>
      </c>
      <c r="T260" s="400">
        <v>0</v>
      </c>
    </row>
    <row r="261" spans="1:20" ht="63">
      <c r="A261" s="66" t="s">
        <v>528</v>
      </c>
      <c r="B261" s="67" t="s">
        <v>529</v>
      </c>
      <c r="C261" s="406">
        <v>1</v>
      </c>
      <c r="D261" s="400">
        <v>0</v>
      </c>
      <c r="E261" s="400">
        <v>0</v>
      </c>
      <c r="F261" s="406">
        <v>7</v>
      </c>
      <c r="G261" s="400">
        <v>0</v>
      </c>
      <c r="H261" s="400">
        <v>0</v>
      </c>
      <c r="I261" s="400">
        <v>0</v>
      </c>
      <c r="J261" s="448">
        <v>14</v>
      </c>
      <c r="K261" s="73">
        <v>0</v>
      </c>
      <c r="L261" s="73">
        <v>0</v>
      </c>
      <c r="M261" s="448">
        <v>0</v>
      </c>
      <c r="N261" s="73">
        <v>0</v>
      </c>
      <c r="O261" s="449">
        <v>0</v>
      </c>
      <c r="P261" s="302">
        <v>0</v>
      </c>
      <c r="Q261" s="400">
        <v>1</v>
      </c>
      <c r="R261" s="400">
        <v>0</v>
      </c>
      <c r="S261" s="400">
        <v>2</v>
      </c>
      <c r="T261" s="400">
        <v>0</v>
      </c>
    </row>
    <row r="262" spans="1:20" ht="31.5">
      <c r="A262" s="66" t="s">
        <v>530</v>
      </c>
      <c r="B262" s="67" t="s">
        <v>531</v>
      </c>
      <c r="C262" s="406">
        <v>0</v>
      </c>
      <c r="D262" s="400">
        <v>0</v>
      </c>
      <c r="E262" s="400">
        <v>0</v>
      </c>
      <c r="F262" s="406">
        <v>4</v>
      </c>
      <c r="G262" s="400">
        <v>0</v>
      </c>
      <c r="H262" s="400">
        <v>0</v>
      </c>
      <c r="I262" s="400">
        <v>2</v>
      </c>
      <c r="J262" s="448">
        <v>183</v>
      </c>
      <c r="K262" s="73">
        <v>13</v>
      </c>
      <c r="L262" s="73">
        <v>70</v>
      </c>
      <c r="M262" s="448">
        <v>0</v>
      </c>
      <c r="N262" s="73">
        <v>0</v>
      </c>
      <c r="O262" s="449">
        <v>0</v>
      </c>
      <c r="P262" s="302">
        <v>0</v>
      </c>
      <c r="Q262" s="400">
        <v>3</v>
      </c>
      <c r="R262" s="400">
        <v>0</v>
      </c>
      <c r="S262" s="400">
        <v>10</v>
      </c>
      <c r="T262" s="400">
        <v>9</v>
      </c>
    </row>
    <row r="263" spans="1:20" ht="47.25">
      <c r="A263" s="66" t="s">
        <v>532</v>
      </c>
      <c r="B263" s="67" t="s">
        <v>533</v>
      </c>
      <c r="C263" s="406">
        <v>4</v>
      </c>
      <c r="D263" s="400">
        <v>0</v>
      </c>
      <c r="E263" s="400">
        <v>0</v>
      </c>
      <c r="F263" s="406">
        <v>9</v>
      </c>
      <c r="G263" s="400">
        <v>0</v>
      </c>
      <c r="H263" s="400">
        <v>0</v>
      </c>
      <c r="I263" s="400">
        <v>0</v>
      </c>
      <c r="J263" s="448">
        <v>167</v>
      </c>
      <c r="K263" s="73">
        <v>0</v>
      </c>
      <c r="L263" s="73">
        <v>0</v>
      </c>
      <c r="M263" s="448">
        <v>0</v>
      </c>
      <c r="N263" s="73">
        <v>0</v>
      </c>
      <c r="O263" s="449">
        <v>9</v>
      </c>
      <c r="P263" s="302">
        <v>6</v>
      </c>
      <c r="Q263" s="400">
        <v>30</v>
      </c>
      <c r="R263" s="400">
        <v>0</v>
      </c>
      <c r="S263" s="400">
        <v>6</v>
      </c>
      <c r="T263" s="400">
        <v>2</v>
      </c>
    </row>
    <row r="264" spans="1:20" ht="47.25">
      <c r="A264" s="66" t="s">
        <v>534</v>
      </c>
      <c r="B264" s="67" t="s">
        <v>535</v>
      </c>
      <c r="C264" s="406">
        <v>0</v>
      </c>
      <c r="D264" s="400">
        <v>0</v>
      </c>
      <c r="E264" s="400">
        <v>0</v>
      </c>
      <c r="F264" s="406">
        <v>4</v>
      </c>
      <c r="G264" s="400">
        <v>0</v>
      </c>
      <c r="H264" s="400">
        <v>0</v>
      </c>
      <c r="I264" s="400">
        <v>0</v>
      </c>
      <c r="J264" s="448">
        <v>57</v>
      </c>
      <c r="K264" s="73">
        <v>0</v>
      </c>
      <c r="L264" s="73">
        <v>0</v>
      </c>
      <c r="M264" s="448">
        <v>0</v>
      </c>
      <c r="N264" s="73">
        <v>0</v>
      </c>
      <c r="O264" s="449">
        <v>0</v>
      </c>
      <c r="P264" s="302">
        <v>0</v>
      </c>
      <c r="Q264" s="400">
        <v>15</v>
      </c>
      <c r="R264" s="400">
        <v>0</v>
      </c>
      <c r="S264" s="400">
        <v>0</v>
      </c>
      <c r="T264" s="400">
        <v>0</v>
      </c>
    </row>
    <row r="265" spans="1:20">
      <c r="A265" s="470"/>
      <c r="B265" s="298" t="s">
        <v>536</v>
      </c>
      <c r="C265" s="56">
        <f t="shared" ref="C265:R265" si="0">SUM(C12:C264)</f>
        <v>4082</v>
      </c>
      <c r="D265" s="56">
        <f t="shared" si="0"/>
        <v>92</v>
      </c>
      <c r="E265" s="56">
        <f t="shared" si="0"/>
        <v>363</v>
      </c>
      <c r="F265" s="56">
        <f t="shared" si="0"/>
        <v>5125</v>
      </c>
      <c r="G265" s="56">
        <f t="shared" si="0"/>
        <v>50</v>
      </c>
      <c r="H265" s="56">
        <f t="shared" si="0"/>
        <v>74</v>
      </c>
      <c r="I265" s="56">
        <f t="shared" si="0"/>
        <v>303</v>
      </c>
      <c r="J265" s="56">
        <f t="shared" si="0"/>
        <v>10112</v>
      </c>
      <c r="K265" s="56">
        <f t="shared" si="0"/>
        <v>148</v>
      </c>
      <c r="L265" s="56">
        <f t="shared" si="0"/>
        <v>515</v>
      </c>
      <c r="M265" s="56">
        <f t="shared" si="0"/>
        <v>1652</v>
      </c>
      <c r="N265" s="56">
        <f t="shared" si="0"/>
        <v>246</v>
      </c>
      <c r="O265" s="56">
        <f t="shared" si="0"/>
        <v>5950</v>
      </c>
      <c r="P265" s="56">
        <f t="shared" si="0"/>
        <v>4421</v>
      </c>
      <c r="Q265" s="56">
        <f t="shared" si="0"/>
        <v>75731</v>
      </c>
      <c r="R265" s="56">
        <f t="shared" si="0"/>
        <v>173</v>
      </c>
      <c r="S265" s="406">
        <f>SUM(S13:S264)</f>
        <v>3669</v>
      </c>
      <c r="T265" s="56">
        <f>SUM(T13:T264)</f>
        <v>476</v>
      </c>
    </row>
    <row r="269" spans="1:20" ht="54.75" customHeight="1">
      <c r="L269" s="588" t="s">
        <v>562</v>
      </c>
      <c r="M269" s="588"/>
      <c r="N269" s="588"/>
      <c r="O269" s="588"/>
      <c r="P269" s="588"/>
      <c r="Q269" s="588"/>
      <c r="R269" s="588"/>
    </row>
    <row r="271" spans="1:20" ht="108" customHeight="1">
      <c r="B271" s="584" t="s">
        <v>582</v>
      </c>
      <c r="C271" s="584"/>
      <c r="D271" s="584"/>
      <c r="E271" s="584"/>
      <c r="F271" s="584"/>
      <c r="G271" s="584"/>
      <c r="H271" s="584"/>
      <c r="I271" s="584"/>
      <c r="J271" s="584"/>
      <c r="K271" s="584"/>
      <c r="L271" s="584"/>
      <c r="M271" s="584"/>
      <c r="N271" s="584"/>
      <c r="O271" s="584"/>
      <c r="P271" s="584"/>
      <c r="Q271" s="584"/>
      <c r="R271" s="584"/>
    </row>
    <row r="273" spans="1:11">
      <c r="B273" s="516" t="s">
        <v>561</v>
      </c>
      <c r="C273" s="556" t="s">
        <v>557</v>
      </c>
      <c r="D273" s="597"/>
      <c r="E273" s="597"/>
      <c r="F273" s="597"/>
      <c r="G273" s="597"/>
      <c r="H273" s="597"/>
      <c r="I273" s="597"/>
      <c r="J273" s="597"/>
      <c r="K273" s="557"/>
    </row>
    <row r="274" spans="1:11" ht="110.25">
      <c r="B274" s="596"/>
      <c r="C274" s="41" t="s">
        <v>583</v>
      </c>
      <c r="D274" s="41" t="s">
        <v>584</v>
      </c>
      <c r="E274" s="41" t="s">
        <v>585</v>
      </c>
      <c r="F274" s="41" t="s">
        <v>586</v>
      </c>
      <c r="G274" s="41" t="s">
        <v>587</v>
      </c>
      <c r="H274" s="41" t="s">
        <v>588</v>
      </c>
      <c r="I274" s="41" t="s">
        <v>589</v>
      </c>
      <c r="J274" s="471" t="s">
        <v>558</v>
      </c>
      <c r="K274" s="26" t="s">
        <v>559</v>
      </c>
    </row>
    <row r="275" spans="1:11" ht="15" customHeight="1">
      <c r="B275" s="41" t="s">
        <v>60</v>
      </c>
      <c r="C275" s="472">
        <f>'Лось24-25'!AC27</f>
        <v>2</v>
      </c>
      <c r="D275" s="473">
        <f>'Б.олень24-25'!AC27</f>
        <v>2</v>
      </c>
      <c r="E275" s="472">
        <f>'Косуля24-25'!AC27</f>
        <v>0</v>
      </c>
      <c r="F275" s="473">
        <f>'ДСО24-25'!AC27</f>
        <v>14</v>
      </c>
      <c r="G275" s="472">
        <f>'Соболь24-25'!AC27</f>
        <v>0</v>
      </c>
      <c r="H275" s="473">
        <f>'Рысь24-25'!AC27</f>
        <v>0</v>
      </c>
      <c r="I275" s="473">
        <f>'Кабарга24-25'!AC27</f>
        <v>0</v>
      </c>
      <c r="J275" s="474">
        <v>0</v>
      </c>
      <c r="K275" s="111">
        <v>0</v>
      </c>
    </row>
    <row r="276" spans="1:11">
      <c r="B276" s="41" t="s">
        <v>154</v>
      </c>
      <c r="C276" s="473">
        <f>'Лось24-25'!AC77</f>
        <v>6</v>
      </c>
      <c r="D276" s="473">
        <f>'Б.олень24-25'!AC77</f>
        <v>6</v>
      </c>
      <c r="E276" s="473">
        <f>'Косуля24-25'!AC77</f>
        <v>4</v>
      </c>
      <c r="F276" s="473">
        <f>'ДСО24-25'!AC77</f>
        <v>3</v>
      </c>
      <c r="G276" s="473">
        <f>'Соболь24-25'!AC77</f>
        <v>260</v>
      </c>
      <c r="H276" s="473">
        <f>'Рысь24-25'!AC77</f>
        <v>0</v>
      </c>
      <c r="I276" s="473">
        <f>'Кабарга24-25'!AC77</f>
        <v>0</v>
      </c>
      <c r="J276" s="407">
        <f>'Медведь24-25'!AC77</f>
        <v>11</v>
      </c>
      <c r="K276" s="408">
        <v>0</v>
      </c>
    </row>
    <row r="277" spans="1:11">
      <c r="B277" s="41" t="s">
        <v>164</v>
      </c>
      <c r="C277" s="462">
        <f>'Лось24-25'!AC95+'Лось24-25'!AC96+'Лось24-25'!AC97</f>
        <v>314</v>
      </c>
      <c r="D277" s="462">
        <f>'Б.олень24-25'!AC95+'Б.олень24-25'!AC96+'Б.олень24-25'!AC97</f>
        <v>34</v>
      </c>
      <c r="E277" s="462">
        <f>'Косуля24-25'!AC95+'Косуля24-25'!AC96+'Косуля24-25'!AC97</f>
        <v>0</v>
      </c>
      <c r="F277" s="462">
        <f>'ДСО24-25'!AC95+'ДСО24-25'!AC96+'ДСО24-25'!AC97</f>
        <v>239</v>
      </c>
      <c r="G277" s="462">
        <f>'Соболь24-25'!AC95+'Соболь24-25'!AC96+'Соболь24-25'!AC97</f>
        <v>13751</v>
      </c>
      <c r="H277" s="462">
        <f>'Рысь24-25'!AC95+'Рысь24-25'!AC96+'Рысь24-25'!AC97</f>
        <v>5</v>
      </c>
      <c r="I277" s="462">
        <f>'Кабарга24-25'!AC95+'Кабарга24-25'!AC96+'Кабарга24-25'!AC97</f>
        <v>0</v>
      </c>
      <c r="J277" s="198">
        <f>'Медведь24-25'!AC95+'Медведь24-25'!AC96+'Медведь24-25'!AC97</f>
        <v>143</v>
      </c>
      <c r="K277" s="41">
        <v>0</v>
      </c>
    </row>
    <row r="278" spans="1:11">
      <c r="B278" s="41" t="s">
        <v>204</v>
      </c>
      <c r="C278" s="473">
        <f>'Лось24-25'!AC108</f>
        <v>66</v>
      </c>
      <c r="D278" s="473">
        <f>'Б.олень24-25'!AC108</f>
        <v>44</v>
      </c>
      <c r="E278" s="473">
        <f>'Косуля24-25'!AC108</f>
        <v>43</v>
      </c>
      <c r="F278" s="473">
        <f>'ДСО24-25'!AC108</f>
        <v>30</v>
      </c>
      <c r="G278" s="473">
        <f>'Соболь24-25'!AC108</f>
        <v>458</v>
      </c>
      <c r="H278" s="473">
        <f>'Рысь24-25'!AC108</f>
        <v>4</v>
      </c>
      <c r="I278" s="473">
        <f>'Кабарга24-25'!AC108</f>
        <v>0</v>
      </c>
      <c r="J278" s="407">
        <f>'Медведь24-25'!AC108</f>
        <v>11</v>
      </c>
      <c r="K278" s="408">
        <v>0</v>
      </c>
    </row>
    <row r="279" spans="1:11">
      <c r="B279" s="41" t="s">
        <v>226</v>
      </c>
      <c r="C279" s="462">
        <f>'Лось24-25'!AC110+'Лось24-25'!AC111+'Лось24-25'!AC112+'Лось24-25'!AC113+'Лось24-25'!AC114+'Лось24-25'!AC115</f>
        <v>2</v>
      </c>
      <c r="D279" s="462">
        <f>'Б.олень24-25'!AC110+'Б.олень24-25'!AC111+'Б.олень24-25'!AC112+'Б.олень24-25'!AC113+'Б.олень24-25'!AC114+'Б.олень24-25'!AC115</f>
        <v>0</v>
      </c>
      <c r="E279" s="462">
        <f>'Косуля24-25'!AC110+'Косуля24-25'!AC111+'Косуля24-25'!AC112+'Косуля24-25'!AC113+'Косуля24-25'!AC114+'Косуля24-25'!AC115</f>
        <v>0</v>
      </c>
      <c r="F279" s="462">
        <f>'ДСО24-25'!AC110+'ДСО24-25'!AC111+'ДСО24-25'!AC112+'ДСО24-25'!AC113+'ДСО24-25'!AC114+'ДСО24-25'!AC115</f>
        <v>2</v>
      </c>
      <c r="G279" s="462">
        <f>'Соболь24-25'!AC110+'Соболь24-25'!AC111+'Соболь24-25'!AC112+'Соболь24-25'!AC113+'Соболь24-25'!AC114+'Соболь24-25'!AC115</f>
        <v>80</v>
      </c>
      <c r="H279" s="462">
        <f>'Рысь24-25'!AC110+'Рысь24-25'!AC111+'Рысь24-25'!AC112+'Рысь24-25'!AC113+'Рысь24-25'!AC114+'Рысь24-25'!AC115</f>
        <v>0</v>
      </c>
      <c r="I279" s="462">
        <f>'Кабарга24-25'!AC110+'Кабарга24-25'!AC111+'Кабарга24-25'!AC112+'Кабарга24-25'!AC113+'Кабарга24-25'!AC114+'Кабарга24-25'!AC115</f>
        <v>0</v>
      </c>
      <c r="J279" s="198">
        <f>'Медведь24-25'!AC110+'Медведь24-25'!AC111+'Медведь24-25'!AC112+'Медведь24-25'!AC113+'Медведь24-25'!AC114+'Медведь24-25'!AC115</f>
        <v>1</v>
      </c>
      <c r="K279" s="41">
        <v>0</v>
      </c>
    </row>
    <row r="280" spans="1:11">
      <c r="B280" s="41" t="s">
        <v>270</v>
      </c>
      <c r="C280" s="462">
        <f>'Лось24-25'!AC136+'Лось24-25'!AC137+'Лось24-25'!AC138+'Лось24-25'!AC139+'Лось24-25'!AC140</f>
        <v>11</v>
      </c>
      <c r="D280" s="462">
        <f>'Б.олень24-25'!AC136+'Б.олень24-25'!AC137+'Б.олень24-25'!AC138+'Б.олень24-25'!AC139+'Б.олень24-25'!AC140</f>
        <v>217</v>
      </c>
      <c r="E280" s="462">
        <f>'Косуля24-25'!AC136+'Косуля24-25'!AC137+'Косуля24-25'!AC138+'Косуля24-25'!AC139+'Косуля24-25'!AC140</f>
        <v>0</v>
      </c>
      <c r="F280" s="462">
        <f>'Лось24-25'!AF136+'Лось24-25'!AF137+'Лось24-25'!AF138+'Лось24-25'!AF139+'Лось24-25'!AF140</f>
        <v>0</v>
      </c>
      <c r="G280" s="462">
        <f>'Соболь24-25'!AC136+'Соболь24-25'!AC137+'Соболь24-25'!AC138+'Соболь24-25'!AC139+'Соболь24-25'!AC140</f>
        <v>2428</v>
      </c>
      <c r="H280" s="462">
        <f>'Рысь24-25'!AC136+'Рысь24-25'!AC137+'Рысь24-25'!AC138+'Рысь24-25'!AC139+'Рысь24-25'!AC140</f>
        <v>11</v>
      </c>
      <c r="I280" s="462">
        <f>'Лось24-25'!AI136+'Лось24-25'!AI137+'Лось24-25'!AI138+'Лось24-25'!AI139+'Лось24-25'!AI140</f>
        <v>0</v>
      </c>
      <c r="J280" s="319">
        <f>'Медведь24-25'!AC140</f>
        <v>67</v>
      </c>
      <c r="K280" s="41">
        <v>0</v>
      </c>
    </row>
    <row r="281" spans="1:11">
      <c r="B281" s="41" t="s">
        <v>441</v>
      </c>
      <c r="C281" s="473">
        <f>'Лось24-25'!AC218</f>
        <v>0</v>
      </c>
      <c r="D281" s="473">
        <f>'Б.олень24-25'!AC218</f>
        <v>0</v>
      </c>
      <c r="E281" s="473">
        <f>'Косуля24-25'!AD218</f>
        <v>0</v>
      </c>
      <c r="F281" s="473">
        <f>'ДСО24-25'!AC218</f>
        <v>0</v>
      </c>
      <c r="G281" s="473">
        <f>'Соболь24-25'!AC218</f>
        <v>0</v>
      </c>
      <c r="H281" s="473">
        <f>'Рысь24-25'!AC218</f>
        <v>0</v>
      </c>
      <c r="I281" s="473">
        <f>'Кабарга24-25'!AC218</f>
        <v>0</v>
      </c>
      <c r="J281" s="475">
        <f>'Медведь24-25'!AC215</f>
        <v>0</v>
      </c>
      <c r="K281" s="408">
        <v>0</v>
      </c>
    </row>
    <row r="282" spans="1:11">
      <c r="B282" s="476" t="s">
        <v>536</v>
      </c>
      <c r="C282" s="477">
        <f t="shared" ref="C282:I282" si="1">SUM(C275:C281)</f>
        <v>401</v>
      </c>
      <c r="D282" s="477">
        <f t="shared" si="1"/>
        <v>303</v>
      </c>
      <c r="E282" s="477">
        <f t="shared" si="1"/>
        <v>47</v>
      </c>
      <c r="F282" s="477">
        <f t="shared" si="1"/>
        <v>288</v>
      </c>
      <c r="G282" s="477">
        <f t="shared" si="1"/>
        <v>16977</v>
      </c>
      <c r="H282" s="477">
        <f t="shared" si="1"/>
        <v>20</v>
      </c>
      <c r="I282" s="477">
        <f t="shared" si="1"/>
        <v>0</v>
      </c>
      <c r="J282" s="410">
        <f>SUM(J276:J281)</f>
        <v>233</v>
      </c>
      <c r="K282" s="411">
        <v>0</v>
      </c>
    </row>
    <row r="283" spans="1:11">
      <c r="C283" s="598"/>
      <c r="D283" s="598"/>
      <c r="E283" s="598"/>
      <c r="F283" s="598"/>
      <c r="G283" s="598"/>
      <c r="H283" s="598"/>
      <c r="I283" s="598"/>
    </row>
    <row r="285" spans="1:11" ht="77.25" customHeight="1">
      <c r="A285" s="537" t="s">
        <v>537</v>
      </c>
      <c r="B285" s="537"/>
      <c r="C285" s="538" t="s">
        <v>590</v>
      </c>
      <c r="D285" s="538"/>
      <c r="E285" s="539" t="s">
        <v>539</v>
      </c>
      <c r="F285" s="539"/>
      <c r="G285" s="17"/>
      <c r="H285" s="541" t="s">
        <v>540</v>
      </c>
      <c r="I285" s="541"/>
      <c r="J285" s="541"/>
    </row>
    <row r="287" spans="1:11" hidden="1">
      <c r="B287" s="599" t="s">
        <v>561</v>
      </c>
      <c r="C287" s="601" t="s">
        <v>557</v>
      </c>
      <c r="D287" s="602"/>
      <c r="E287" s="602"/>
      <c r="F287" s="602"/>
      <c r="G287" s="602"/>
      <c r="H287" s="602"/>
      <c r="I287" s="602"/>
      <c r="J287" s="603"/>
    </row>
    <row r="288" spans="1:11" ht="126" hidden="1">
      <c r="B288" s="600"/>
      <c r="C288" s="478" t="s">
        <v>583</v>
      </c>
      <c r="D288" s="478" t="s">
        <v>584</v>
      </c>
      <c r="E288" s="478" t="s">
        <v>585</v>
      </c>
      <c r="F288" s="478" t="s">
        <v>586</v>
      </c>
      <c r="G288" s="478" t="s">
        <v>587</v>
      </c>
      <c r="H288" s="478" t="s">
        <v>588</v>
      </c>
      <c r="I288" s="478" t="s">
        <v>589</v>
      </c>
      <c r="J288" s="478" t="s">
        <v>558</v>
      </c>
    </row>
    <row r="289" spans="2:10" hidden="1">
      <c r="B289" s="478" t="s">
        <v>60</v>
      </c>
      <c r="C289" s="478">
        <v>2</v>
      </c>
      <c r="D289" s="478">
        <v>2</v>
      </c>
      <c r="E289" s="478"/>
      <c r="F289" s="478">
        <v>14</v>
      </c>
      <c r="G289" s="478"/>
      <c r="H289" s="478"/>
      <c r="I289" s="478"/>
      <c r="J289" s="479"/>
    </row>
    <row r="290" spans="2:10" hidden="1">
      <c r="B290" s="478" t="s">
        <v>154</v>
      </c>
      <c r="C290" s="480">
        <v>10</v>
      </c>
      <c r="D290" s="480">
        <v>13</v>
      </c>
      <c r="E290" s="480">
        <v>8</v>
      </c>
      <c r="F290" s="480">
        <v>13</v>
      </c>
      <c r="G290" s="480">
        <v>260</v>
      </c>
      <c r="H290" s="480"/>
      <c r="I290" s="480"/>
      <c r="J290" s="479">
        <v>11</v>
      </c>
    </row>
    <row r="291" spans="2:10" hidden="1">
      <c r="B291" s="478" t="s">
        <v>164</v>
      </c>
      <c r="C291" s="481">
        <v>314</v>
      </c>
      <c r="D291" s="481">
        <v>107</v>
      </c>
      <c r="E291" s="481"/>
      <c r="F291" s="481">
        <v>239</v>
      </c>
      <c r="G291" s="480">
        <v>15060</v>
      </c>
      <c r="H291" s="481">
        <v>16</v>
      </c>
      <c r="I291" s="481" t="s">
        <v>591</v>
      </c>
      <c r="J291" s="482">
        <v>143</v>
      </c>
    </row>
    <row r="292" spans="2:10" hidden="1">
      <c r="B292" s="478" t="s">
        <v>204</v>
      </c>
      <c r="C292" s="480">
        <v>72</v>
      </c>
      <c r="D292" s="480">
        <v>44</v>
      </c>
      <c r="E292" s="480">
        <v>43</v>
      </c>
      <c r="F292" s="480">
        <v>30</v>
      </c>
      <c r="G292" s="480">
        <v>910</v>
      </c>
      <c r="H292" s="480">
        <v>4</v>
      </c>
      <c r="I292" s="480" t="s">
        <v>591</v>
      </c>
      <c r="J292" s="482">
        <v>11</v>
      </c>
    </row>
    <row r="293" spans="2:10" hidden="1">
      <c r="B293" s="481" t="s">
        <v>226</v>
      </c>
      <c r="C293" s="481">
        <v>2</v>
      </c>
      <c r="D293" s="481"/>
      <c r="E293" s="481"/>
      <c r="F293" s="481">
        <v>2</v>
      </c>
      <c r="G293" s="481">
        <v>80</v>
      </c>
      <c r="H293" s="481"/>
      <c r="I293" s="481"/>
      <c r="J293" s="482">
        <v>1</v>
      </c>
    </row>
    <row r="294" spans="2:10" hidden="1">
      <c r="B294" s="478" t="s">
        <v>270</v>
      </c>
      <c r="C294" s="481">
        <v>11</v>
      </c>
      <c r="D294" s="481">
        <v>217</v>
      </c>
      <c r="E294" s="483"/>
      <c r="F294" s="481"/>
      <c r="G294" s="481">
        <v>2428</v>
      </c>
      <c r="H294" s="481">
        <v>11</v>
      </c>
      <c r="I294" s="481" t="s">
        <v>591</v>
      </c>
      <c r="J294" s="482">
        <v>67</v>
      </c>
    </row>
    <row r="295" spans="2:10" hidden="1">
      <c r="B295" s="478" t="s">
        <v>441</v>
      </c>
      <c r="C295" s="480">
        <v>5</v>
      </c>
      <c r="D295" s="480"/>
      <c r="E295" s="480"/>
      <c r="F295" s="480"/>
      <c r="G295" s="480"/>
      <c r="H295" s="480"/>
      <c r="I295" s="480"/>
      <c r="J295" s="479"/>
    </row>
    <row r="296" spans="2:10" hidden="1">
      <c r="B296" s="478" t="s">
        <v>536</v>
      </c>
      <c r="C296" s="480">
        <f t="shared" ref="C296:J296" si="2">SUM(C289:C295)</f>
        <v>416</v>
      </c>
      <c r="D296" s="480">
        <f t="shared" si="2"/>
        <v>383</v>
      </c>
      <c r="E296" s="480">
        <f t="shared" si="2"/>
        <v>51</v>
      </c>
      <c r="F296" s="480">
        <f t="shared" si="2"/>
        <v>298</v>
      </c>
      <c r="G296" s="480">
        <f t="shared" si="2"/>
        <v>18738</v>
      </c>
      <c r="H296" s="480">
        <f t="shared" si="2"/>
        <v>31</v>
      </c>
      <c r="I296" s="480">
        <f t="shared" si="2"/>
        <v>0</v>
      </c>
      <c r="J296" s="482">
        <f t="shared" si="2"/>
        <v>233</v>
      </c>
    </row>
    <row r="297" spans="2:10" hidden="1">
      <c r="B297" s="484"/>
      <c r="C297" s="485"/>
      <c r="D297" s="484"/>
      <c r="E297" s="484"/>
      <c r="F297" s="485"/>
      <c r="G297" s="485" t="s">
        <v>592</v>
      </c>
      <c r="H297" s="484"/>
      <c r="I297" s="484"/>
      <c r="J297" s="485"/>
    </row>
    <row r="298" spans="2:10" hidden="1"/>
    <row r="299" spans="2:10" hidden="1"/>
  </sheetData>
  <mergeCells count="24">
    <mergeCell ref="A285:B285"/>
    <mergeCell ref="C285:D285"/>
    <mergeCell ref="E285:F285"/>
    <mergeCell ref="H285:J285"/>
    <mergeCell ref="B287:B288"/>
    <mergeCell ref="C287:J287"/>
    <mergeCell ref="L269:R269"/>
    <mergeCell ref="B271:R271"/>
    <mergeCell ref="B273:B274"/>
    <mergeCell ref="C273:K273"/>
    <mergeCell ref="C283:I283"/>
    <mergeCell ref="L1:R1"/>
    <mergeCell ref="B2:R2"/>
    <mergeCell ref="B3:B7"/>
    <mergeCell ref="C3:T3"/>
    <mergeCell ref="C4:E4"/>
    <mergeCell ref="F4:I4"/>
    <mergeCell ref="J4:L4"/>
    <mergeCell ref="M4:N4"/>
    <mergeCell ref="O4:P4"/>
    <mergeCell ref="Q4:Q7"/>
    <mergeCell ref="R4:R7"/>
    <mergeCell ref="S4:S8"/>
    <mergeCell ref="T4:T8"/>
  </mergeCells>
  <pageMargins left="0.70078740157480324" right="0.70078740157480324" top="0.75196850393700787" bottom="0.75196850393700787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R24"/>
  <sheetViews>
    <sheetView topLeftCell="A4" workbookViewId="0">
      <selection activeCell="K10" sqref="K10:K18"/>
    </sheetView>
  </sheetViews>
  <sheetFormatPr defaultColWidth="0" defaultRowHeight="15.75"/>
  <cols>
    <col min="1" max="1" width="4" style="1" bestFit="1" customWidth="1"/>
    <col min="2" max="2" width="27.375" style="1" bestFit="1" customWidth="1"/>
    <col min="3" max="14" width="9.625" style="2" bestFit="1" customWidth="1"/>
    <col min="15" max="15" width="11.875" style="1" customWidth="1"/>
    <col min="16" max="16" width="5.125" style="1" bestFit="1" customWidth="1"/>
    <col min="17" max="18" width="8.625" style="1" bestFit="1" customWidth="1"/>
    <col min="19" max="22" width="6.75" style="1" bestFit="1" customWidth="1"/>
    <col min="23" max="23" width="9.25" style="1" bestFit="1" customWidth="1"/>
    <col min="24" max="33" width="6.75" style="1" bestFit="1" customWidth="1"/>
    <col min="34" max="34" width="9" style="1" bestFit="1"/>
    <col min="35" max="35" width="0" style="1" hidden="1" bestFit="1" customWidth="1"/>
    <col min="36" max="46" width="9" style="1" bestFit="1"/>
    <col min="47" max="499" width="0" style="1" hidden="1" bestFit="1" customWidth="1"/>
    <col min="500" max="501" width="9" style="1" bestFit="1"/>
    <col min="502" max="502" width="0" style="1" hidden="1" bestFit="1" customWidth="1"/>
    <col min="503" max="503" width="0" style="1" hidden="1" bestFit="1"/>
    <col min="504" max="16384" width="0" style="1" hidden="1"/>
  </cols>
  <sheetData>
    <row r="2" spans="1:18" ht="49.5" customHeight="1">
      <c r="A2" s="604" t="s">
        <v>593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</row>
    <row r="3" spans="1:18" ht="4.5" customHeight="1"/>
    <row r="5" spans="1:18">
      <c r="A5" s="516" t="s">
        <v>594</v>
      </c>
      <c r="B5" s="516" t="s">
        <v>595</v>
      </c>
      <c r="C5" s="607" t="s">
        <v>10</v>
      </c>
      <c r="D5" s="608"/>
      <c r="E5" s="608"/>
      <c r="F5" s="608"/>
      <c r="G5" s="608"/>
      <c r="H5" s="609"/>
      <c r="I5" s="607" t="s">
        <v>11</v>
      </c>
      <c r="J5" s="608"/>
      <c r="K5" s="608"/>
      <c r="L5" s="608"/>
      <c r="M5" s="608"/>
      <c r="N5" s="609"/>
    </row>
    <row r="6" spans="1:18">
      <c r="A6" s="606"/>
      <c r="B6" s="606"/>
      <c r="C6" s="516" t="s">
        <v>596</v>
      </c>
      <c r="D6" s="556" t="s">
        <v>597</v>
      </c>
      <c r="E6" s="557"/>
      <c r="F6" s="556" t="s">
        <v>598</v>
      </c>
      <c r="G6" s="557"/>
      <c r="H6" s="516" t="s">
        <v>599</v>
      </c>
      <c r="I6" s="516" t="s">
        <v>596</v>
      </c>
      <c r="J6" s="607" t="s">
        <v>600</v>
      </c>
      <c r="K6" s="608"/>
      <c r="L6" s="608"/>
      <c r="M6" s="608"/>
      <c r="N6" s="609"/>
    </row>
    <row r="7" spans="1:18">
      <c r="A7" s="606"/>
      <c r="B7" s="606"/>
      <c r="C7" s="517"/>
      <c r="D7" s="607"/>
      <c r="E7" s="609"/>
      <c r="F7" s="607"/>
      <c r="G7" s="609"/>
      <c r="H7" s="545"/>
      <c r="I7" s="545"/>
      <c r="J7" s="496" t="s">
        <v>16</v>
      </c>
      <c r="K7" s="516" t="s">
        <v>17</v>
      </c>
      <c r="L7" s="534" t="s">
        <v>601</v>
      </c>
      <c r="M7" s="556" t="s">
        <v>602</v>
      </c>
      <c r="N7" s="557"/>
    </row>
    <row r="8" spans="1:18" ht="63">
      <c r="A8" s="606"/>
      <c r="B8" s="606"/>
      <c r="C8" s="517"/>
      <c r="D8" s="41" t="s">
        <v>16</v>
      </c>
      <c r="E8" s="44" t="s">
        <v>601</v>
      </c>
      <c r="F8" s="41" t="s">
        <v>16</v>
      </c>
      <c r="G8" s="41" t="s">
        <v>601</v>
      </c>
      <c r="H8" s="546"/>
      <c r="I8" s="546"/>
      <c r="J8" s="497"/>
      <c r="K8" s="517"/>
      <c r="L8" s="535"/>
      <c r="M8" s="41" t="s">
        <v>603</v>
      </c>
      <c r="N8" s="41" t="s">
        <v>27</v>
      </c>
      <c r="P8" s="2"/>
      <c r="Q8" s="2"/>
      <c r="R8" s="2"/>
    </row>
    <row r="9" spans="1:18" s="46" customFormat="1" ht="9.75" customHeight="1">
      <c r="A9" s="49">
        <v>1</v>
      </c>
      <c r="B9" s="49">
        <v>2</v>
      </c>
      <c r="C9" s="49">
        <v>3</v>
      </c>
      <c r="D9" s="49">
        <v>4</v>
      </c>
      <c r="E9" s="49">
        <v>5</v>
      </c>
      <c r="F9" s="49">
        <v>6</v>
      </c>
      <c r="G9" s="49">
        <v>7</v>
      </c>
      <c r="H9" s="49">
        <v>8</v>
      </c>
      <c r="I9" s="49">
        <v>9</v>
      </c>
      <c r="J9" s="49">
        <v>10</v>
      </c>
      <c r="K9" s="49">
        <v>11</v>
      </c>
      <c r="L9" s="49">
        <v>12</v>
      </c>
      <c r="M9" s="49">
        <v>13</v>
      </c>
      <c r="N9" s="49">
        <v>14</v>
      </c>
    </row>
    <row r="10" spans="1:18">
      <c r="A10" s="335" t="s">
        <v>604</v>
      </c>
      <c r="B10" s="44" t="s">
        <v>564</v>
      </c>
      <c r="C10" s="408">
        <f>'Лось24-25'!D265</f>
        <v>76917</v>
      </c>
      <c r="D10" s="408">
        <v>4872</v>
      </c>
      <c r="E10" s="486">
        <v>343</v>
      </c>
      <c r="F10" s="407">
        <f>'Лось24-25'!O265</f>
        <v>1398</v>
      </c>
      <c r="G10" s="610" t="s">
        <v>605</v>
      </c>
      <c r="H10" s="473">
        <f t="shared" ref="H10:H18" si="0">F10/D10%</f>
        <v>28.694581280788178</v>
      </c>
      <c r="I10" s="408">
        <f>'Лось24-25'!E265</f>
        <v>74192</v>
      </c>
      <c r="J10" s="408">
        <f>'Лось24-25'!Y265</f>
        <v>4483</v>
      </c>
      <c r="K10" s="473">
        <f t="shared" ref="K10:K18" si="1">J10/I10%</f>
        <v>6.04243045072245</v>
      </c>
      <c r="L10" s="408">
        <f>'Лось24-25'!AC265</f>
        <v>401</v>
      </c>
      <c r="M10" s="408">
        <f>'Лось24-25'!AD268</f>
        <v>777</v>
      </c>
      <c r="N10" s="408">
        <f>'Лось24-25'!AH265</f>
        <v>363</v>
      </c>
    </row>
    <row r="11" spans="1:18">
      <c r="A11" s="335" t="s">
        <v>606</v>
      </c>
      <c r="B11" s="44" t="s">
        <v>565</v>
      </c>
      <c r="C11" s="408">
        <f>'Б.олень24-25'!D265</f>
        <v>77265</v>
      </c>
      <c r="D11" s="408">
        <v>5762</v>
      </c>
      <c r="E11" s="486">
        <v>66</v>
      </c>
      <c r="F11" s="408">
        <f>'Б.олень24-25'!O265</f>
        <v>1332</v>
      </c>
      <c r="G11" s="611"/>
      <c r="H11" s="473">
        <f t="shared" si="0"/>
        <v>23.116973273169041</v>
      </c>
      <c r="I11" s="408">
        <f>'Б.олень24-25'!E265</f>
        <v>75567</v>
      </c>
      <c r="J11" s="408">
        <f>'Б.олень24-25'!Y265</f>
        <v>5428</v>
      </c>
      <c r="K11" s="473">
        <f t="shared" si="1"/>
        <v>7.1830296293355573</v>
      </c>
      <c r="L11" s="408">
        <f>'Б.олень24-25'!AC265</f>
        <v>303</v>
      </c>
      <c r="M11" s="408">
        <f>'Б.олень24-25'!AD268</f>
        <v>644</v>
      </c>
      <c r="N11" s="408">
        <f>'Б.олень24-25'!AH265</f>
        <v>303</v>
      </c>
    </row>
    <row r="12" spans="1:18">
      <c r="A12" s="69" t="s">
        <v>607</v>
      </c>
      <c r="B12" s="44" t="s">
        <v>566</v>
      </c>
      <c r="C12" s="408">
        <f>'Косуля24-25'!D265</f>
        <v>104163</v>
      </c>
      <c r="D12" s="408">
        <v>10404</v>
      </c>
      <c r="E12" s="486">
        <v>30</v>
      </c>
      <c r="F12" s="407">
        <f>'Косуля24-25'!O265</f>
        <v>6616</v>
      </c>
      <c r="G12" s="611"/>
      <c r="H12" s="473">
        <f t="shared" si="0"/>
        <v>63.590926566705107</v>
      </c>
      <c r="I12" s="408">
        <f>'Косуля24-25'!E265</f>
        <v>100149</v>
      </c>
      <c r="J12" s="408">
        <f>'Косуля24-25'!Y265</f>
        <v>10159</v>
      </c>
      <c r="K12" s="473">
        <f t="shared" si="1"/>
        <v>10.143885610440444</v>
      </c>
      <c r="L12" s="408">
        <f>'Косуля24-25'!AC265</f>
        <v>47</v>
      </c>
      <c r="M12" s="408">
        <f>'Косуля24-25'!AD268</f>
        <v>975</v>
      </c>
      <c r="N12" s="408">
        <f>'Косуля24-25'!AH265</f>
        <v>515</v>
      </c>
    </row>
    <row r="13" spans="1:18">
      <c r="A13" s="69" t="s">
        <v>608</v>
      </c>
      <c r="B13" s="44" t="s">
        <v>567</v>
      </c>
      <c r="C13" s="408">
        <f>'ДСО24-25'!D265</f>
        <v>30889</v>
      </c>
      <c r="D13" s="408">
        <v>2776</v>
      </c>
      <c r="E13" s="486">
        <v>933</v>
      </c>
      <c r="F13" s="408">
        <f>'ДСО24-25'!O265</f>
        <v>329</v>
      </c>
      <c r="G13" s="611"/>
      <c r="H13" s="473">
        <f t="shared" si="0"/>
        <v>11.851585014409221</v>
      </c>
      <c r="I13" s="408">
        <f>'ДСО24-25'!E265</f>
        <v>25906</v>
      </c>
      <c r="J13" s="408">
        <f>'ДСО24-25'!Y265</f>
        <v>1940</v>
      </c>
      <c r="K13" s="473">
        <f t="shared" si="1"/>
        <v>7.488612676600015</v>
      </c>
      <c r="L13" s="408">
        <f>'ДСО24-25'!AC265</f>
        <v>288</v>
      </c>
      <c r="M13" s="408">
        <f>'ДСО24-25'!AD268</f>
        <v>832</v>
      </c>
      <c r="N13" s="408">
        <f>'ДСО24-25'!AH265</f>
        <v>246</v>
      </c>
    </row>
    <row r="14" spans="1:18">
      <c r="A14" s="69" t="s">
        <v>609</v>
      </c>
      <c r="B14" s="44" t="s">
        <v>568</v>
      </c>
      <c r="C14" s="408">
        <f>'Кабарга24-25'!D265</f>
        <v>133503</v>
      </c>
      <c r="D14" s="408">
        <v>6111</v>
      </c>
      <c r="E14" s="486">
        <v>0</v>
      </c>
      <c r="F14" s="407">
        <f>'Кабарга24-25'!O265</f>
        <v>4586</v>
      </c>
      <c r="G14" s="611"/>
      <c r="H14" s="473">
        <f t="shared" si="0"/>
        <v>75.045000818196698</v>
      </c>
      <c r="I14" s="408">
        <f>'Кабарга24-25'!E265</f>
        <v>128077</v>
      </c>
      <c r="J14" s="408">
        <f>'Кабарга24-25'!Y265</f>
        <v>5950</v>
      </c>
      <c r="K14" s="473">
        <f t="shared" si="1"/>
        <v>4.6456428554697569</v>
      </c>
      <c r="L14" s="408">
        <f>'Кабарга24-25'!AC265</f>
        <v>0</v>
      </c>
      <c r="M14" s="408"/>
      <c r="N14" s="408"/>
      <c r="O14" s="487" t="s">
        <v>610</v>
      </c>
      <c r="P14" s="488">
        <f>'Кабарга24-25'!AF265</f>
        <v>4421</v>
      </c>
      <c r="Q14" s="489"/>
    </row>
    <row r="15" spans="1:18">
      <c r="A15" s="69" t="s">
        <v>611</v>
      </c>
      <c r="B15" s="44" t="s">
        <v>612</v>
      </c>
      <c r="C15" s="408">
        <f>'Медведь24-25'!D265</f>
        <v>22140</v>
      </c>
      <c r="D15" s="408">
        <v>4308</v>
      </c>
      <c r="E15" s="486">
        <v>186</v>
      </c>
      <c r="F15" s="408">
        <f>'Медведь24-25'!O265</f>
        <v>450</v>
      </c>
      <c r="G15" s="611"/>
      <c r="H15" s="473">
        <f t="shared" si="0"/>
        <v>10.445682451253482</v>
      </c>
      <c r="I15" s="408">
        <f>'Медведь24-25'!E265</f>
        <v>21355</v>
      </c>
      <c r="J15" s="408">
        <f>'Медведь24-25'!Y265</f>
        <v>3902</v>
      </c>
      <c r="K15" s="473">
        <f t="shared" si="1"/>
        <v>18.272067431514866</v>
      </c>
      <c r="L15" s="408">
        <f>'Медведь24-25'!AC265</f>
        <v>233</v>
      </c>
      <c r="M15" s="408"/>
      <c r="N15" s="408"/>
    </row>
    <row r="16" spans="1:18">
      <c r="A16" s="69" t="s">
        <v>613</v>
      </c>
      <c r="B16" s="44" t="s">
        <v>614</v>
      </c>
      <c r="C16" s="408">
        <f>'Соболь24-25'!D265</f>
        <v>266731</v>
      </c>
      <c r="D16" s="408">
        <v>91356</v>
      </c>
      <c r="E16" s="486">
        <v>9115</v>
      </c>
      <c r="F16" s="407">
        <f>'Соболь24-25'!O265</f>
        <v>52395</v>
      </c>
      <c r="G16" s="611"/>
      <c r="H16" s="473">
        <f t="shared" si="0"/>
        <v>57.352554840404572</v>
      </c>
      <c r="I16" s="408">
        <f>'Соболь24-25'!E265</f>
        <v>271911</v>
      </c>
      <c r="J16" s="408">
        <f>'Соболь24-25'!Y265</f>
        <v>92708</v>
      </c>
      <c r="K16" s="473">
        <f t="shared" si="1"/>
        <v>34.094979607297972</v>
      </c>
      <c r="L16" s="408">
        <f>'Соболь24-25'!AC265</f>
        <v>16977</v>
      </c>
      <c r="M16" s="408"/>
      <c r="N16" s="408"/>
    </row>
    <row r="17" spans="1:14">
      <c r="A17" s="69" t="s">
        <v>615</v>
      </c>
      <c r="B17" s="44" t="s">
        <v>616</v>
      </c>
      <c r="C17" s="408">
        <f>'Рысь24-25'!D265</f>
        <v>2921</v>
      </c>
      <c r="D17" s="408">
        <v>205</v>
      </c>
      <c r="E17" s="486">
        <v>13</v>
      </c>
      <c r="F17" s="408">
        <f>'Рысь24-25'!O265</f>
        <v>66</v>
      </c>
      <c r="G17" s="611"/>
      <c r="H17" s="473">
        <f t="shared" si="0"/>
        <v>32.195121951219512</v>
      </c>
      <c r="I17" s="408">
        <f>'Рысь24-25'!E265</f>
        <v>2874</v>
      </c>
      <c r="J17" s="408">
        <f>'Рысь24-25'!Y265</f>
        <v>193</v>
      </c>
      <c r="K17" s="473">
        <f t="shared" si="1"/>
        <v>6.7153792623521227</v>
      </c>
      <c r="L17" s="408">
        <f>'Рысь24-25'!AC265</f>
        <v>20</v>
      </c>
      <c r="M17" s="408"/>
      <c r="N17" s="408"/>
    </row>
    <row r="18" spans="1:14">
      <c r="A18" s="69" t="s">
        <v>617</v>
      </c>
      <c r="B18" s="44" t="s">
        <v>618</v>
      </c>
      <c r="C18" s="408">
        <f>'Барсук24-25'!D265</f>
        <v>13842</v>
      </c>
      <c r="D18" s="408">
        <v>479</v>
      </c>
      <c r="E18" s="486">
        <v>0</v>
      </c>
      <c r="F18" s="408">
        <f>'Барсук24-25'!O265</f>
        <v>163</v>
      </c>
      <c r="G18" s="612"/>
      <c r="H18" s="473">
        <f t="shared" si="0"/>
        <v>34.029227557411275</v>
      </c>
      <c r="I18" s="408">
        <f>'Барсук24-25'!E265</f>
        <v>10615</v>
      </c>
      <c r="J18" s="408">
        <f>'Барсук24-25'!Y265</f>
        <v>476</v>
      </c>
      <c r="K18" s="473">
        <f t="shared" si="1"/>
        <v>4.484220442769665</v>
      </c>
      <c r="L18" s="408">
        <f>'Барсук24-25'!AC265</f>
        <v>0</v>
      </c>
      <c r="M18" s="408"/>
      <c r="N18" s="408"/>
    </row>
    <row r="20" spans="1:14" ht="30" hidden="1" customHeight="1">
      <c r="B20" s="490"/>
      <c r="D20" s="491"/>
      <c r="F20" s="147"/>
      <c r="G20" s="147"/>
      <c r="H20" s="147"/>
      <c r="L20" s="147"/>
      <c r="M20" s="147"/>
      <c r="N20" s="147"/>
    </row>
    <row r="21" spans="1:14" hidden="1">
      <c r="B21" s="492"/>
    </row>
    <row r="22" spans="1:14" hidden="1">
      <c r="B22" s="492"/>
    </row>
    <row r="24" spans="1:14" ht="76.5" customHeight="1">
      <c r="B24" s="537" t="s">
        <v>537</v>
      </c>
      <c r="C24" s="537"/>
      <c r="D24" s="538" t="s">
        <v>542</v>
      </c>
      <c r="E24" s="538"/>
      <c r="F24" s="613" t="s">
        <v>539</v>
      </c>
      <c r="G24" s="613"/>
      <c r="H24" s="17"/>
      <c r="I24" s="541" t="s">
        <v>540</v>
      </c>
      <c r="J24" s="541"/>
      <c r="K24" s="541"/>
    </row>
  </sheetData>
  <mergeCells count="20">
    <mergeCell ref="G10:G18"/>
    <mergeCell ref="B24:C24"/>
    <mergeCell ref="D24:E24"/>
    <mergeCell ref="F24:G24"/>
    <mergeCell ref="I24:K24"/>
    <mergeCell ref="A2:N2"/>
    <mergeCell ref="A5:A8"/>
    <mergeCell ref="B5:B8"/>
    <mergeCell ref="C5:H5"/>
    <mergeCell ref="I5:N5"/>
    <mergeCell ref="C6:C8"/>
    <mergeCell ref="D6:E7"/>
    <mergeCell ref="F6:G7"/>
    <mergeCell ref="H6:H8"/>
    <mergeCell ref="I6:I8"/>
    <mergeCell ref="J6:N6"/>
    <mergeCell ref="J7:J8"/>
    <mergeCell ref="K7:K8"/>
    <mergeCell ref="L7:L8"/>
    <mergeCell ref="M7:N7"/>
  </mergeCells>
  <pageMargins left="0.70078740157480324" right="0.70078740157480324" top="0.75196850393700776" bottom="0.75196850393700776" header="0.3" footer="0.3"/>
  <pageSetup paperSize="9" scale="71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G1:R5"/>
  <sheetViews>
    <sheetView workbookViewId="0"/>
  </sheetViews>
  <sheetFormatPr defaultRowHeight="14.25"/>
  <cols>
    <col min="6" max="6" width="0" hidden="1" customWidth="1"/>
    <col min="7" max="7" width="38.875" customWidth="1"/>
  </cols>
  <sheetData>
    <row r="1" spans="7:18" ht="15.75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7:18" ht="15.75">
      <c r="G2" s="69"/>
      <c r="H2" s="69" t="s">
        <v>619</v>
      </c>
      <c r="I2" s="69" t="s">
        <v>620</v>
      </c>
      <c r="J2" s="69" t="s">
        <v>621</v>
      </c>
      <c r="K2" s="69" t="s">
        <v>622</v>
      </c>
      <c r="L2" s="69" t="s">
        <v>623</v>
      </c>
      <c r="M2" s="69" t="s">
        <v>624</v>
      </c>
      <c r="N2" s="69" t="s">
        <v>625</v>
      </c>
      <c r="O2" s="2"/>
      <c r="P2" s="2"/>
      <c r="Q2" s="2"/>
      <c r="R2" s="2"/>
    </row>
    <row r="3" spans="7:18" ht="15.75">
      <c r="G3" s="41" t="s">
        <v>154</v>
      </c>
      <c r="H3" s="69"/>
      <c r="I3" s="69"/>
      <c r="J3" s="69"/>
      <c r="K3" s="69"/>
      <c r="L3" s="69"/>
      <c r="M3" s="69"/>
      <c r="N3" s="69"/>
      <c r="O3" s="2"/>
      <c r="P3" s="2"/>
      <c r="Q3" s="2"/>
      <c r="R3" s="2"/>
    </row>
    <row r="4" spans="7:18" ht="15.75">
      <c r="G4" s="41" t="s">
        <v>164</v>
      </c>
      <c r="H4" s="69"/>
      <c r="I4" s="69"/>
      <c r="J4" s="69"/>
      <c r="K4" s="69"/>
      <c r="L4" s="69"/>
      <c r="M4" s="69"/>
      <c r="N4" s="69"/>
      <c r="O4" s="2"/>
      <c r="P4" s="2"/>
      <c r="Q4" s="2"/>
      <c r="R4" s="2"/>
    </row>
    <row r="5" spans="7:18" ht="15.75">
      <c r="G5" s="41" t="s">
        <v>204</v>
      </c>
      <c r="H5" s="69"/>
      <c r="I5" s="69"/>
      <c r="J5" s="69"/>
      <c r="K5" s="69"/>
      <c r="L5" s="69"/>
      <c r="M5" s="69"/>
      <c r="N5" s="69"/>
      <c r="O5" s="2"/>
      <c r="P5" s="2"/>
      <c r="Q5" s="2"/>
      <c r="R5" s="2"/>
    </row>
  </sheetData>
  <pageMargins left="0.70078740157480324" right="0.70078740157480324" top="0.75196850393700787" bottom="0.75196850393700787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68"/>
  <sheetViews>
    <sheetView zoomScale="70" workbookViewId="0">
      <pane xSplit="1" ySplit="10" topLeftCell="B11" activePane="bottomRight" state="frozen"/>
      <selection activeCell="J10" sqref="J10"/>
      <selection pane="topRight"/>
      <selection pane="bottomLeft"/>
      <selection pane="bottomRight" activeCell="B11" sqref="B11"/>
    </sheetView>
  </sheetViews>
  <sheetFormatPr defaultColWidth="8.75" defaultRowHeight="15.75"/>
  <cols>
    <col min="1" max="1" width="5.25" style="1" bestFit="1" customWidth="1"/>
    <col min="2" max="2" width="35" style="1" bestFit="1" customWidth="1"/>
    <col min="3" max="3" width="9.375" style="147" customWidth="1"/>
    <col min="4" max="4" width="8.25" style="147" customWidth="1"/>
    <col min="5" max="5" width="7.875" style="147" customWidth="1"/>
    <col min="6" max="6" width="6.75" style="3" bestFit="1" customWidth="1"/>
    <col min="7" max="7" width="6.75" style="3" customWidth="1"/>
    <col min="8" max="8" width="6.75" style="1" customWidth="1"/>
    <col min="9" max="20" width="6.75" style="3" customWidth="1"/>
    <col min="21" max="21" width="8" style="3" customWidth="1"/>
    <col min="22" max="22" width="6.75" style="3" hidden="1" customWidth="1"/>
    <col min="23" max="23" width="6.75" style="3" customWidth="1"/>
    <col min="24" max="24" width="6.75" style="3" bestFit="1" customWidth="1"/>
    <col min="25" max="25" width="6.75" style="3" customWidth="1"/>
    <col min="26" max="26" width="8.375" style="3" customWidth="1"/>
    <col min="27" max="27" width="6.75" style="3" hidden="1" customWidth="1"/>
    <col min="28" max="28" width="9.125" style="3" customWidth="1"/>
    <col min="29" max="31" width="6.75" style="3" customWidth="1"/>
    <col min="32" max="34" width="8.75" style="3" customWidth="1"/>
    <col min="35" max="35" width="8.75" style="1" bestFit="1" customWidth="1"/>
    <col min="36" max="38" width="8.75" style="1" hidden="1" customWidth="1"/>
    <col min="39" max="42" width="8.75" style="1" customWidth="1"/>
    <col min="43" max="43" width="8.75" style="1" bestFit="1"/>
    <col min="44" max="16384" width="8.75" style="1"/>
  </cols>
  <sheetData>
    <row r="1" spans="1:38">
      <c r="A1" s="5"/>
      <c r="B1" s="6" t="s">
        <v>0</v>
      </c>
      <c r="C1" s="148"/>
      <c r="D1" s="148"/>
      <c r="E1" s="14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5"/>
      <c r="AJ1" s="5"/>
    </row>
    <row r="2" spans="1:38" ht="20.25">
      <c r="A2" s="5"/>
      <c r="B2" s="6" t="s">
        <v>1</v>
      </c>
      <c r="C2" s="148"/>
      <c r="D2" s="148"/>
      <c r="E2" s="148"/>
      <c r="F2" s="8"/>
      <c r="G2" s="8"/>
      <c r="H2" s="5"/>
      <c r="I2" s="149"/>
      <c r="J2" s="149"/>
      <c r="K2" s="149"/>
      <c r="L2" s="149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13"/>
      <c r="AB2" s="13"/>
      <c r="AC2" s="8"/>
      <c r="AD2" s="8"/>
      <c r="AE2" s="8"/>
      <c r="AF2" s="8"/>
      <c r="AG2" s="8"/>
      <c r="AH2" s="8"/>
      <c r="AI2" s="5"/>
      <c r="AJ2" s="5"/>
    </row>
    <row r="3" spans="1:38" ht="20.25">
      <c r="A3" s="5"/>
      <c r="B3" s="6" t="s">
        <v>2</v>
      </c>
      <c r="C3" s="148"/>
      <c r="D3" s="148"/>
      <c r="E3" s="148"/>
      <c r="F3" s="8"/>
      <c r="G3" s="8"/>
      <c r="H3" s="5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5"/>
      <c r="AB3" s="15"/>
      <c r="AC3" s="8"/>
      <c r="AD3" s="8"/>
      <c r="AE3" s="149"/>
      <c r="AF3" s="8"/>
      <c r="AG3" s="8"/>
      <c r="AH3" s="8"/>
      <c r="AI3" s="5"/>
      <c r="AJ3" s="5"/>
    </row>
    <row r="4" spans="1:38" ht="20.25">
      <c r="A4" s="5"/>
      <c r="B4" s="6" t="s">
        <v>541</v>
      </c>
      <c r="C4" s="148"/>
      <c r="D4" s="148"/>
      <c r="E4" s="148"/>
      <c r="F4" s="8"/>
      <c r="G4" s="8"/>
      <c r="H4" s="5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15"/>
      <c r="AB4" s="15"/>
      <c r="AC4" s="8"/>
      <c r="AD4" s="8"/>
      <c r="AE4" s="8"/>
      <c r="AF4" s="8"/>
      <c r="AG4" s="8"/>
      <c r="AH4" s="8"/>
      <c r="AI4" s="5"/>
      <c r="AJ4" s="5"/>
    </row>
    <row r="5" spans="1:38" ht="15.75" hidden="1" customHeight="1">
      <c r="A5" s="18"/>
      <c r="B5" s="19"/>
      <c r="C5" s="150"/>
      <c r="D5" s="150"/>
      <c r="E5" s="150"/>
      <c r="F5" s="22"/>
      <c r="G5" s="22"/>
      <c r="H5" s="23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5"/>
      <c r="AJ5" s="5"/>
    </row>
    <row r="6" spans="1:38">
      <c r="A6" s="494" t="s">
        <v>5</v>
      </c>
      <c r="B6" s="521" t="s">
        <v>6</v>
      </c>
      <c r="C6" s="542" t="s">
        <v>7</v>
      </c>
      <c r="D6" s="501" t="s">
        <v>8</v>
      </c>
      <c r="E6" s="502"/>
      <c r="F6" s="498" t="s">
        <v>9</v>
      </c>
      <c r="G6" s="510" t="s">
        <v>10</v>
      </c>
      <c r="H6" s="511"/>
      <c r="I6" s="511"/>
      <c r="J6" s="511"/>
      <c r="K6" s="511"/>
      <c r="L6" s="511"/>
      <c r="M6" s="511"/>
      <c r="N6" s="511"/>
      <c r="O6" s="511"/>
      <c r="P6" s="511"/>
      <c r="Q6" s="511"/>
      <c r="R6" s="511"/>
      <c r="S6" s="511"/>
      <c r="T6" s="511"/>
      <c r="U6" s="512"/>
      <c r="V6" s="29"/>
      <c r="W6" s="510" t="s">
        <v>11</v>
      </c>
      <c r="X6" s="511"/>
      <c r="Y6" s="511"/>
      <c r="Z6" s="511"/>
      <c r="AA6" s="511"/>
      <c r="AB6" s="511"/>
      <c r="AC6" s="511"/>
      <c r="AD6" s="511"/>
      <c r="AE6" s="511"/>
      <c r="AF6" s="511"/>
      <c r="AG6" s="511"/>
      <c r="AH6" s="512"/>
      <c r="AI6" s="31"/>
      <c r="AJ6" s="32"/>
    </row>
    <row r="7" spans="1:38">
      <c r="A7" s="495"/>
      <c r="B7" s="522"/>
      <c r="C7" s="543"/>
      <c r="D7" s="503"/>
      <c r="E7" s="504"/>
      <c r="F7" s="499"/>
      <c r="G7" s="510" t="s">
        <v>12</v>
      </c>
      <c r="H7" s="511"/>
      <c r="I7" s="511"/>
      <c r="J7" s="511"/>
      <c r="K7" s="511"/>
      <c r="L7" s="511"/>
      <c r="M7" s="511"/>
      <c r="N7" s="512"/>
      <c r="O7" s="510" t="s">
        <v>13</v>
      </c>
      <c r="P7" s="511"/>
      <c r="Q7" s="511"/>
      <c r="R7" s="511"/>
      <c r="S7" s="511"/>
      <c r="T7" s="511"/>
      <c r="U7" s="512"/>
      <c r="V7" s="29"/>
      <c r="W7" s="510" t="s">
        <v>14</v>
      </c>
      <c r="X7" s="512"/>
      <c r="Y7" s="510" t="s">
        <v>15</v>
      </c>
      <c r="Z7" s="511"/>
      <c r="AA7" s="511"/>
      <c r="AB7" s="511"/>
      <c r="AC7" s="511"/>
      <c r="AD7" s="511"/>
      <c r="AE7" s="511"/>
      <c r="AF7" s="511"/>
      <c r="AG7" s="511"/>
      <c r="AH7" s="512"/>
      <c r="AI7" s="31"/>
      <c r="AJ7" s="32"/>
    </row>
    <row r="8" spans="1:38" ht="22.5" customHeight="1">
      <c r="A8" s="495"/>
      <c r="B8" s="522"/>
      <c r="C8" s="543"/>
      <c r="D8" s="505"/>
      <c r="E8" s="506"/>
      <c r="F8" s="499"/>
      <c r="G8" s="516" t="s">
        <v>16</v>
      </c>
      <c r="H8" s="516" t="s">
        <v>17</v>
      </c>
      <c r="I8" s="516" t="s">
        <v>18</v>
      </c>
      <c r="J8" s="518" t="s">
        <v>19</v>
      </c>
      <c r="K8" s="519"/>
      <c r="L8" s="519"/>
      <c r="M8" s="519"/>
      <c r="N8" s="520"/>
      <c r="O8" s="521" t="s">
        <v>16</v>
      </c>
      <c r="P8" s="523" t="s">
        <v>19</v>
      </c>
      <c r="Q8" s="524"/>
      <c r="R8" s="524"/>
      <c r="S8" s="524"/>
      <c r="T8" s="525"/>
      <c r="U8" s="521" t="s">
        <v>20</v>
      </c>
      <c r="V8" s="547" t="s">
        <v>21</v>
      </c>
      <c r="W8" s="521" t="s">
        <v>16</v>
      </c>
      <c r="X8" s="521" t="s">
        <v>17</v>
      </c>
      <c r="Y8" s="521" t="s">
        <v>16</v>
      </c>
      <c r="Z8" s="521" t="s">
        <v>17</v>
      </c>
      <c r="AA8" s="531" t="s">
        <v>22</v>
      </c>
      <c r="AB8" s="39"/>
      <c r="AC8" s="521" t="s">
        <v>23</v>
      </c>
      <c r="AD8" s="523" t="s">
        <v>19</v>
      </c>
      <c r="AE8" s="524"/>
      <c r="AF8" s="524"/>
      <c r="AG8" s="524"/>
      <c r="AH8" s="525"/>
      <c r="AI8" s="31"/>
      <c r="AJ8" s="32"/>
      <c r="AK8" s="145"/>
    </row>
    <row r="9" spans="1:38" ht="29.25" customHeight="1">
      <c r="A9" s="495"/>
      <c r="B9" s="522"/>
      <c r="C9" s="543"/>
      <c r="D9" s="534" t="s">
        <v>24</v>
      </c>
      <c r="E9" s="534" t="s">
        <v>25</v>
      </c>
      <c r="F9" s="499"/>
      <c r="G9" s="545"/>
      <c r="H9" s="545"/>
      <c r="I9" s="545"/>
      <c r="J9" s="518" t="s">
        <v>26</v>
      </c>
      <c r="K9" s="519"/>
      <c r="L9" s="519"/>
      <c r="M9" s="520"/>
      <c r="N9" s="494" t="s">
        <v>27</v>
      </c>
      <c r="O9" s="529"/>
      <c r="P9" s="523" t="s">
        <v>26</v>
      </c>
      <c r="Q9" s="524"/>
      <c r="R9" s="524"/>
      <c r="S9" s="525"/>
      <c r="T9" s="521" t="s">
        <v>27</v>
      </c>
      <c r="U9" s="529"/>
      <c r="V9" s="548"/>
      <c r="W9" s="529"/>
      <c r="X9" s="529"/>
      <c r="Y9" s="529"/>
      <c r="Z9" s="529"/>
      <c r="AA9" s="532"/>
      <c r="AB9" s="43"/>
      <c r="AC9" s="529"/>
      <c r="AD9" s="523" t="s">
        <v>26</v>
      </c>
      <c r="AE9" s="524"/>
      <c r="AF9" s="524"/>
      <c r="AG9" s="525"/>
      <c r="AH9" s="521" t="s">
        <v>27</v>
      </c>
      <c r="AI9" s="31"/>
      <c r="AJ9" s="32"/>
      <c r="AK9" s="536" t="s">
        <v>22</v>
      </c>
    </row>
    <row r="10" spans="1:38" ht="64.5" customHeight="1">
      <c r="A10" s="495"/>
      <c r="B10" s="522"/>
      <c r="C10" s="544"/>
      <c r="D10" s="535"/>
      <c r="E10" s="535"/>
      <c r="F10" s="500"/>
      <c r="G10" s="546"/>
      <c r="H10" s="546"/>
      <c r="I10" s="546"/>
      <c r="J10" s="35" t="s">
        <v>28</v>
      </c>
      <c r="K10" s="35" t="s">
        <v>29</v>
      </c>
      <c r="L10" s="35" t="s">
        <v>30</v>
      </c>
      <c r="M10" s="35" t="s">
        <v>31</v>
      </c>
      <c r="N10" s="550"/>
      <c r="O10" s="530"/>
      <c r="P10" s="42" t="s">
        <v>28</v>
      </c>
      <c r="Q10" s="42" t="s">
        <v>29</v>
      </c>
      <c r="R10" s="42" t="s">
        <v>30</v>
      </c>
      <c r="S10" s="42" t="s">
        <v>31</v>
      </c>
      <c r="T10" s="530"/>
      <c r="U10" s="530"/>
      <c r="V10" s="549"/>
      <c r="W10" s="530"/>
      <c r="X10" s="530"/>
      <c r="Y10" s="530"/>
      <c r="Z10" s="530"/>
      <c r="AA10" s="533"/>
      <c r="AB10" s="45"/>
      <c r="AC10" s="530"/>
      <c r="AD10" s="42" t="s">
        <v>28</v>
      </c>
      <c r="AE10" s="42" t="s">
        <v>29</v>
      </c>
      <c r="AF10" s="42" t="s">
        <v>30</v>
      </c>
      <c r="AG10" s="42" t="s">
        <v>31</v>
      </c>
      <c r="AH10" s="530"/>
      <c r="AI10" s="31"/>
      <c r="AJ10" s="32"/>
      <c r="AK10" s="536"/>
    </row>
    <row r="11" spans="1:38" s="46" customFormat="1" ht="9.75" customHeight="1">
      <c r="A11" s="47">
        <v>1</v>
      </c>
      <c r="B11" s="48">
        <v>2</v>
      </c>
      <c r="C11" s="47">
        <v>3</v>
      </c>
      <c r="D11" s="47">
        <v>4</v>
      </c>
      <c r="E11" s="47">
        <v>5</v>
      </c>
      <c r="F11" s="47">
        <v>6</v>
      </c>
      <c r="G11" s="47">
        <v>7</v>
      </c>
      <c r="H11" s="49">
        <v>8</v>
      </c>
      <c r="I11" s="47">
        <v>9</v>
      </c>
      <c r="J11" s="47">
        <v>10</v>
      </c>
      <c r="K11" s="47">
        <v>11</v>
      </c>
      <c r="L11" s="47">
        <v>12</v>
      </c>
      <c r="M11" s="47">
        <v>13</v>
      </c>
      <c r="N11" s="47">
        <v>14</v>
      </c>
      <c r="O11" s="47">
        <v>15</v>
      </c>
      <c r="P11" s="47">
        <v>16</v>
      </c>
      <c r="Q11" s="47">
        <v>17</v>
      </c>
      <c r="R11" s="47">
        <v>18</v>
      </c>
      <c r="S11" s="47">
        <v>19</v>
      </c>
      <c r="T11" s="47">
        <v>20</v>
      </c>
      <c r="U11" s="47">
        <v>21</v>
      </c>
      <c r="V11" s="47"/>
      <c r="W11" s="47">
        <v>22</v>
      </c>
      <c r="X11" s="47">
        <v>23</v>
      </c>
      <c r="Y11" s="47">
        <v>24</v>
      </c>
      <c r="Z11" s="47">
        <v>25</v>
      </c>
      <c r="AA11" s="47"/>
      <c r="AB11" s="47"/>
      <c r="AC11" s="47">
        <v>26</v>
      </c>
      <c r="AD11" s="47">
        <v>27</v>
      </c>
      <c r="AE11" s="47">
        <v>28</v>
      </c>
      <c r="AF11" s="47">
        <v>29</v>
      </c>
      <c r="AG11" s="47">
        <v>30</v>
      </c>
      <c r="AH11" s="47">
        <v>31</v>
      </c>
      <c r="AI11" s="52"/>
      <c r="AJ11" s="52"/>
      <c r="AK11" s="53"/>
      <c r="AL11" s="151"/>
    </row>
    <row r="12" spans="1:38" ht="16.5" customHeight="1">
      <c r="A12" s="56">
        <v>1</v>
      </c>
      <c r="B12" s="57" t="s">
        <v>32</v>
      </c>
      <c r="C12" s="58"/>
      <c r="D12" s="58"/>
      <c r="E12" s="58"/>
      <c r="F12" s="60"/>
      <c r="G12" s="152"/>
      <c r="H12" s="153"/>
      <c r="I12" s="152"/>
      <c r="J12" s="152"/>
      <c r="K12" s="152"/>
      <c r="L12" s="152"/>
      <c r="M12" s="152"/>
      <c r="N12" s="152"/>
      <c r="O12" s="152"/>
      <c r="P12" s="60"/>
      <c r="Q12" s="60"/>
      <c r="R12" s="60"/>
      <c r="S12" s="152"/>
      <c r="T12" s="152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3"/>
      <c r="AJ12" s="80"/>
      <c r="AK12" s="154"/>
      <c r="AL12" s="71"/>
    </row>
    <row r="13" spans="1:38" ht="31.5">
      <c r="A13" s="66" t="s">
        <v>33</v>
      </c>
      <c r="B13" s="67" t="s">
        <v>34</v>
      </c>
      <c r="C13" s="155">
        <v>240</v>
      </c>
      <c r="D13" s="77">
        <v>0</v>
      </c>
      <c r="E13" s="156">
        <v>0</v>
      </c>
      <c r="F13" s="157">
        <f>E13/C13</f>
        <v>0</v>
      </c>
      <c r="G13" s="72">
        <v>0</v>
      </c>
      <c r="H13" s="75">
        <v>0</v>
      </c>
      <c r="I13" s="75"/>
      <c r="J13" s="75">
        <v>0</v>
      </c>
      <c r="K13" s="75">
        <v>0</v>
      </c>
      <c r="L13" s="75">
        <v>0</v>
      </c>
      <c r="M13" s="75">
        <v>0</v>
      </c>
      <c r="N13" s="158">
        <v>0</v>
      </c>
      <c r="O13" s="159">
        <v>0</v>
      </c>
      <c r="P13" s="160"/>
      <c r="Q13" s="77"/>
      <c r="R13" s="161"/>
      <c r="S13" s="159">
        <v>0</v>
      </c>
      <c r="T13" s="159">
        <v>0</v>
      </c>
      <c r="U13" s="162">
        <v>0</v>
      </c>
      <c r="V13" s="71">
        <f>E13*X13%</f>
        <v>0</v>
      </c>
      <c r="W13" s="73">
        <f>ROUNDDOWN(V13,0)</f>
        <v>0</v>
      </c>
      <c r="X13" s="77">
        <v>0</v>
      </c>
      <c r="Y13" s="73">
        <f>'ИТОГ и проверка'!F13</f>
        <v>0</v>
      </c>
      <c r="Z13" s="73">
        <v>0</v>
      </c>
      <c r="AA13" s="71">
        <f>Z13-X13</f>
        <v>0</v>
      </c>
      <c r="AB13" s="10">
        <f t="shared" ref="AB13:AB76" si="0">IF(AA13&gt;0.01,AA13*1000000,0)</f>
        <v>0</v>
      </c>
      <c r="AC13" s="77"/>
      <c r="AD13" s="73">
        <f>'ИТОГ и проверка'!G13</f>
        <v>0</v>
      </c>
      <c r="AE13" s="73">
        <f>'ИТОГ и проверка'!H13</f>
        <v>0</v>
      </c>
      <c r="AF13" s="77">
        <v>0</v>
      </c>
      <c r="AG13" s="73">
        <f>Y13-AD13-AE13-AH13</f>
        <v>0</v>
      </c>
      <c r="AH13" s="73">
        <f>'ИТОГ и проверка'!I13</f>
        <v>0</v>
      </c>
      <c r="AI13" s="80"/>
      <c r="AJ13" s="80">
        <f>SUM(AD13:AI13)</f>
        <v>0</v>
      </c>
      <c r="AK13" s="81">
        <f t="shared" ref="AK13:AK76" si="1">AJ13-Y13</f>
        <v>0</v>
      </c>
      <c r="AL13" s="71">
        <f t="shared" ref="AL13:AL76" si="2">IF(AK13&gt;1,AK13*1000,0)</f>
        <v>0</v>
      </c>
    </row>
    <row r="14" spans="1:38">
      <c r="A14" s="56" t="s">
        <v>35</v>
      </c>
      <c r="B14" s="57" t="s">
        <v>36</v>
      </c>
      <c r="C14" s="163"/>
      <c r="D14" s="58"/>
      <c r="E14" s="164"/>
      <c r="F14" s="165"/>
      <c r="G14" s="119"/>
      <c r="H14" s="61"/>
      <c r="I14" s="61"/>
      <c r="J14" s="61"/>
      <c r="K14" s="61"/>
      <c r="L14" s="61"/>
      <c r="M14" s="61"/>
      <c r="N14" s="61"/>
      <c r="O14" s="166"/>
      <c r="P14" s="60"/>
      <c r="Q14" s="60"/>
      <c r="R14" s="60"/>
      <c r="S14" s="166"/>
      <c r="T14" s="167"/>
      <c r="U14" s="60"/>
      <c r="V14" s="60"/>
      <c r="W14" s="60"/>
      <c r="X14" s="60"/>
      <c r="Y14" s="60"/>
      <c r="Z14" s="60"/>
      <c r="AA14" s="60"/>
      <c r="AB14" s="73">
        <f t="shared" si="0"/>
        <v>0</v>
      </c>
      <c r="AC14" s="60"/>
      <c r="AD14" s="60"/>
      <c r="AE14" s="60"/>
      <c r="AF14" s="60"/>
      <c r="AG14" s="60"/>
      <c r="AH14" s="60"/>
      <c r="AI14" s="87"/>
      <c r="AJ14" s="88"/>
      <c r="AK14" s="89">
        <f t="shared" si="1"/>
        <v>0</v>
      </c>
      <c r="AL14" s="71">
        <f t="shared" si="2"/>
        <v>0</v>
      </c>
    </row>
    <row r="15" spans="1:38" ht="47.25">
      <c r="A15" s="66" t="s">
        <v>37</v>
      </c>
      <c r="B15" s="67" t="s">
        <v>38</v>
      </c>
      <c r="C15" s="168">
        <v>67.034000000000006</v>
      </c>
      <c r="D15" s="90">
        <v>80</v>
      </c>
      <c r="E15" s="169">
        <v>83</v>
      </c>
      <c r="F15" s="157">
        <f t="shared" ref="F15:F77" si="3">E15/C15</f>
        <v>1.2381776411970045</v>
      </c>
      <c r="G15" s="72">
        <v>4</v>
      </c>
      <c r="H15" s="75">
        <v>5</v>
      </c>
      <c r="I15" s="75"/>
      <c r="J15" s="75">
        <v>0</v>
      </c>
      <c r="K15" s="75"/>
      <c r="L15" s="75"/>
      <c r="M15" s="75"/>
      <c r="N15" s="158">
        <v>0</v>
      </c>
      <c r="O15" s="170">
        <v>2</v>
      </c>
      <c r="P15" s="160"/>
      <c r="Q15" s="77"/>
      <c r="R15" s="161"/>
      <c r="S15" s="170">
        <v>1</v>
      </c>
      <c r="T15" s="170">
        <v>1</v>
      </c>
      <c r="U15" s="162">
        <f>O15/G15%</f>
        <v>50</v>
      </c>
      <c r="V15" s="71">
        <f t="shared" ref="V15:V77" si="4">E15*X15%</f>
        <v>6.6400000000000006</v>
      </c>
      <c r="W15" s="73">
        <f t="shared" ref="W15:W77" si="5">ROUNDDOWN(V15,0)</f>
        <v>6</v>
      </c>
      <c r="X15" s="77">
        <v>8</v>
      </c>
      <c r="Y15" s="73">
        <f>'ИТОГ и проверка'!F15</f>
        <v>6</v>
      </c>
      <c r="Z15" s="73">
        <f t="shared" ref="Z15:Z77" si="6">Y15/E15%</f>
        <v>7.2289156626506026</v>
      </c>
      <c r="AA15" s="71">
        <f t="shared" ref="AA15:AA77" si="7">Z15-X15</f>
        <v>-0.77108433734939741</v>
      </c>
      <c r="AB15" s="10">
        <f t="shared" si="0"/>
        <v>0</v>
      </c>
      <c r="AC15" s="77"/>
      <c r="AD15" s="73">
        <f>'ИТОГ и проверка'!D15</f>
        <v>0</v>
      </c>
      <c r="AE15" s="77"/>
      <c r="AF15" s="77"/>
      <c r="AG15" s="77"/>
      <c r="AH15" s="73">
        <f>'ИТОГ и проверка'!E15</f>
        <v>0</v>
      </c>
      <c r="AI15" s="91"/>
      <c r="AJ15" s="91">
        <f t="shared" ref="AJ15:AJ78" si="8">SUM(AD15:AI15)</f>
        <v>0</v>
      </c>
      <c r="AK15" s="89">
        <f t="shared" si="1"/>
        <v>-6</v>
      </c>
      <c r="AL15" s="71">
        <f t="shared" si="2"/>
        <v>0</v>
      </c>
    </row>
    <row r="16" spans="1:38" ht="31.5">
      <c r="A16" s="66" t="s">
        <v>39</v>
      </c>
      <c r="B16" s="67" t="s">
        <v>40</v>
      </c>
      <c r="C16" s="171">
        <v>10.308</v>
      </c>
      <c r="D16" s="172">
        <v>16</v>
      </c>
      <c r="E16" s="173">
        <v>25</v>
      </c>
      <c r="F16" s="174">
        <f t="shared" si="3"/>
        <v>2.4253007372914244</v>
      </c>
      <c r="G16" s="72">
        <v>1</v>
      </c>
      <c r="H16" s="75">
        <v>6</v>
      </c>
      <c r="I16" s="75"/>
      <c r="J16" s="75">
        <v>0</v>
      </c>
      <c r="K16" s="75">
        <v>0</v>
      </c>
      <c r="L16" s="75">
        <v>0</v>
      </c>
      <c r="M16" s="75">
        <v>0</v>
      </c>
      <c r="N16" s="158">
        <v>1</v>
      </c>
      <c r="O16" s="159">
        <v>1</v>
      </c>
      <c r="P16" s="160"/>
      <c r="Q16" s="77"/>
      <c r="R16" s="161"/>
      <c r="S16" s="159">
        <v>0</v>
      </c>
      <c r="T16" s="159">
        <v>1</v>
      </c>
      <c r="U16" s="162">
        <v>0</v>
      </c>
      <c r="V16" s="71">
        <f t="shared" si="4"/>
        <v>2</v>
      </c>
      <c r="W16" s="73">
        <f t="shared" si="5"/>
        <v>2</v>
      </c>
      <c r="X16" s="77">
        <v>8</v>
      </c>
      <c r="Y16" s="73">
        <f>'ИТОГ и проверка'!F16</f>
        <v>2</v>
      </c>
      <c r="Z16" s="73">
        <f t="shared" si="6"/>
        <v>8</v>
      </c>
      <c r="AA16" s="71">
        <f t="shared" si="7"/>
        <v>0</v>
      </c>
      <c r="AB16" s="73">
        <f t="shared" si="0"/>
        <v>0</v>
      </c>
      <c r="AC16" s="77"/>
      <c r="AD16" s="73">
        <f>'ИТОГ и проверка'!G16</f>
        <v>0</v>
      </c>
      <c r="AE16" s="73">
        <f>'ИТОГ и проверка'!H16</f>
        <v>0</v>
      </c>
      <c r="AF16" s="77">
        <v>0</v>
      </c>
      <c r="AG16" s="73">
        <f>Y16-AD16-AE16-AH16</f>
        <v>1</v>
      </c>
      <c r="AH16" s="73">
        <f>'ИТОГ и проверка'!I16</f>
        <v>1</v>
      </c>
      <c r="AI16" s="91"/>
      <c r="AJ16" s="91">
        <f t="shared" si="8"/>
        <v>2</v>
      </c>
      <c r="AK16" s="89">
        <f t="shared" si="1"/>
        <v>0</v>
      </c>
      <c r="AL16" s="71">
        <f t="shared" si="2"/>
        <v>0</v>
      </c>
    </row>
    <row r="17" spans="1:38">
      <c r="A17" s="93" t="s">
        <v>41</v>
      </c>
      <c r="B17" s="57" t="s">
        <v>42</v>
      </c>
      <c r="C17" s="175"/>
      <c r="D17" s="165"/>
      <c r="E17" s="176"/>
      <c r="F17" s="177"/>
      <c r="G17" s="119"/>
      <c r="H17" s="61"/>
      <c r="I17" s="61"/>
      <c r="J17" s="61"/>
      <c r="K17" s="61"/>
      <c r="L17" s="61"/>
      <c r="M17" s="61"/>
      <c r="N17" s="61"/>
      <c r="O17" s="178"/>
      <c r="P17" s="60"/>
      <c r="Q17" s="60"/>
      <c r="R17" s="60"/>
      <c r="S17" s="178"/>
      <c r="T17" s="179"/>
      <c r="U17" s="60"/>
      <c r="V17" s="60"/>
      <c r="W17" s="60"/>
      <c r="X17" s="60"/>
      <c r="Y17" s="60"/>
      <c r="Z17" s="60"/>
      <c r="AA17" s="60"/>
      <c r="AB17" s="10">
        <f t="shared" si="0"/>
        <v>0</v>
      </c>
      <c r="AC17" s="60"/>
      <c r="AD17" s="60"/>
      <c r="AE17" s="60"/>
      <c r="AF17" s="60"/>
      <c r="AG17" s="60"/>
      <c r="AH17" s="60"/>
      <c r="AI17" s="97"/>
      <c r="AJ17" s="91">
        <f t="shared" si="8"/>
        <v>0</v>
      </c>
      <c r="AK17" s="89">
        <f t="shared" si="1"/>
        <v>0</v>
      </c>
      <c r="AL17" s="71">
        <f t="shared" si="2"/>
        <v>0</v>
      </c>
    </row>
    <row r="18" spans="1:38" ht="47.25">
      <c r="A18" s="66" t="s">
        <v>43</v>
      </c>
      <c r="B18" s="67" t="s">
        <v>44</v>
      </c>
      <c r="C18" s="171">
        <v>397.6</v>
      </c>
      <c r="D18" s="172">
        <v>611</v>
      </c>
      <c r="E18" s="173">
        <v>629</v>
      </c>
      <c r="F18" s="174">
        <f t="shared" si="3"/>
        <v>1.5819919517102614</v>
      </c>
      <c r="G18" s="72">
        <v>48</v>
      </c>
      <c r="H18" s="75">
        <v>8</v>
      </c>
      <c r="I18" s="75"/>
      <c r="J18" s="75">
        <v>0</v>
      </c>
      <c r="K18" s="75"/>
      <c r="L18" s="75"/>
      <c r="M18" s="75"/>
      <c r="N18" s="158">
        <v>0</v>
      </c>
      <c r="O18" s="159">
        <v>15</v>
      </c>
      <c r="P18" s="160"/>
      <c r="Q18" s="77"/>
      <c r="R18" s="161"/>
      <c r="S18" s="159">
        <v>11</v>
      </c>
      <c r="T18" s="159">
        <v>4</v>
      </c>
      <c r="U18" s="162">
        <f t="shared" ref="U18:U77" si="9">O18/G18%</f>
        <v>31.25</v>
      </c>
      <c r="V18" s="71">
        <f t="shared" si="4"/>
        <v>50.32</v>
      </c>
      <c r="W18" s="73">
        <f t="shared" si="5"/>
        <v>50</v>
      </c>
      <c r="X18" s="77">
        <v>8</v>
      </c>
      <c r="Y18" s="73">
        <f>'ИТОГ и проверка'!F18</f>
        <v>50</v>
      </c>
      <c r="Z18" s="73">
        <f t="shared" si="6"/>
        <v>7.9491255961844196</v>
      </c>
      <c r="AA18" s="71">
        <f t="shared" si="7"/>
        <v>-5.0874403815580393E-2</v>
      </c>
      <c r="AB18" s="73">
        <f t="shared" si="0"/>
        <v>0</v>
      </c>
      <c r="AC18" s="77"/>
      <c r="AD18" s="73">
        <f>'ИТОГ и проверка'!D18</f>
        <v>0</v>
      </c>
      <c r="AE18" s="77"/>
      <c r="AF18" s="77"/>
      <c r="AG18" s="77"/>
      <c r="AH18" s="73">
        <f>'ИТОГ и проверка'!E18</f>
        <v>0</v>
      </c>
      <c r="AI18" s="91"/>
      <c r="AJ18" s="91">
        <f t="shared" si="8"/>
        <v>0</v>
      </c>
      <c r="AK18" s="89">
        <f t="shared" si="1"/>
        <v>-50</v>
      </c>
      <c r="AL18" s="71">
        <f t="shared" si="2"/>
        <v>0</v>
      </c>
    </row>
    <row r="19" spans="1:38" ht="31.5">
      <c r="A19" s="66" t="s">
        <v>45</v>
      </c>
      <c r="B19" s="67" t="s">
        <v>46</v>
      </c>
      <c r="C19" s="168">
        <v>236.4</v>
      </c>
      <c r="D19" s="90">
        <v>250</v>
      </c>
      <c r="E19" s="180">
        <v>233</v>
      </c>
      <c r="F19" s="157">
        <f t="shared" si="3"/>
        <v>0.98561759729272413</v>
      </c>
      <c r="G19" s="72">
        <v>20</v>
      </c>
      <c r="H19" s="75">
        <v>8</v>
      </c>
      <c r="I19" s="75"/>
      <c r="J19" s="75">
        <v>1</v>
      </c>
      <c r="K19" s="75">
        <v>2</v>
      </c>
      <c r="L19" s="75">
        <v>0</v>
      </c>
      <c r="M19" s="75">
        <v>12</v>
      </c>
      <c r="N19" s="75">
        <v>5</v>
      </c>
      <c r="O19" s="181"/>
      <c r="P19" s="77"/>
      <c r="Q19" s="77"/>
      <c r="R19" s="77"/>
      <c r="S19" s="182"/>
      <c r="T19" s="181"/>
      <c r="U19" s="71">
        <f t="shared" si="9"/>
        <v>0</v>
      </c>
      <c r="V19" s="71">
        <f t="shared" si="4"/>
        <v>18.64</v>
      </c>
      <c r="W19" s="73">
        <f t="shared" si="5"/>
        <v>18</v>
      </c>
      <c r="X19" s="77">
        <v>8</v>
      </c>
      <c r="Y19" s="73">
        <f>'ИТОГ и проверка'!F19</f>
        <v>11</v>
      </c>
      <c r="Z19" s="73">
        <f t="shared" si="6"/>
        <v>4.7210300429184544</v>
      </c>
      <c r="AA19" s="71">
        <f t="shared" si="7"/>
        <v>-3.2789699570815456</v>
      </c>
      <c r="AB19" s="10">
        <f t="shared" si="0"/>
        <v>0</v>
      </c>
      <c r="AC19" s="77"/>
      <c r="AD19" s="73">
        <f>'ИТОГ и проверка'!G19</f>
        <v>0</v>
      </c>
      <c r="AE19" s="73">
        <f>'ИТОГ и проверка'!H19</f>
        <v>1</v>
      </c>
      <c r="AF19" s="77">
        <v>0</v>
      </c>
      <c r="AG19" s="73">
        <f>Y19-AD19-AE19-AH19</f>
        <v>7</v>
      </c>
      <c r="AH19" s="73">
        <f>'ИТОГ и проверка'!I19</f>
        <v>3</v>
      </c>
      <c r="AI19" s="91"/>
      <c r="AJ19" s="91">
        <f t="shared" si="8"/>
        <v>11</v>
      </c>
      <c r="AK19" s="89">
        <f t="shared" si="1"/>
        <v>0</v>
      </c>
      <c r="AL19" s="71">
        <f t="shared" si="2"/>
        <v>0</v>
      </c>
    </row>
    <row r="20" spans="1:38">
      <c r="A20" s="93" t="s">
        <v>47</v>
      </c>
      <c r="B20" s="57" t="s">
        <v>48</v>
      </c>
      <c r="C20" s="163"/>
      <c r="D20" s="58"/>
      <c r="E20" s="183"/>
      <c r="F20" s="165"/>
      <c r="G20" s="119"/>
      <c r="H20" s="61"/>
      <c r="I20" s="61"/>
      <c r="J20" s="61"/>
      <c r="K20" s="61"/>
      <c r="L20" s="61"/>
      <c r="M20" s="61"/>
      <c r="N20" s="61"/>
      <c r="O20" s="184"/>
      <c r="P20" s="60"/>
      <c r="Q20" s="60"/>
      <c r="R20" s="60"/>
      <c r="S20" s="184"/>
      <c r="T20" s="185"/>
      <c r="U20" s="60"/>
      <c r="V20" s="60"/>
      <c r="W20" s="60"/>
      <c r="X20" s="60"/>
      <c r="Y20" s="60"/>
      <c r="Z20" s="60"/>
      <c r="AA20" s="60"/>
      <c r="AB20" s="73">
        <f t="shared" si="0"/>
        <v>0</v>
      </c>
      <c r="AC20" s="60"/>
      <c r="AD20" s="60"/>
      <c r="AE20" s="60"/>
      <c r="AF20" s="60"/>
      <c r="AG20" s="60"/>
      <c r="AH20" s="60"/>
      <c r="AI20" s="97"/>
      <c r="AJ20" s="91">
        <f t="shared" si="8"/>
        <v>0</v>
      </c>
      <c r="AK20" s="89">
        <f t="shared" si="1"/>
        <v>0</v>
      </c>
      <c r="AL20" s="71">
        <f t="shared" si="2"/>
        <v>0</v>
      </c>
    </row>
    <row r="21" spans="1:38" ht="47.25">
      <c r="A21" s="66" t="s">
        <v>49</v>
      </c>
      <c r="B21" s="67" t="s">
        <v>50</v>
      </c>
      <c r="C21" s="168">
        <v>29.48</v>
      </c>
      <c r="D21" s="90">
        <v>83</v>
      </c>
      <c r="E21" s="186">
        <v>102</v>
      </c>
      <c r="F21" s="157">
        <f t="shared" si="3"/>
        <v>3.4599728629579376</v>
      </c>
      <c r="G21" s="72">
        <v>6</v>
      </c>
      <c r="H21" s="75">
        <v>7</v>
      </c>
      <c r="I21" s="75"/>
      <c r="J21" s="75">
        <v>0</v>
      </c>
      <c r="K21" s="75"/>
      <c r="L21" s="75"/>
      <c r="M21" s="75"/>
      <c r="N21" s="158">
        <v>0</v>
      </c>
      <c r="O21" s="170">
        <v>5</v>
      </c>
      <c r="P21" s="160"/>
      <c r="Q21" s="77"/>
      <c r="R21" s="161"/>
      <c r="S21" s="170">
        <v>3</v>
      </c>
      <c r="T21" s="170">
        <v>2</v>
      </c>
      <c r="U21" s="162">
        <f t="shared" si="9"/>
        <v>83.333333333333343</v>
      </c>
      <c r="V21" s="71">
        <f t="shared" si="4"/>
        <v>12.24</v>
      </c>
      <c r="W21" s="73">
        <f t="shared" si="5"/>
        <v>12</v>
      </c>
      <c r="X21" s="77">
        <v>12</v>
      </c>
      <c r="Y21" s="73">
        <f>'ИТОГ и проверка'!F21</f>
        <v>12</v>
      </c>
      <c r="Z21" s="73">
        <f t="shared" si="6"/>
        <v>11.76470588235294</v>
      </c>
      <c r="AA21" s="71">
        <f t="shared" si="7"/>
        <v>-0.23529411764705976</v>
      </c>
      <c r="AB21" s="10">
        <f t="shared" si="0"/>
        <v>0</v>
      </c>
      <c r="AC21" s="77"/>
      <c r="AD21" s="73">
        <f>'ИТОГ и проверка'!D21</f>
        <v>0</v>
      </c>
      <c r="AE21" s="77"/>
      <c r="AF21" s="77"/>
      <c r="AG21" s="77"/>
      <c r="AH21" s="73">
        <f>'ИТОГ и проверка'!E21</f>
        <v>0</v>
      </c>
      <c r="AI21" s="91"/>
      <c r="AJ21" s="91">
        <f t="shared" si="8"/>
        <v>0</v>
      </c>
      <c r="AK21" s="89">
        <f t="shared" si="1"/>
        <v>-12</v>
      </c>
      <c r="AL21" s="71">
        <f t="shared" si="2"/>
        <v>0</v>
      </c>
    </row>
    <row r="22" spans="1:38" ht="31.5">
      <c r="A22" s="66" t="s">
        <v>51</v>
      </c>
      <c r="B22" s="67" t="s">
        <v>52</v>
      </c>
      <c r="C22" s="171">
        <v>21.36</v>
      </c>
      <c r="D22" s="90">
        <v>170</v>
      </c>
      <c r="E22" s="187">
        <v>218</v>
      </c>
      <c r="F22" s="157">
        <f t="shared" si="3"/>
        <v>10.205992509363297</v>
      </c>
      <c r="G22" s="72">
        <v>25</v>
      </c>
      <c r="H22" s="75">
        <v>15</v>
      </c>
      <c r="I22" s="75"/>
      <c r="J22" s="75">
        <v>0</v>
      </c>
      <c r="K22" s="75"/>
      <c r="L22" s="75"/>
      <c r="M22" s="75"/>
      <c r="N22" s="75">
        <v>0</v>
      </c>
      <c r="O22" s="188">
        <v>8</v>
      </c>
      <c r="P22" s="77"/>
      <c r="Q22" s="77"/>
      <c r="R22" s="77"/>
      <c r="S22" s="188">
        <v>5</v>
      </c>
      <c r="T22" s="187">
        <v>3</v>
      </c>
      <c r="U22" s="71">
        <f t="shared" si="9"/>
        <v>32</v>
      </c>
      <c r="V22" s="71">
        <f t="shared" si="4"/>
        <v>39.24</v>
      </c>
      <c r="W22" s="73">
        <f t="shared" si="5"/>
        <v>39</v>
      </c>
      <c r="X22" s="77">
        <v>18</v>
      </c>
      <c r="Y22" s="73">
        <f>'ИТОГ и проверка'!F22</f>
        <v>28</v>
      </c>
      <c r="Z22" s="73">
        <f t="shared" si="6"/>
        <v>12.844036697247706</v>
      </c>
      <c r="AA22" s="71">
        <f t="shared" si="7"/>
        <v>-5.1559633027522942</v>
      </c>
      <c r="AB22" s="73">
        <f t="shared" si="0"/>
        <v>0</v>
      </c>
      <c r="AC22" s="77"/>
      <c r="AD22" s="73">
        <f>'ИТОГ и проверка'!D22</f>
        <v>0</v>
      </c>
      <c r="AE22" s="77"/>
      <c r="AF22" s="77"/>
      <c r="AG22" s="77"/>
      <c r="AH22" s="73">
        <f>'ИТОГ и проверка'!E22</f>
        <v>0</v>
      </c>
      <c r="AI22" s="91"/>
      <c r="AJ22" s="91">
        <f t="shared" si="8"/>
        <v>0</v>
      </c>
      <c r="AK22" s="89">
        <f t="shared" si="1"/>
        <v>-28</v>
      </c>
      <c r="AL22" s="71">
        <f t="shared" si="2"/>
        <v>0</v>
      </c>
    </row>
    <row r="23" spans="1:38" ht="63">
      <c r="A23" s="66" t="s">
        <v>53</v>
      </c>
      <c r="B23" s="67" t="s">
        <v>54</v>
      </c>
      <c r="C23" s="168">
        <v>33.6</v>
      </c>
      <c r="D23" s="90">
        <v>182</v>
      </c>
      <c r="E23" s="186">
        <v>181</v>
      </c>
      <c r="F23" s="157">
        <f t="shared" si="3"/>
        <v>5.3869047619047619</v>
      </c>
      <c r="G23" s="72">
        <v>21</v>
      </c>
      <c r="H23" s="75">
        <v>12</v>
      </c>
      <c r="I23" s="75"/>
      <c r="J23" s="75">
        <v>0</v>
      </c>
      <c r="K23" s="75"/>
      <c r="L23" s="75"/>
      <c r="M23" s="75"/>
      <c r="N23" s="75">
        <v>0</v>
      </c>
      <c r="O23" s="187">
        <v>3</v>
      </c>
      <c r="P23" s="77"/>
      <c r="Q23" s="77"/>
      <c r="R23" s="77"/>
      <c r="S23" s="70">
        <v>1</v>
      </c>
      <c r="T23" s="186">
        <v>2</v>
      </c>
      <c r="U23" s="71">
        <f t="shared" si="9"/>
        <v>14.285714285714286</v>
      </c>
      <c r="V23" s="71">
        <f t="shared" si="4"/>
        <v>21.72</v>
      </c>
      <c r="W23" s="73">
        <f t="shared" si="5"/>
        <v>21</v>
      </c>
      <c r="X23" s="77">
        <v>12</v>
      </c>
      <c r="Y23" s="73">
        <f>'ИТОГ и проверка'!F23</f>
        <v>21</v>
      </c>
      <c r="Z23" s="73">
        <f t="shared" si="6"/>
        <v>11.602209944751381</v>
      </c>
      <c r="AA23" s="71">
        <f t="shared" si="7"/>
        <v>-0.39779005524861866</v>
      </c>
      <c r="AB23" s="10">
        <f t="shared" si="0"/>
        <v>0</v>
      </c>
      <c r="AC23" s="77"/>
      <c r="AD23" s="73">
        <f>'ИТОГ и проверка'!D23</f>
        <v>0</v>
      </c>
      <c r="AE23" s="77"/>
      <c r="AF23" s="77"/>
      <c r="AG23" s="77"/>
      <c r="AH23" s="73">
        <f>'ИТОГ и проверка'!E23</f>
        <v>0</v>
      </c>
      <c r="AI23" s="91"/>
      <c r="AJ23" s="91">
        <f t="shared" si="8"/>
        <v>0</v>
      </c>
      <c r="AK23" s="89">
        <f t="shared" si="1"/>
        <v>-21</v>
      </c>
      <c r="AL23" s="71">
        <f t="shared" si="2"/>
        <v>0</v>
      </c>
    </row>
    <row r="24" spans="1:38" ht="63">
      <c r="A24" s="101" t="s">
        <v>55</v>
      </c>
      <c r="B24" s="67" t="s">
        <v>56</v>
      </c>
      <c r="C24" s="68">
        <v>31.335999999999999</v>
      </c>
      <c r="D24" s="90">
        <v>250</v>
      </c>
      <c r="E24" s="187">
        <v>256</v>
      </c>
      <c r="F24" s="157">
        <f t="shared" si="3"/>
        <v>8.1695174878733727</v>
      </c>
      <c r="G24" s="72">
        <v>37</v>
      </c>
      <c r="H24" s="75">
        <v>15</v>
      </c>
      <c r="I24" s="75"/>
      <c r="J24" s="75">
        <v>0</v>
      </c>
      <c r="K24" s="75"/>
      <c r="L24" s="75"/>
      <c r="M24" s="75"/>
      <c r="N24" s="75">
        <v>0</v>
      </c>
      <c r="O24" s="186">
        <v>3</v>
      </c>
      <c r="P24" s="77"/>
      <c r="Q24" s="77"/>
      <c r="R24" s="77"/>
      <c r="S24" s="186">
        <v>3</v>
      </c>
      <c r="T24" s="187"/>
      <c r="U24" s="71">
        <f t="shared" si="9"/>
        <v>8.1081081081081088</v>
      </c>
      <c r="V24" s="71">
        <f t="shared" si="4"/>
        <v>38.4</v>
      </c>
      <c r="W24" s="73">
        <f t="shared" si="5"/>
        <v>38</v>
      </c>
      <c r="X24" s="77">
        <v>15</v>
      </c>
      <c r="Y24" s="73">
        <f>'ИТОГ и проверка'!F24</f>
        <v>38</v>
      </c>
      <c r="Z24" s="73">
        <f t="shared" si="6"/>
        <v>14.84375</v>
      </c>
      <c r="AA24" s="71">
        <f t="shared" si="7"/>
        <v>-0.15625</v>
      </c>
      <c r="AB24" s="73">
        <f t="shared" si="0"/>
        <v>0</v>
      </c>
      <c r="AC24" s="77"/>
      <c r="AD24" s="73">
        <f>'ИТОГ и проверка'!D24</f>
        <v>0</v>
      </c>
      <c r="AE24" s="77"/>
      <c r="AF24" s="77"/>
      <c r="AG24" s="77"/>
      <c r="AH24" s="73">
        <f>'ИТОГ и проверка'!E24</f>
        <v>0</v>
      </c>
      <c r="AI24" s="91"/>
      <c r="AJ24" s="91">
        <f t="shared" si="8"/>
        <v>0</v>
      </c>
      <c r="AK24" s="89">
        <f t="shared" si="1"/>
        <v>-38</v>
      </c>
      <c r="AL24" s="71">
        <f t="shared" si="2"/>
        <v>0</v>
      </c>
    </row>
    <row r="25" spans="1:38" ht="31.5">
      <c r="A25" s="66" t="s">
        <v>57</v>
      </c>
      <c r="B25" s="67" t="s">
        <v>58</v>
      </c>
      <c r="C25" s="189">
        <v>255.48</v>
      </c>
      <c r="D25" s="90">
        <v>134</v>
      </c>
      <c r="E25" s="186">
        <v>249</v>
      </c>
      <c r="F25" s="157">
        <f t="shared" si="3"/>
        <v>0.97463597933302026</v>
      </c>
      <c r="G25" s="72">
        <v>6</v>
      </c>
      <c r="H25" s="75">
        <v>4</v>
      </c>
      <c r="I25" s="75"/>
      <c r="J25" s="75">
        <v>0</v>
      </c>
      <c r="K25" s="75">
        <v>0</v>
      </c>
      <c r="L25" s="75">
        <v>0</v>
      </c>
      <c r="M25" s="75">
        <v>3</v>
      </c>
      <c r="N25" s="75">
        <v>3</v>
      </c>
      <c r="O25" s="190">
        <v>4</v>
      </c>
      <c r="P25" s="77"/>
      <c r="Q25" s="77"/>
      <c r="R25" s="77"/>
      <c r="S25" s="112">
        <v>3</v>
      </c>
      <c r="T25" s="191">
        <v>1</v>
      </c>
      <c r="U25" s="71">
        <f t="shared" si="9"/>
        <v>66.666666666666671</v>
      </c>
      <c r="V25" s="71">
        <f t="shared" si="4"/>
        <v>12.450000000000001</v>
      </c>
      <c r="W25" s="73">
        <f t="shared" si="5"/>
        <v>12</v>
      </c>
      <c r="X25" s="77">
        <v>5</v>
      </c>
      <c r="Y25" s="73">
        <f>'ИТОГ и проверка'!F25</f>
        <v>12</v>
      </c>
      <c r="Z25" s="73">
        <f t="shared" si="6"/>
        <v>4.8192771084337345</v>
      </c>
      <c r="AA25" s="71">
        <f t="shared" si="7"/>
        <v>-0.18072289156626553</v>
      </c>
      <c r="AB25" s="10">
        <f t="shared" si="0"/>
        <v>0</v>
      </c>
      <c r="AC25" s="77"/>
      <c r="AD25" s="73">
        <f>'ИТОГ и проверка'!G25</f>
        <v>0</v>
      </c>
      <c r="AE25" s="73">
        <f>'ИТОГ и проверка'!H25</f>
        <v>1</v>
      </c>
      <c r="AF25" s="77">
        <v>0</v>
      </c>
      <c r="AG25" s="73">
        <f>Y25-AD25-AE25-AH25</f>
        <v>8</v>
      </c>
      <c r="AH25" s="73">
        <f>'ИТОГ и проверка'!I25</f>
        <v>3</v>
      </c>
      <c r="AI25" s="91"/>
      <c r="AJ25" s="91">
        <f t="shared" si="8"/>
        <v>12</v>
      </c>
      <c r="AK25" s="89">
        <f t="shared" si="1"/>
        <v>0</v>
      </c>
      <c r="AL25" s="71">
        <f t="shared" si="2"/>
        <v>0</v>
      </c>
    </row>
    <row r="26" spans="1:38">
      <c r="A26" s="93" t="s">
        <v>59</v>
      </c>
      <c r="B26" s="57" t="s">
        <v>60</v>
      </c>
      <c r="C26" s="163"/>
      <c r="D26" s="58"/>
      <c r="E26" s="164"/>
      <c r="F26" s="192"/>
      <c r="G26" s="119"/>
      <c r="H26" s="61"/>
      <c r="I26" s="61"/>
      <c r="J26" s="61"/>
      <c r="K26" s="61"/>
      <c r="L26" s="61"/>
      <c r="M26" s="61"/>
      <c r="N26" s="61"/>
      <c r="O26" s="193"/>
      <c r="P26" s="60"/>
      <c r="Q26" s="60"/>
      <c r="R26" s="60"/>
      <c r="S26" s="193"/>
      <c r="T26" s="194"/>
      <c r="U26" s="60"/>
      <c r="V26" s="60"/>
      <c r="W26" s="60"/>
      <c r="X26" s="60"/>
      <c r="Y26" s="60"/>
      <c r="Z26" s="60"/>
      <c r="AA26" s="60"/>
      <c r="AB26" s="73">
        <f t="shared" si="0"/>
        <v>0</v>
      </c>
      <c r="AC26" s="60"/>
      <c r="AD26" s="60"/>
      <c r="AE26" s="60"/>
      <c r="AF26" s="60"/>
      <c r="AG26" s="60"/>
      <c r="AH26" s="60"/>
      <c r="AI26" s="97"/>
      <c r="AJ26" s="91">
        <f t="shared" si="8"/>
        <v>0</v>
      </c>
      <c r="AK26" s="89">
        <f t="shared" si="1"/>
        <v>0</v>
      </c>
      <c r="AL26" s="71">
        <f t="shared" si="2"/>
        <v>0</v>
      </c>
    </row>
    <row r="27" spans="1:38" ht="31.5">
      <c r="A27" s="66" t="s">
        <v>61</v>
      </c>
      <c r="B27" s="67" t="s">
        <v>62</v>
      </c>
      <c r="C27" s="168">
        <v>8592.02</v>
      </c>
      <c r="D27" s="90">
        <v>5733</v>
      </c>
      <c r="E27" s="186">
        <v>3908</v>
      </c>
      <c r="F27" s="157">
        <f t="shared" si="3"/>
        <v>0.45484065446775029</v>
      </c>
      <c r="G27" s="72">
        <v>171</v>
      </c>
      <c r="H27" s="75">
        <v>3</v>
      </c>
      <c r="I27" s="75"/>
      <c r="J27" s="75">
        <v>0</v>
      </c>
      <c r="K27" s="75"/>
      <c r="L27" s="75"/>
      <c r="M27" s="75"/>
      <c r="N27" s="158">
        <v>0</v>
      </c>
      <c r="O27" s="159">
        <v>1</v>
      </c>
      <c r="P27" s="160"/>
      <c r="Q27" s="77"/>
      <c r="R27" s="161"/>
      <c r="S27" s="159">
        <v>1</v>
      </c>
      <c r="T27" s="159">
        <v>0</v>
      </c>
      <c r="U27" s="162">
        <f t="shared" si="9"/>
        <v>0.58479532163742687</v>
      </c>
      <c r="V27" s="71">
        <f t="shared" si="4"/>
        <v>195.4</v>
      </c>
      <c r="W27" s="73">
        <f t="shared" si="5"/>
        <v>195</v>
      </c>
      <c r="X27" s="77">
        <v>5</v>
      </c>
      <c r="Y27" s="10">
        <f>'ИТОГ и проверка'!F27+AC27</f>
        <v>162</v>
      </c>
      <c r="Z27" s="73">
        <f t="shared" si="6"/>
        <v>4.1453428863868984</v>
      </c>
      <c r="AA27" s="71">
        <f t="shared" si="7"/>
        <v>-0.85465711361310159</v>
      </c>
      <c r="AB27" s="10">
        <f t="shared" si="0"/>
        <v>0</v>
      </c>
      <c r="AC27" s="103">
        <v>2</v>
      </c>
      <c r="AD27" s="73">
        <f>'ИТОГ и проверка'!D27</f>
        <v>0</v>
      </c>
      <c r="AE27" s="77"/>
      <c r="AF27" s="77"/>
      <c r="AG27" s="77"/>
      <c r="AH27" s="73">
        <f>'ИТОГ и проверка'!E27</f>
        <v>0</v>
      </c>
      <c r="AI27" s="91"/>
      <c r="AJ27" s="91">
        <f t="shared" si="8"/>
        <v>0</v>
      </c>
      <c r="AK27" s="89">
        <f t="shared" si="1"/>
        <v>-162</v>
      </c>
      <c r="AL27" s="71">
        <f t="shared" si="2"/>
        <v>0</v>
      </c>
    </row>
    <row r="28" spans="1:38">
      <c r="A28" s="93" t="s">
        <v>63</v>
      </c>
      <c r="B28" s="57" t="s">
        <v>64</v>
      </c>
      <c r="C28" s="163"/>
      <c r="D28" s="58"/>
      <c r="E28" s="164"/>
      <c r="F28" s="192"/>
      <c r="G28" s="119"/>
      <c r="H28" s="61"/>
      <c r="I28" s="61"/>
      <c r="J28" s="61"/>
      <c r="K28" s="61"/>
      <c r="L28" s="61"/>
      <c r="M28" s="61"/>
      <c r="N28" s="61"/>
      <c r="O28" s="166"/>
      <c r="P28" s="60"/>
      <c r="Q28" s="60"/>
      <c r="R28" s="60"/>
      <c r="S28" s="166"/>
      <c r="T28" s="167"/>
      <c r="U28" s="60"/>
      <c r="V28" s="60"/>
      <c r="W28" s="60"/>
      <c r="X28" s="60"/>
      <c r="Y28" s="60"/>
      <c r="Z28" s="60"/>
      <c r="AA28" s="60"/>
      <c r="AB28" s="73">
        <f t="shared" si="0"/>
        <v>0</v>
      </c>
      <c r="AC28" s="60"/>
      <c r="AD28" s="60"/>
      <c r="AE28" s="60"/>
      <c r="AF28" s="60"/>
      <c r="AG28" s="60"/>
      <c r="AH28" s="60"/>
      <c r="AI28" s="97"/>
      <c r="AJ28" s="91">
        <f t="shared" si="8"/>
        <v>0</v>
      </c>
      <c r="AK28" s="89">
        <f t="shared" si="1"/>
        <v>0</v>
      </c>
      <c r="AL28" s="71">
        <f t="shared" si="2"/>
        <v>0</v>
      </c>
    </row>
    <row r="29" spans="1:38" ht="47.25">
      <c r="A29" s="66" t="s">
        <v>65</v>
      </c>
      <c r="B29" s="67" t="s">
        <v>66</v>
      </c>
      <c r="C29" s="195">
        <v>19.600000000000001</v>
      </c>
      <c r="D29" s="44">
        <v>60</v>
      </c>
      <c r="E29" s="37">
        <v>63</v>
      </c>
      <c r="F29" s="157">
        <f t="shared" si="3"/>
        <v>3.214285714285714</v>
      </c>
      <c r="G29" s="72">
        <v>7</v>
      </c>
      <c r="H29" s="75">
        <v>12</v>
      </c>
      <c r="I29" s="75"/>
      <c r="J29" s="75">
        <v>0</v>
      </c>
      <c r="K29" s="75"/>
      <c r="L29" s="75"/>
      <c r="M29" s="75"/>
      <c r="N29" s="158">
        <v>0</v>
      </c>
      <c r="O29" s="170">
        <v>5</v>
      </c>
      <c r="P29" s="160"/>
      <c r="Q29" s="77"/>
      <c r="R29" s="161"/>
      <c r="S29" s="170">
        <v>4</v>
      </c>
      <c r="T29" s="170">
        <v>1</v>
      </c>
      <c r="U29" s="162">
        <f t="shared" si="9"/>
        <v>71.428571428571416</v>
      </c>
      <c r="V29" s="71">
        <f t="shared" si="4"/>
        <v>7.56</v>
      </c>
      <c r="W29" s="73">
        <f t="shared" si="5"/>
        <v>7</v>
      </c>
      <c r="X29" s="77">
        <v>12</v>
      </c>
      <c r="Y29" s="73">
        <f>'ИТОГ и проверка'!F29</f>
        <v>7</v>
      </c>
      <c r="Z29" s="73">
        <f t="shared" si="6"/>
        <v>11.111111111111111</v>
      </c>
      <c r="AA29" s="71">
        <f t="shared" si="7"/>
        <v>-0.88888888888888928</v>
      </c>
      <c r="AB29" s="10">
        <f t="shared" si="0"/>
        <v>0</v>
      </c>
      <c r="AC29" s="77"/>
      <c r="AD29" s="73">
        <f>'ИТОГ и проверка'!D29</f>
        <v>0</v>
      </c>
      <c r="AE29" s="77"/>
      <c r="AF29" s="77"/>
      <c r="AG29" s="77"/>
      <c r="AH29" s="73">
        <f>'ИТОГ и проверка'!E29</f>
        <v>0</v>
      </c>
      <c r="AI29" s="91"/>
      <c r="AJ29" s="91">
        <f t="shared" si="8"/>
        <v>0</v>
      </c>
      <c r="AK29" s="89">
        <f t="shared" si="1"/>
        <v>-7</v>
      </c>
      <c r="AL29" s="71">
        <f t="shared" si="2"/>
        <v>0</v>
      </c>
    </row>
    <row r="30" spans="1:38" ht="47.25">
      <c r="A30" s="66" t="s">
        <v>67</v>
      </c>
      <c r="B30" s="67" t="s">
        <v>68</v>
      </c>
      <c r="C30" s="196">
        <v>6.8</v>
      </c>
      <c r="D30" s="44">
        <v>20</v>
      </c>
      <c r="E30" s="197">
        <v>22</v>
      </c>
      <c r="F30" s="157">
        <f t="shared" si="3"/>
        <v>3.2352941176470589</v>
      </c>
      <c r="G30" s="72">
        <v>0</v>
      </c>
      <c r="H30" s="75">
        <v>0</v>
      </c>
      <c r="I30" s="75"/>
      <c r="J30" s="75">
        <v>0</v>
      </c>
      <c r="K30" s="75"/>
      <c r="L30" s="75"/>
      <c r="M30" s="75"/>
      <c r="N30" s="158">
        <v>0</v>
      </c>
      <c r="O30" s="170">
        <v>0</v>
      </c>
      <c r="P30" s="160"/>
      <c r="Q30" s="77"/>
      <c r="R30" s="161"/>
      <c r="S30" s="170">
        <v>0</v>
      </c>
      <c r="T30" s="170">
        <v>0</v>
      </c>
      <c r="U30" s="162">
        <v>0</v>
      </c>
      <c r="V30" s="71">
        <f t="shared" si="4"/>
        <v>2.6399999999999997</v>
      </c>
      <c r="W30" s="73">
        <f t="shared" si="5"/>
        <v>2</v>
      </c>
      <c r="X30" s="77">
        <v>12</v>
      </c>
      <c r="Y30" s="73">
        <f>'ИТОГ и проверка'!F30</f>
        <v>0</v>
      </c>
      <c r="Z30" s="73">
        <f t="shared" si="6"/>
        <v>0</v>
      </c>
      <c r="AA30" s="71">
        <f t="shared" si="7"/>
        <v>-12</v>
      </c>
      <c r="AB30" s="73">
        <f t="shared" si="0"/>
        <v>0</v>
      </c>
      <c r="AC30" s="77"/>
      <c r="AD30" s="73">
        <f>'ИТОГ и проверка'!D30</f>
        <v>0</v>
      </c>
      <c r="AE30" s="77"/>
      <c r="AF30" s="77"/>
      <c r="AG30" s="77"/>
      <c r="AH30" s="73">
        <f>'ИТОГ и проверка'!E30</f>
        <v>0</v>
      </c>
      <c r="AI30" s="91"/>
      <c r="AJ30" s="91">
        <f t="shared" si="8"/>
        <v>0</v>
      </c>
      <c r="AK30" s="89">
        <f t="shared" si="1"/>
        <v>0</v>
      </c>
      <c r="AL30" s="71">
        <f t="shared" si="2"/>
        <v>0</v>
      </c>
    </row>
    <row r="31" spans="1:38" ht="47.25">
      <c r="A31" s="66" t="s">
        <v>69</v>
      </c>
      <c r="B31" s="67" t="s">
        <v>70</v>
      </c>
      <c r="C31" s="189">
        <v>5.1580000000000004</v>
      </c>
      <c r="D31" s="44">
        <v>15</v>
      </c>
      <c r="E31" s="198">
        <v>16</v>
      </c>
      <c r="F31" s="157">
        <f t="shared" si="3"/>
        <v>3.1019775106630476</v>
      </c>
      <c r="G31" s="72">
        <v>0</v>
      </c>
      <c r="H31" s="75">
        <v>0</v>
      </c>
      <c r="I31" s="75"/>
      <c r="J31" s="75">
        <v>0</v>
      </c>
      <c r="K31" s="75"/>
      <c r="L31" s="75"/>
      <c r="M31" s="75"/>
      <c r="N31" s="158">
        <v>0</v>
      </c>
      <c r="O31" s="170">
        <v>0</v>
      </c>
      <c r="P31" s="160"/>
      <c r="Q31" s="77"/>
      <c r="R31" s="161"/>
      <c r="S31" s="170">
        <v>0</v>
      </c>
      <c r="T31" s="170">
        <v>0</v>
      </c>
      <c r="U31" s="162">
        <v>0</v>
      </c>
      <c r="V31" s="71">
        <f t="shared" si="4"/>
        <v>1.92</v>
      </c>
      <c r="W31" s="73">
        <f t="shared" si="5"/>
        <v>1</v>
      </c>
      <c r="X31" s="77">
        <v>12</v>
      </c>
      <c r="Y31" s="73">
        <f>'ИТОГ и проверка'!F31</f>
        <v>0</v>
      </c>
      <c r="Z31" s="73">
        <f t="shared" si="6"/>
        <v>0</v>
      </c>
      <c r="AA31" s="71">
        <f t="shared" si="7"/>
        <v>-12</v>
      </c>
      <c r="AB31" s="10">
        <f t="shared" si="0"/>
        <v>0</v>
      </c>
      <c r="AC31" s="77"/>
      <c r="AD31" s="73">
        <f>'ИТОГ и проверка'!D31</f>
        <v>0</v>
      </c>
      <c r="AE31" s="77"/>
      <c r="AF31" s="77"/>
      <c r="AG31" s="77"/>
      <c r="AH31" s="73">
        <f>'ИТОГ и проверка'!E31</f>
        <v>0</v>
      </c>
      <c r="AI31" s="91"/>
      <c r="AJ31" s="91">
        <f t="shared" si="8"/>
        <v>0</v>
      </c>
      <c r="AK31" s="89">
        <f t="shared" si="1"/>
        <v>0</v>
      </c>
      <c r="AL31" s="71">
        <f t="shared" si="2"/>
        <v>0</v>
      </c>
    </row>
    <row r="32" spans="1:38" ht="31.5">
      <c r="A32" s="66" t="s">
        <v>71</v>
      </c>
      <c r="B32" s="67" t="s">
        <v>72</v>
      </c>
      <c r="C32" s="171">
        <v>9.0289999999999999</v>
      </c>
      <c r="D32" s="44">
        <v>11</v>
      </c>
      <c r="E32" s="199">
        <v>5</v>
      </c>
      <c r="F32" s="157">
        <f t="shared" si="3"/>
        <v>0.5537711817477019</v>
      </c>
      <c r="G32" s="72">
        <v>0</v>
      </c>
      <c r="H32" s="75">
        <v>0</v>
      </c>
      <c r="I32" s="75"/>
      <c r="J32" s="75">
        <v>0</v>
      </c>
      <c r="K32" s="75"/>
      <c r="L32" s="75"/>
      <c r="M32" s="75"/>
      <c r="N32" s="158">
        <v>0</v>
      </c>
      <c r="O32" s="170">
        <v>0</v>
      </c>
      <c r="P32" s="160"/>
      <c r="Q32" s="77"/>
      <c r="R32" s="161"/>
      <c r="S32" s="170">
        <v>0</v>
      </c>
      <c r="T32" s="170">
        <v>0</v>
      </c>
      <c r="U32" s="162">
        <v>0</v>
      </c>
      <c r="V32" s="71">
        <f t="shared" si="4"/>
        <v>0.25</v>
      </c>
      <c r="W32" s="73">
        <f t="shared" si="5"/>
        <v>0</v>
      </c>
      <c r="X32" s="77">
        <v>5</v>
      </c>
      <c r="Y32" s="73">
        <f>'ИТОГ и проверка'!F32</f>
        <v>0</v>
      </c>
      <c r="Z32" s="73">
        <f t="shared" si="6"/>
        <v>0</v>
      </c>
      <c r="AA32" s="71">
        <f t="shared" si="7"/>
        <v>-5</v>
      </c>
      <c r="AB32" s="73">
        <f t="shared" si="0"/>
        <v>0</v>
      </c>
      <c r="AC32" s="77"/>
      <c r="AD32" s="73">
        <f>'ИТОГ и проверка'!D32</f>
        <v>0</v>
      </c>
      <c r="AE32" s="77"/>
      <c r="AF32" s="77"/>
      <c r="AG32" s="77"/>
      <c r="AH32" s="73">
        <f>'ИТОГ и проверка'!E32</f>
        <v>0</v>
      </c>
      <c r="AI32" s="91"/>
      <c r="AJ32" s="91">
        <f t="shared" si="8"/>
        <v>0</v>
      </c>
      <c r="AK32" s="89">
        <f t="shared" si="1"/>
        <v>0</v>
      </c>
      <c r="AL32" s="71">
        <f t="shared" si="2"/>
        <v>0</v>
      </c>
    </row>
    <row r="33" spans="1:38" ht="31.5">
      <c r="A33" s="66" t="s">
        <v>73</v>
      </c>
      <c r="B33" s="67" t="s">
        <v>74</v>
      </c>
      <c r="C33" s="189">
        <v>302.7</v>
      </c>
      <c r="D33" s="44">
        <v>21</v>
      </c>
      <c r="E33" s="200">
        <v>20</v>
      </c>
      <c r="F33" s="157">
        <f t="shared" si="3"/>
        <v>6.6072018500165183E-2</v>
      </c>
      <c r="G33" s="72">
        <v>0</v>
      </c>
      <c r="H33" s="75">
        <v>0</v>
      </c>
      <c r="I33" s="75"/>
      <c r="J33" s="75">
        <v>0</v>
      </c>
      <c r="K33" s="75">
        <v>0</v>
      </c>
      <c r="L33" s="75">
        <v>0</v>
      </c>
      <c r="M33" s="75">
        <v>0</v>
      </c>
      <c r="N33" s="158">
        <v>0</v>
      </c>
      <c r="O33" s="159">
        <v>0</v>
      </c>
      <c r="P33" s="160"/>
      <c r="Q33" s="77"/>
      <c r="R33" s="161"/>
      <c r="S33" s="159">
        <v>0</v>
      </c>
      <c r="T33" s="159">
        <v>0</v>
      </c>
      <c r="U33" s="162">
        <v>0</v>
      </c>
      <c r="V33" s="71">
        <f t="shared" si="4"/>
        <v>1</v>
      </c>
      <c r="W33" s="73">
        <f t="shared" si="5"/>
        <v>1</v>
      </c>
      <c r="X33" s="77">
        <v>5</v>
      </c>
      <c r="Y33" s="73">
        <f>'ИТОГ и проверка'!F33</f>
        <v>1</v>
      </c>
      <c r="Z33" s="73">
        <f t="shared" si="6"/>
        <v>5</v>
      </c>
      <c r="AA33" s="71">
        <f t="shared" si="7"/>
        <v>0</v>
      </c>
      <c r="AB33" s="10">
        <f t="shared" si="0"/>
        <v>0</v>
      </c>
      <c r="AC33" s="77"/>
      <c r="AD33" s="73">
        <f>'ИТОГ и проверка'!G33</f>
        <v>0</v>
      </c>
      <c r="AE33" s="73">
        <f>'ИТОГ и проверка'!H33</f>
        <v>0</v>
      </c>
      <c r="AF33" s="77">
        <v>0</v>
      </c>
      <c r="AG33" s="73">
        <f>Y33-AD33-AE33-AH33</f>
        <v>0</v>
      </c>
      <c r="AH33" s="73">
        <f>'ИТОГ и проверка'!I33</f>
        <v>1</v>
      </c>
      <c r="AI33" s="91"/>
      <c r="AJ33" s="91">
        <f t="shared" si="8"/>
        <v>1</v>
      </c>
      <c r="AK33" s="89">
        <f t="shared" si="1"/>
        <v>0</v>
      </c>
      <c r="AL33" s="71">
        <f t="shared" si="2"/>
        <v>0</v>
      </c>
    </row>
    <row r="34" spans="1:38" ht="31.5">
      <c r="A34" s="66" t="s">
        <v>75</v>
      </c>
      <c r="B34" s="67" t="s">
        <v>76</v>
      </c>
      <c r="C34" s="171">
        <v>10</v>
      </c>
      <c r="D34" s="44">
        <v>33</v>
      </c>
      <c r="E34" s="36">
        <v>31</v>
      </c>
      <c r="F34" s="157">
        <f t="shared" si="3"/>
        <v>3.1</v>
      </c>
      <c r="G34" s="72">
        <v>3</v>
      </c>
      <c r="H34" s="75">
        <v>9</v>
      </c>
      <c r="I34" s="75"/>
      <c r="J34" s="75">
        <v>0</v>
      </c>
      <c r="K34" s="75"/>
      <c r="L34" s="75"/>
      <c r="M34" s="75"/>
      <c r="N34" s="158">
        <v>0</v>
      </c>
      <c r="O34" s="159">
        <v>3</v>
      </c>
      <c r="P34" s="160"/>
      <c r="Q34" s="77"/>
      <c r="R34" s="161"/>
      <c r="S34" s="159">
        <v>2</v>
      </c>
      <c r="T34" s="159">
        <v>1</v>
      </c>
      <c r="U34" s="162">
        <f t="shared" si="9"/>
        <v>100</v>
      </c>
      <c r="V34" s="71">
        <f t="shared" si="4"/>
        <v>3.7199999999999998</v>
      </c>
      <c r="W34" s="73">
        <f t="shared" si="5"/>
        <v>3</v>
      </c>
      <c r="X34" s="77">
        <v>12</v>
      </c>
      <c r="Y34" s="73">
        <f>'ИТОГ и проверка'!F34</f>
        <v>3</v>
      </c>
      <c r="Z34" s="73">
        <f t="shared" si="6"/>
        <v>9.67741935483871</v>
      </c>
      <c r="AA34" s="71">
        <f t="shared" si="7"/>
        <v>-2.32258064516129</v>
      </c>
      <c r="AB34" s="73">
        <f t="shared" si="0"/>
        <v>0</v>
      </c>
      <c r="AC34" s="77"/>
      <c r="AD34" s="73">
        <f>'ИТОГ и проверка'!D34</f>
        <v>0</v>
      </c>
      <c r="AE34" s="77"/>
      <c r="AF34" s="77"/>
      <c r="AG34" s="77"/>
      <c r="AH34" s="73">
        <f>'ИТОГ и проверка'!E34</f>
        <v>0</v>
      </c>
      <c r="AI34" s="91"/>
      <c r="AJ34" s="91">
        <f t="shared" si="8"/>
        <v>0</v>
      </c>
      <c r="AK34" s="89">
        <f t="shared" si="1"/>
        <v>-3</v>
      </c>
      <c r="AL34" s="71">
        <f t="shared" si="2"/>
        <v>0</v>
      </c>
    </row>
    <row r="35" spans="1:38" ht="47.25">
      <c r="A35" s="66" t="s">
        <v>77</v>
      </c>
      <c r="B35" s="67" t="s">
        <v>78</v>
      </c>
      <c r="C35" s="168">
        <v>9.8000000000000007</v>
      </c>
      <c r="D35" s="44">
        <v>59</v>
      </c>
      <c r="E35" s="37">
        <v>35</v>
      </c>
      <c r="F35" s="157">
        <f t="shared" si="3"/>
        <v>3.5714285714285712</v>
      </c>
      <c r="G35" s="72">
        <v>5</v>
      </c>
      <c r="H35" s="75">
        <v>8</v>
      </c>
      <c r="I35" s="75"/>
      <c r="J35" s="75">
        <v>0</v>
      </c>
      <c r="K35" s="75"/>
      <c r="L35" s="75"/>
      <c r="M35" s="75"/>
      <c r="N35" s="75">
        <v>0</v>
      </c>
      <c r="O35" s="148">
        <v>4</v>
      </c>
      <c r="P35" s="77"/>
      <c r="Q35" s="77"/>
      <c r="R35" s="77"/>
      <c r="S35" s="201">
        <v>2</v>
      </c>
      <c r="T35" s="202">
        <v>2</v>
      </c>
      <c r="U35" s="71">
        <f t="shared" si="9"/>
        <v>80</v>
      </c>
      <c r="V35" s="71">
        <f t="shared" si="4"/>
        <v>4.2</v>
      </c>
      <c r="W35" s="73">
        <f t="shared" si="5"/>
        <v>4</v>
      </c>
      <c r="X35" s="77">
        <v>12</v>
      </c>
      <c r="Y35" s="73">
        <f>'ИТОГ и проверка'!F35</f>
        <v>2</v>
      </c>
      <c r="Z35" s="73">
        <f t="shared" si="6"/>
        <v>5.7142857142857144</v>
      </c>
      <c r="AA35" s="71">
        <f t="shared" si="7"/>
        <v>-6.2857142857142856</v>
      </c>
      <c r="AB35" s="10">
        <f t="shared" si="0"/>
        <v>0</v>
      </c>
      <c r="AC35" s="77"/>
      <c r="AD35" s="73">
        <f>'ИТОГ и проверка'!D35</f>
        <v>0</v>
      </c>
      <c r="AE35" s="77"/>
      <c r="AF35" s="77"/>
      <c r="AG35" s="77"/>
      <c r="AH35" s="73">
        <f>'ИТОГ и проверка'!E35</f>
        <v>0</v>
      </c>
      <c r="AI35" s="91"/>
      <c r="AJ35" s="91">
        <f t="shared" si="8"/>
        <v>0</v>
      </c>
      <c r="AK35" s="89">
        <f t="shared" si="1"/>
        <v>-2</v>
      </c>
      <c r="AL35" s="71">
        <f t="shared" si="2"/>
        <v>0</v>
      </c>
    </row>
    <row r="36" spans="1:38">
      <c r="A36" s="93" t="s">
        <v>79</v>
      </c>
      <c r="B36" s="57" t="s">
        <v>80</v>
      </c>
      <c r="C36" s="163"/>
      <c r="D36" s="58"/>
      <c r="E36" s="164"/>
      <c r="F36" s="192"/>
      <c r="G36" s="119"/>
      <c r="H36" s="61"/>
      <c r="I36" s="61"/>
      <c r="J36" s="61"/>
      <c r="K36" s="61"/>
      <c r="L36" s="61"/>
      <c r="M36" s="61"/>
      <c r="N36" s="61"/>
      <c r="O36" s="185"/>
      <c r="P36" s="60"/>
      <c r="Q36" s="60"/>
      <c r="R36" s="60"/>
      <c r="S36" s="185"/>
      <c r="T36" s="183"/>
      <c r="U36" s="60"/>
      <c r="V36" s="60"/>
      <c r="W36" s="60"/>
      <c r="X36" s="60"/>
      <c r="Y36" s="60"/>
      <c r="Z36" s="60"/>
      <c r="AA36" s="60"/>
      <c r="AB36" s="73">
        <f t="shared" si="0"/>
        <v>0</v>
      </c>
      <c r="AC36" s="60"/>
      <c r="AD36" s="60"/>
      <c r="AE36" s="60"/>
      <c r="AF36" s="60"/>
      <c r="AG36" s="60"/>
      <c r="AH36" s="60"/>
      <c r="AI36" s="97"/>
      <c r="AJ36" s="91">
        <f t="shared" si="8"/>
        <v>0</v>
      </c>
      <c r="AK36" s="89">
        <f t="shared" si="1"/>
        <v>0</v>
      </c>
      <c r="AL36" s="71">
        <f t="shared" si="2"/>
        <v>0</v>
      </c>
    </row>
    <row r="37" spans="1:38" ht="47.25">
      <c r="A37" s="66" t="s">
        <v>81</v>
      </c>
      <c r="B37" s="67" t="s">
        <v>82</v>
      </c>
      <c r="C37" s="168">
        <v>164.08600000000001</v>
      </c>
      <c r="D37" s="90">
        <v>258</v>
      </c>
      <c r="E37" s="203">
        <v>267</v>
      </c>
      <c r="F37" s="157">
        <f t="shared" si="3"/>
        <v>1.6271954950452809</v>
      </c>
      <c r="G37" s="72">
        <v>20</v>
      </c>
      <c r="H37" s="75">
        <v>8</v>
      </c>
      <c r="I37" s="75"/>
      <c r="J37" s="75">
        <v>0</v>
      </c>
      <c r="K37" s="75"/>
      <c r="L37" s="75"/>
      <c r="M37" s="75"/>
      <c r="N37" s="158">
        <v>0</v>
      </c>
      <c r="O37" s="170">
        <v>6</v>
      </c>
      <c r="P37" s="160"/>
      <c r="Q37" s="77"/>
      <c r="R37" s="161"/>
      <c r="S37" s="170">
        <v>6</v>
      </c>
      <c r="T37" s="204"/>
      <c r="U37" s="162">
        <f t="shared" si="9"/>
        <v>30</v>
      </c>
      <c r="V37" s="71">
        <f t="shared" si="4"/>
        <v>21.36</v>
      </c>
      <c r="W37" s="73">
        <f t="shared" si="5"/>
        <v>21</v>
      </c>
      <c r="X37" s="77">
        <v>8</v>
      </c>
      <c r="Y37" s="73">
        <f>'ИТОГ и проверка'!F37</f>
        <v>21</v>
      </c>
      <c r="Z37" s="73">
        <f t="shared" si="6"/>
        <v>7.8651685393258433</v>
      </c>
      <c r="AA37" s="71">
        <f t="shared" si="7"/>
        <v>-0.13483146067415674</v>
      </c>
      <c r="AB37" s="10">
        <f t="shared" si="0"/>
        <v>0</v>
      </c>
      <c r="AC37" s="77"/>
      <c r="AD37" s="73">
        <f>'ИТОГ и проверка'!D37</f>
        <v>0</v>
      </c>
      <c r="AE37" s="77"/>
      <c r="AF37" s="77"/>
      <c r="AG37" s="77"/>
      <c r="AH37" s="73">
        <f>'ИТОГ и проверка'!E37</f>
        <v>0</v>
      </c>
      <c r="AI37" s="91"/>
      <c r="AJ37" s="91">
        <f t="shared" si="8"/>
        <v>0</v>
      </c>
      <c r="AK37" s="89">
        <f t="shared" si="1"/>
        <v>-21</v>
      </c>
      <c r="AL37" s="71">
        <f t="shared" si="2"/>
        <v>0</v>
      </c>
    </row>
    <row r="38" spans="1:38" ht="47.25">
      <c r="A38" s="66" t="s">
        <v>83</v>
      </c>
      <c r="B38" s="67" t="s">
        <v>84</v>
      </c>
      <c r="C38" s="171">
        <v>358.7</v>
      </c>
      <c r="D38" s="90">
        <v>625</v>
      </c>
      <c r="E38" s="187">
        <v>683</v>
      </c>
      <c r="F38" s="157">
        <f t="shared" si="3"/>
        <v>1.9040981321438528</v>
      </c>
      <c r="G38" s="72">
        <v>50</v>
      </c>
      <c r="H38" s="75">
        <v>8</v>
      </c>
      <c r="I38" s="75"/>
      <c r="J38" s="75">
        <v>0</v>
      </c>
      <c r="K38" s="75"/>
      <c r="L38" s="75"/>
      <c r="M38" s="75"/>
      <c r="N38" s="75">
        <v>0</v>
      </c>
      <c r="O38" s="187">
        <v>8</v>
      </c>
      <c r="P38" s="77"/>
      <c r="Q38" s="77"/>
      <c r="R38" s="77"/>
      <c r="S38" s="205">
        <v>8</v>
      </c>
      <c r="T38" s="156">
        <v>0</v>
      </c>
      <c r="U38" s="71">
        <f t="shared" si="9"/>
        <v>16</v>
      </c>
      <c r="V38" s="71">
        <f t="shared" si="4"/>
        <v>54.64</v>
      </c>
      <c r="W38" s="73">
        <f t="shared" si="5"/>
        <v>54</v>
      </c>
      <c r="X38" s="77">
        <v>8</v>
      </c>
      <c r="Y38" s="73">
        <f>'ИТОГ и проверка'!F38</f>
        <v>54</v>
      </c>
      <c r="Z38" s="73">
        <f t="shared" si="6"/>
        <v>7.9062957540263543</v>
      </c>
      <c r="AA38" s="71">
        <f t="shared" si="7"/>
        <v>-9.3704245973645683E-2</v>
      </c>
      <c r="AB38" s="73">
        <f t="shared" si="0"/>
        <v>0</v>
      </c>
      <c r="AC38" s="77"/>
      <c r="AD38" s="73">
        <f>'ИТОГ и проверка'!D38</f>
        <v>0</v>
      </c>
      <c r="AE38" s="77"/>
      <c r="AF38" s="77"/>
      <c r="AG38" s="77"/>
      <c r="AH38" s="73">
        <f>'ИТОГ и проверка'!E38</f>
        <v>0</v>
      </c>
      <c r="AI38" s="91"/>
      <c r="AJ38" s="91">
        <f t="shared" si="8"/>
        <v>0</v>
      </c>
      <c r="AK38" s="89">
        <f t="shared" si="1"/>
        <v>-54</v>
      </c>
      <c r="AL38" s="71">
        <f t="shared" si="2"/>
        <v>0</v>
      </c>
    </row>
    <row r="39" spans="1:38" ht="47.25">
      <c r="A39" s="66" t="s">
        <v>85</v>
      </c>
      <c r="B39" s="67" t="s">
        <v>86</v>
      </c>
      <c r="C39" s="168">
        <v>59.463999999999999</v>
      </c>
      <c r="D39" s="90">
        <v>104</v>
      </c>
      <c r="E39" s="186">
        <v>100</v>
      </c>
      <c r="F39" s="157">
        <f t="shared" si="3"/>
        <v>1.6816897618727298</v>
      </c>
      <c r="G39" s="72">
        <v>8</v>
      </c>
      <c r="H39" s="75">
        <v>8</v>
      </c>
      <c r="I39" s="75"/>
      <c r="J39" s="75">
        <v>0</v>
      </c>
      <c r="K39" s="75"/>
      <c r="L39" s="75"/>
      <c r="M39" s="75"/>
      <c r="N39" s="75">
        <v>0</v>
      </c>
      <c r="O39" s="169">
        <v>3</v>
      </c>
      <c r="P39" s="77"/>
      <c r="Q39" s="77"/>
      <c r="R39" s="77"/>
      <c r="S39" s="169">
        <v>3</v>
      </c>
      <c r="T39" s="206">
        <v>0</v>
      </c>
      <c r="U39" s="71">
        <v>0</v>
      </c>
      <c r="V39" s="71">
        <f t="shared" si="4"/>
        <v>8</v>
      </c>
      <c r="W39" s="73">
        <f t="shared" si="5"/>
        <v>8</v>
      </c>
      <c r="X39" s="77">
        <v>8</v>
      </c>
      <c r="Y39" s="73">
        <f>'ИТОГ и проверка'!F39</f>
        <v>8</v>
      </c>
      <c r="Z39" s="73">
        <f t="shared" si="6"/>
        <v>8</v>
      </c>
      <c r="AA39" s="71">
        <f t="shared" si="7"/>
        <v>0</v>
      </c>
      <c r="AB39" s="10">
        <f t="shared" si="0"/>
        <v>0</v>
      </c>
      <c r="AC39" s="77"/>
      <c r="AD39" s="73">
        <f>'ИТОГ и проверка'!D39</f>
        <v>0</v>
      </c>
      <c r="AE39" s="77"/>
      <c r="AF39" s="77"/>
      <c r="AG39" s="77"/>
      <c r="AH39" s="73">
        <f>'ИТОГ и проверка'!E39</f>
        <v>0</v>
      </c>
      <c r="AI39" s="91"/>
      <c r="AJ39" s="91">
        <f t="shared" si="8"/>
        <v>0</v>
      </c>
      <c r="AK39" s="89">
        <f t="shared" si="1"/>
        <v>-8</v>
      </c>
      <c r="AL39" s="71">
        <f t="shared" si="2"/>
        <v>0</v>
      </c>
    </row>
    <row r="40" spans="1:38" ht="31.5">
      <c r="A40" s="66" t="s">
        <v>87</v>
      </c>
      <c r="B40" s="67" t="s">
        <v>88</v>
      </c>
      <c r="C40" s="171">
        <v>57.622</v>
      </c>
      <c r="D40" s="90">
        <v>109</v>
      </c>
      <c r="E40" s="148">
        <v>118</v>
      </c>
      <c r="F40" s="157">
        <f t="shared" si="3"/>
        <v>2.0478289542188746</v>
      </c>
      <c r="G40" s="72">
        <v>8</v>
      </c>
      <c r="H40" s="75">
        <v>7</v>
      </c>
      <c r="I40" s="75"/>
      <c r="J40" s="75">
        <v>0</v>
      </c>
      <c r="K40" s="75"/>
      <c r="L40" s="75"/>
      <c r="M40" s="75"/>
      <c r="N40" s="158">
        <v>0</v>
      </c>
      <c r="O40" s="170">
        <v>7</v>
      </c>
      <c r="P40" s="160"/>
      <c r="Q40" s="77"/>
      <c r="R40" s="161"/>
      <c r="S40" s="170">
        <v>5</v>
      </c>
      <c r="T40" s="170">
        <v>2</v>
      </c>
      <c r="U40" s="162">
        <f t="shared" si="9"/>
        <v>87.5</v>
      </c>
      <c r="V40" s="71">
        <f t="shared" si="4"/>
        <v>9.44</v>
      </c>
      <c r="W40" s="73">
        <f t="shared" si="5"/>
        <v>9</v>
      </c>
      <c r="X40" s="77">
        <v>8</v>
      </c>
      <c r="Y40" s="73">
        <f>'ИТОГ и проверка'!F40</f>
        <v>8</v>
      </c>
      <c r="Z40" s="73">
        <f t="shared" si="6"/>
        <v>6.7796610169491531</v>
      </c>
      <c r="AA40" s="71">
        <f t="shared" si="7"/>
        <v>-1.2203389830508469</v>
      </c>
      <c r="AB40" s="73">
        <f t="shared" si="0"/>
        <v>0</v>
      </c>
      <c r="AC40" s="77"/>
      <c r="AD40" s="73">
        <f>'ИТОГ и проверка'!D40</f>
        <v>0</v>
      </c>
      <c r="AE40" s="77"/>
      <c r="AF40" s="77"/>
      <c r="AG40" s="77"/>
      <c r="AH40" s="73">
        <f>'ИТОГ и проверка'!E40</f>
        <v>0</v>
      </c>
      <c r="AI40" s="91"/>
      <c r="AJ40" s="91">
        <f t="shared" si="8"/>
        <v>0</v>
      </c>
      <c r="AK40" s="89">
        <f t="shared" si="1"/>
        <v>-8</v>
      </c>
      <c r="AL40" s="71">
        <f t="shared" si="2"/>
        <v>0</v>
      </c>
    </row>
    <row r="41" spans="1:38" ht="47.25">
      <c r="A41" s="66" t="s">
        <v>89</v>
      </c>
      <c r="B41" s="67" t="s">
        <v>90</v>
      </c>
      <c r="C41" s="168">
        <v>335.71</v>
      </c>
      <c r="D41" s="90">
        <v>780</v>
      </c>
      <c r="E41" s="203">
        <v>783</v>
      </c>
      <c r="F41" s="157">
        <f t="shared" si="3"/>
        <v>2.3323702004706446</v>
      </c>
      <c r="G41" s="72">
        <v>54</v>
      </c>
      <c r="H41" s="75">
        <v>7</v>
      </c>
      <c r="I41" s="75"/>
      <c r="J41" s="75">
        <v>0</v>
      </c>
      <c r="K41" s="75"/>
      <c r="L41" s="75"/>
      <c r="M41" s="75"/>
      <c r="N41" s="158">
        <v>0</v>
      </c>
      <c r="O41" s="170">
        <v>3</v>
      </c>
      <c r="P41" s="160"/>
      <c r="Q41" s="77"/>
      <c r="R41" s="161"/>
      <c r="S41" s="170">
        <v>2</v>
      </c>
      <c r="T41" s="170">
        <v>1</v>
      </c>
      <c r="U41" s="162">
        <f t="shared" si="9"/>
        <v>5.5555555555555554</v>
      </c>
      <c r="V41" s="71">
        <f t="shared" si="4"/>
        <v>62.64</v>
      </c>
      <c r="W41" s="73">
        <f t="shared" si="5"/>
        <v>62</v>
      </c>
      <c r="X41" s="77">
        <v>8</v>
      </c>
      <c r="Y41" s="73">
        <f>'ИТОГ и проверка'!F41</f>
        <v>54</v>
      </c>
      <c r="Z41" s="73">
        <f t="shared" si="6"/>
        <v>6.8965517241379306</v>
      </c>
      <c r="AA41" s="71">
        <f t="shared" si="7"/>
        <v>-1.1034482758620694</v>
      </c>
      <c r="AB41" s="10">
        <f t="shared" si="0"/>
        <v>0</v>
      </c>
      <c r="AC41" s="77"/>
      <c r="AD41" s="73">
        <f>'ИТОГ и проверка'!D41</f>
        <v>0</v>
      </c>
      <c r="AE41" s="77"/>
      <c r="AF41" s="77"/>
      <c r="AG41" s="77"/>
      <c r="AH41" s="73">
        <f>'ИТОГ и проверка'!E41</f>
        <v>0</v>
      </c>
      <c r="AI41" s="91"/>
      <c r="AJ41" s="91">
        <f t="shared" si="8"/>
        <v>0</v>
      </c>
      <c r="AK41" s="89">
        <f t="shared" si="1"/>
        <v>-54</v>
      </c>
      <c r="AL41" s="71">
        <f t="shared" si="2"/>
        <v>0</v>
      </c>
    </row>
    <row r="42" spans="1:38" ht="47.25">
      <c r="A42" s="66" t="s">
        <v>91</v>
      </c>
      <c r="B42" s="67" t="s">
        <v>92</v>
      </c>
      <c r="C42" s="171">
        <v>371.93</v>
      </c>
      <c r="D42" s="90">
        <v>526</v>
      </c>
      <c r="E42" s="148">
        <v>509</v>
      </c>
      <c r="F42" s="157">
        <f t="shared" si="3"/>
        <v>1.3685370903126932</v>
      </c>
      <c r="G42" s="72">
        <v>42</v>
      </c>
      <c r="H42" s="75">
        <v>8</v>
      </c>
      <c r="I42" s="75"/>
      <c r="J42" s="75">
        <v>0</v>
      </c>
      <c r="K42" s="75"/>
      <c r="L42" s="75"/>
      <c r="M42" s="75"/>
      <c r="N42" s="158">
        <v>0</v>
      </c>
      <c r="O42" s="170">
        <v>12</v>
      </c>
      <c r="P42" s="160"/>
      <c r="Q42" s="77"/>
      <c r="R42" s="161"/>
      <c r="S42" s="170">
        <v>12</v>
      </c>
      <c r="T42" s="170"/>
      <c r="U42" s="162">
        <f t="shared" si="9"/>
        <v>28.571428571428573</v>
      </c>
      <c r="V42" s="71">
        <f t="shared" si="4"/>
        <v>40.72</v>
      </c>
      <c r="W42" s="73">
        <f t="shared" si="5"/>
        <v>40</v>
      </c>
      <c r="X42" s="77">
        <v>8</v>
      </c>
      <c r="Y42" s="73">
        <f>'ИТОГ и проверка'!F42</f>
        <v>40</v>
      </c>
      <c r="Z42" s="73">
        <f t="shared" si="6"/>
        <v>7.8585461689587426</v>
      </c>
      <c r="AA42" s="71">
        <f t="shared" si="7"/>
        <v>-0.14145383104125742</v>
      </c>
      <c r="AB42" s="73">
        <f t="shared" si="0"/>
        <v>0</v>
      </c>
      <c r="AC42" s="77"/>
      <c r="AD42" s="73">
        <f>'ИТОГ и проверка'!D42</f>
        <v>0</v>
      </c>
      <c r="AE42" s="77"/>
      <c r="AF42" s="77"/>
      <c r="AG42" s="77"/>
      <c r="AH42" s="73">
        <f>'ИТОГ и проверка'!E42</f>
        <v>0</v>
      </c>
      <c r="AI42" s="91"/>
      <c r="AJ42" s="91">
        <f t="shared" si="8"/>
        <v>0</v>
      </c>
      <c r="AK42" s="89">
        <f t="shared" si="1"/>
        <v>-40</v>
      </c>
      <c r="AL42" s="71">
        <f t="shared" si="2"/>
        <v>0</v>
      </c>
    </row>
    <row r="43" spans="1:38" ht="47.25">
      <c r="A43" s="66" t="s">
        <v>93</v>
      </c>
      <c r="B43" s="67" t="s">
        <v>94</v>
      </c>
      <c r="C43" s="168">
        <v>291.029</v>
      </c>
      <c r="D43" s="90">
        <v>395</v>
      </c>
      <c r="E43" s="203">
        <v>388</v>
      </c>
      <c r="F43" s="157">
        <f t="shared" si="3"/>
        <v>1.3332004714306822</v>
      </c>
      <c r="G43" s="72">
        <v>31</v>
      </c>
      <c r="H43" s="75">
        <v>8</v>
      </c>
      <c r="I43" s="75"/>
      <c r="J43" s="75">
        <v>0</v>
      </c>
      <c r="K43" s="75"/>
      <c r="L43" s="75"/>
      <c r="M43" s="75"/>
      <c r="N43" s="158">
        <v>0</v>
      </c>
      <c r="O43" s="170">
        <v>5</v>
      </c>
      <c r="P43" s="160"/>
      <c r="Q43" s="77"/>
      <c r="R43" s="161"/>
      <c r="S43" s="170">
        <v>5</v>
      </c>
      <c r="T43" s="170">
        <v>0</v>
      </c>
      <c r="U43" s="162">
        <f t="shared" si="9"/>
        <v>16.129032258064516</v>
      </c>
      <c r="V43" s="71">
        <f t="shared" si="4"/>
        <v>31.04</v>
      </c>
      <c r="W43" s="73">
        <f t="shared" si="5"/>
        <v>31</v>
      </c>
      <c r="X43" s="77">
        <v>8</v>
      </c>
      <c r="Y43" s="73">
        <f>'ИТОГ и проверка'!F43</f>
        <v>31</v>
      </c>
      <c r="Z43" s="73">
        <f t="shared" si="6"/>
        <v>7.9896907216494846</v>
      </c>
      <c r="AA43" s="71">
        <f t="shared" si="7"/>
        <v>-1.0309278350515427E-2</v>
      </c>
      <c r="AB43" s="10">
        <f t="shared" si="0"/>
        <v>0</v>
      </c>
      <c r="AC43" s="77"/>
      <c r="AD43" s="73">
        <f>'ИТОГ и проверка'!D43</f>
        <v>0</v>
      </c>
      <c r="AE43" s="77"/>
      <c r="AF43" s="77"/>
      <c r="AG43" s="77"/>
      <c r="AH43" s="73">
        <f>'ИТОГ и проверка'!E43</f>
        <v>0</v>
      </c>
      <c r="AI43" s="91"/>
      <c r="AJ43" s="91">
        <f t="shared" si="8"/>
        <v>0</v>
      </c>
      <c r="AK43" s="89">
        <f t="shared" si="1"/>
        <v>-31</v>
      </c>
      <c r="AL43" s="71">
        <f t="shared" si="2"/>
        <v>0</v>
      </c>
    </row>
    <row r="44" spans="1:38" ht="47.25">
      <c r="A44" s="66" t="s">
        <v>95</v>
      </c>
      <c r="B44" s="67" t="s">
        <v>96</v>
      </c>
      <c r="C44" s="171">
        <v>170.64400000000001</v>
      </c>
      <c r="D44" s="90">
        <v>276</v>
      </c>
      <c r="E44" s="148">
        <v>290</v>
      </c>
      <c r="F44" s="157">
        <f t="shared" si="3"/>
        <v>1.6994444574670073</v>
      </c>
      <c r="G44" s="72">
        <v>22</v>
      </c>
      <c r="H44" s="75">
        <v>8</v>
      </c>
      <c r="I44" s="75"/>
      <c r="J44" s="75">
        <v>0</v>
      </c>
      <c r="K44" s="75"/>
      <c r="L44" s="75"/>
      <c r="M44" s="75"/>
      <c r="N44" s="75">
        <v>0</v>
      </c>
      <c r="O44" s="187">
        <v>1</v>
      </c>
      <c r="P44" s="77"/>
      <c r="Q44" s="77"/>
      <c r="R44" s="77"/>
      <c r="S44" s="205">
        <v>1</v>
      </c>
      <c r="T44" s="188">
        <v>0</v>
      </c>
      <c r="U44" s="71">
        <f t="shared" si="9"/>
        <v>4.5454545454545459</v>
      </c>
      <c r="V44" s="71">
        <f t="shared" si="4"/>
        <v>23.2</v>
      </c>
      <c r="W44" s="73">
        <f t="shared" si="5"/>
        <v>23</v>
      </c>
      <c r="X44" s="77">
        <v>8</v>
      </c>
      <c r="Y44" s="73">
        <f>'ИТОГ и проверка'!F44</f>
        <v>23</v>
      </c>
      <c r="Z44" s="73">
        <f t="shared" si="6"/>
        <v>7.931034482758621</v>
      </c>
      <c r="AA44" s="71">
        <f t="shared" si="7"/>
        <v>-6.8965517241379004E-2</v>
      </c>
      <c r="AB44" s="73">
        <f t="shared" si="0"/>
        <v>0</v>
      </c>
      <c r="AC44" s="77"/>
      <c r="AD44" s="73">
        <f>'ИТОГ и проверка'!D44</f>
        <v>0</v>
      </c>
      <c r="AE44" s="77"/>
      <c r="AF44" s="77"/>
      <c r="AG44" s="77"/>
      <c r="AH44" s="73">
        <f>'ИТОГ и проверка'!E44</f>
        <v>0</v>
      </c>
      <c r="AI44" s="91"/>
      <c r="AJ44" s="91">
        <f t="shared" si="8"/>
        <v>0</v>
      </c>
      <c r="AK44" s="89">
        <f t="shared" si="1"/>
        <v>-23</v>
      </c>
      <c r="AL44" s="71">
        <f t="shared" si="2"/>
        <v>0</v>
      </c>
    </row>
    <row r="45" spans="1:38" ht="63">
      <c r="A45" s="66" t="s">
        <v>97</v>
      </c>
      <c r="B45" s="67" t="s">
        <v>98</v>
      </c>
      <c r="C45" s="168">
        <v>225.4</v>
      </c>
      <c r="D45" s="90">
        <v>430</v>
      </c>
      <c r="E45" s="203">
        <v>435</v>
      </c>
      <c r="F45" s="157">
        <f t="shared" si="3"/>
        <v>1.9299023957409049</v>
      </c>
      <c r="G45" s="72">
        <v>34</v>
      </c>
      <c r="H45" s="75">
        <v>8</v>
      </c>
      <c r="I45" s="75"/>
      <c r="J45" s="75">
        <v>0</v>
      </c>
      <c r="K45" s="75"/>
      <c r="L45" s="75"/>
      <c r="M45" s="75"/>
      <c r="N45" s="75">
        <v>0</v>
      </c>
      <c r="O45" s="186">
        <v>11</v>
      </c>
      <c r="P45" s="77"/>
      <c r="Q45" s="77"/>
      <c r="R45" s="77"/>
      <c r="S45" s="186">
        <v>10</v>
      </c>
      <c r="T45" s="187">
        <v>1</v>
      </c>
      <c r="U45" s="71">
        <f t="shared" si="9"/>
        <v>32.352941176470587</v>
      </c>
      <c r="V45" s="71">
        <f t="shared" si="4"/>
        <v>34.800000000000004</v>
      </c>
      <c r="W45" s="73">
        <f t="shared" si="5"/>
        <v>34</v>
      </c>
      <c r="X45" s="77">
        <v>8</v>
      </c>
      <c r="Y45" s="73">
        <f>'ИТОГ и проверка'!F45</f>
        <v>34</v>
      </c>
      <c r="Z45" s="73">
        <f t="shared" si="6"/>
        <v>7.8160919540229887</v>
      </c>
      <c r="AA45" s="71">
        <f t="shared" si="7"/>
        <v>-0.18390804597701127</v>
      </c>
      <c r="AB45" s="10">
        <f t="shared" si="0"/>
        <v>0</v>
      </c>
      <c r="AC45" s="77"/>
      <c r="AD45" s="73">
        <f>'ИТОГ и проверка'!D45</f>
        <v>0</v>
      </c>
      <c r="AE45" s="77"/>
      <c r="AF45" s="77"/>
      <c r="AG45" s="77"/>
      <c r="AH45" s="73">
        <f>'ИТОГ и проверка'!E45</f>
        <v>0</v>
      </c>
      <c r="AI45" s="91"/>
      <c r="AJ45" s="91">
        <f t="shared" si="8"/>
        <v>0</v>
      </c>
      <c r="AK45" s="89">
        <f t="shared" si="1"/>
        <v>-34</v>
      </c>
      <c r="AL45" s="71">
        <f t="shared" si="2"/>
        <v>0</v>
      </c>
    </row>
    <row r="46" spans="1:38" ht="47.25">
      <c r="A46" s="66" t="s">
        <v>99</v>
      </c>
      <c r="B46" s="67" t="s">
        <v>100</v>
      </c>
      <c r="C46" s="171">
        <v>434.36</v>
      </c>
      <c r="D46" s="90">
        <v>443</v>
      </c>
      <c r="E46" s="187">
        <v>419</v>
      </c>
      <c r="F46" s="157">
        <f t="shared" si="3"/>
        <v>0.96463762777419648</v>
      </c>
      <c r="G46" s="72">
        <v>35</v>
      </c>
      <c r="H46" s="75">
        <v>8</v>
      </c>
      <c r="I46" s="75"/>
      <c r="J46" s="75">
        <v>1</v>
      </c>
      <c r="K46" s="75">
        <v>4</v>
      </c>
      <c r="L46" s="75">
        <v>0</v>
      </c>
      <c r="M46" s="75">
        <v>22</v>
      </c>
      <c r="N46" s="75">
        <v>8</v>
      </c>
      <c r="O46" s="187">
        <v>10</v>
      </c>
      <c r="P46" s="77"/>
      <c r="Q46" s="77"/>
      <c r="R46" s="77"/>
      <c r="S46" s="70">
        <v>7</v>
      </c>
      <c r="T46" s="186">
        <v>10</v>
      </c>
      <c r="U46" s="71">
        <f t="shared" si="9"/>
        <v>28.571428571428573</v>
      </c>
      <c r="V46" s="71">
        <f t="shared" si="4"/>
        <v>20.950000000000003</v>
      </c>
      <c r="W46" s="73">
        <f t="shared" si="5"/>
        <v>20</v>
      </c>
      <c r="X46" s="77">
        <v>5</v>
      </c>
      <c r="Y46" s="73">
        <f>'ИТОГ и проверка'!F46</f>
        <v>20</v>
      </c>
      <c r="Z46" s="73">
        <f t="shared" si="6"/>
        <v>4.7732696897374698</v>
      </c>
      <c r="AA46" s="71">
        <f t="shared" si="7"/>
        <v>-0.22673031026253021</v>
      </c>
      <c r="AB46" s="73">
        <f t="shared" si="0"/>
        <v>0</v>
      </c>
      <c r="AC46" s="77"/>
      <c r="AD46" s="73">
        <f>'ИТОГ и проверка'!G46</f>
        <v>1</v>
      </c>
      <c r="AE46" s="73">
        <f>'ИТОГ и проверка'!H46</f>
        <v>2</v>
      </c>
      <c r="AF46" s="77">
        <v>0</v>
      </c>
      <c r="AG46" s="73">
        <f t="shared" ref="AG46:AG96" si="10">Y46-AD46-AE46-AH46</f>
        <v>12</v>
      </c>
      <c r="AH46" s="73">
        <f>'ИТОГ и проверка'!I46</f>
        <v>5</v>
      </c>
      <c r="AI46" s="91"/>
      <c r="AJ46" s="91">
        <f t="shared" si="8"/>
        <v>20</v>
      </c>
      <c r="AK46" s="89">
        <f t="shared" si="1"/>
        <v>0</v>
      </c>
      <c r="AL46" s="71">
        <f t="shared" si="2"/>
        <v>0</v>
      </c>
    </row>
    <row r="47" spans="1:38" ht="31.5">
      <c r="A47" s="66" t="s">
        <v>101</v>
      </c>
      <c r="B47" s="67" t="s">
        <v>102</v>
      </c>
      <c r="C47" s="168">
        <v>182.9</v>
      </c>
      <c r="D47" s="90">
        <v>199</v>
      </c>
      <c r="E47" s="186">
        <v>179</v>
      </c>
      <c r="F47" s="157">
        <f t="shared" si="3"/>
        <v>0.97867687260798253</v>
      </c>
      <c r="G47" s="72">
        <v>15</v>
      </c>
      <c r="H47" s="75">
        <v>8</v>
      </c>
      <c r="I47" s="75"/>
      <c r="J47" s="75">
        <v>1</v>
      </c>
      <c r="K47" s="75">
        <v>1</v>
      </c>
      <c r="L47" s="75">
        <v>0</v>
      </c>
      <c r="M47" s="75">
        <v>8</v>
      </c>
      <c r="N47" s="75">
        <v>5</v>
      </c>
      <c r="O47" s="186">
        <v>3</v>
      </c>
      <c r="P47" s="77"/>
      <c r="Q47" s="77"/>
      <c r="R47" s="77"/>
      <c r="S47" s="186">
        <v>5</v>
      </c>
      <c r="T47" s="187">
        <v>0</v>
      </c>
      <c r="U47" s="71">
        <f t="shared" si="9"/>
        <v>20</v>
      </c>
      <c r="V47" s="71">
        <f t="shared" si="4"/>
        <v>8.9500000000000011</v>
      </c>
      <c r="W47" s="73">
        <f t="shared" si="5"/>
        <v>8</v>
      </c>
      <c r="X47" s="77">
        <v>5</v>
      </c>
      <c r="Y47" s="73">
        <f>'ИТОГ и проверка'!F47</f>
        <v>8</v>
      </c>
      <c r="Z47" s="73">
        <f t="shared" si="6"/>
        <v>4.4692737430167595</v>
      </c>
      <c r="AA47" s="71">
        <f t="shared" si="7"/>
        <v>-0.5307262569832405</v>
      </c>
      <c r="AB47" s="10">
        <f t="shared" si="0"/>
        <v>0</v>
      </c>
      <c r="AC47" s="77"/>
      <c r="AD47" s="73">
        <f>'ИТОГ и проверка'!G47</f>
        <v>0</v>
      </c>
      <c r="AE47" s="73">
        <f>'ИТОГ и проверка'!H47</f>
        <v>1</v>
      </c>
      <c r="AF47" s="77">
        <v>0</v>
      </c>
      <c r="AG47" s="73">
        <f t="shared" si="10"/>
        <v>5</v>
      </c>
      <c r="AH47" s="73">
        <f>'ИТОГ и проверка'!I47</f>
        <v>2</v>
      </c>
      <c r="AI47" s="91"/>
      <c r="AJ47" s="91">
        <f t="shared" si="8"/>
        <v>8</v>
      </c>
      <c r="AK47" s="89">
        <f t="shared" si="1"/>
        <v>0</v>
      </c>
      <c r="AL47" s="71">
        <f t="shared" si="2"/>
        <v>0</v>
      </c>
    </row>
    <row r="48" spans="1:38">
      <c r="A48" s="93" t="s">
        <v>103</v>
      </c>
      <c r="B48" s="57" t="s">
        <v>104</v>
      </c>
      <c r="C48" s="163"/>
      <c r="D48" s="58"/>
      <c r="E48" s="194"/>
      <c r="F48" s="192"/>
      <c r="G48" s="119"/>
      <c r="H48" s="61"/>
      <c r="I48" s="61"/>
      <c r="J48" s="61"/>
      <c r="K48" s="61"/>
      <c r="L48" s="61"/>
      <c r="M48" s="61"/>
      <c r="N48" s="61"/>
      <c r="O48" s="164"/>
      <c r="P48" s="60"/>
      <c r="Q48" s="60"/>
      <c r="R48" s="60"/>
      <c r="S48" s="59"/>
      <c r="T48" s="207"/>
      <c r="U48" s="60"/>
      <c r="V48" s="60"/>
      <c r="W48" s="60"/>
      <c r="X48" s="60"/>
      <c r="Y48" s="60"/>
      <c r="Z48" s="60"/>
      <c r="AA48" s="60"/>
      <c r="AB48" s="73">
        <f t="shared" si="0"/>
        <v>0</v>
      </c>
      <c r="AC48" s="60"/>
      <c r="AD48" s="60"/>
      <c r="AE48" s="60"/>
      <c r="AF48" s="60"/>
      <c r="AG48" s="60"/>
      <c r="AH48" s="60"/>
      <c r="AI48" s="97"/>
      <c r="AJ48" s="91">
        <f t="shared" si="8"/>
        <v>0</v>
      </c>
      <c r="AK48" s="89">
        <f t="shared" si="1"/>
        <v>0</v>
      </c>
      <c r="AL48" s="71">
        <f t="shared" si="2"/>
        <v>0</v>
      </c>
    </row>
    <row r="49" spans="1:38" ht="47.25">
      <c r="A49" s="66" t="s">
        <v>105</v>
      </c>
      <c r="B49" s="67" t="s">
        <v>106</v>
      </c>
      <c r="C49" s="195">
        <v>131.72999999999999</v>
      </c>
      <c r="D49" s="172">
        <v>278</v>
      </c>
      <c r="E49" s="208">
        <v>285</v>
      </c>
      <c r="F49" s="174">
        <f t="shared" si="3"/>
        <v>2.1635162833067638</v>
      </c>
      <c r="G49" s="72">
        <v>22</v>
      </c>
      <c r="H49" s="75">
        <v>8</v>
      </c>
      <c r="I49" s="75"/>
      <c r="J49" s="75">
        <v>0</v>
      </c>
      <c r="K49" s="75"/>
      <c r="L49" s="75"/>
      <c r="M49" s="75"/>
      <c r="N49" s="75">
        <v>0</v>
      </c>
      <c r="O49" s="209">
        <v>15</v>
      </c>
      <c r="P49" s="77"/>
      <c r="Q49" s="77"/>
      <c r="R49" s="77"/>
      <c r="S49" s="209">
        <v>13</v>
      </c>
      <c r="T49" s="209">
        <v>2</v>
      </c>
      <c r="U49" s="71">
        <f t="shared" si="9"/>
        <v>68.181818181818187</v>
      </c>
      <c r="V49" s="71">
        <f t="shared" si="4"/>
        <v>22.8</v>
      </c>
      <c r="W49" s="73">
        <f t="shared" si="5"/>
        <v>22</v>
      </c>
      <c r="X49" s="77">
        <v>8</v>
      </c>
      <c r="Y49" s="73">
        <f>'ИТОГ и проверка'!F49</f>
        <v>22</v>
      </c>
      <c r="Z49" s="73">
        <f t="shared" si="6"/>
        <v>7.7192982456140351</v>
      </c>
      <c r="AA49" s="71">
        <f t="shared" si="7"/>
        <v>-0.2807017543859649</v>
      </c>
      <c r="AB49" s="10">
        <f t="shared" si="0"/>
        <v>0</v>
      </c>
      <c r="AC49" s="77"/>
      <c r="AD49" s="73">
        <f>'ИТОГ и проверка'!D49</f>
        <v>0</v>
      </c>
      <c r="AE49" s="77"/>
      <c r="AF49" s="77"/>
      <c r="AG49" s="77"/>
      <c r="AH49" s="73">
        <f>'ИТОГ и проверка'!E49</f>
        <v>0</v>
      </c>
      <c r="AI49" s="91"/>
      <c r="AJ49" s="91">
        <f t="shared" si="8"/>
        <v>0</v>
      </c>
      <c r="AK49" s="89">
        <f t="shared" si="1"/>
        <v>-22</v>
      </c>
      <c r="AL49" s="71">
        <f t="shared" si="2"/>
        <v>0</v>
      </c>
    </row>
    <row r="50" spans="1:38" ht="31.5">
      <c r="A50" s="66" t="s">
        <v>107</v>
      </c>
      <c r="B50" s="67" t="s">
        <v>108</v>
      </c>
      <c r="C50" s="210">
        <v>1574.614</v>
      </c>
      <c r="D50" s="172">
        <v>2141</v>
      </c>
      <c r="E50" s="170">
        <v>2045</v>
      </c>
      <c r="F50" s="174">
        <f t="shared" si="3"/>
        <v>1.2987309905792785</v>
      </c>
      <c r="G50" s="72">
        <v>171</v>
      </c>
      <c r="H50" s="75">
        <v>8</v>
      </c>
      <c r="I50" s="75"/>
      <c r="J50" s="75">
        <v>0</v>
      </c>
      <c r="K50" s="75"/>
      <c r="L50" s="75"/>
      <c r="M50" s="75"/>
      <c r="N50" s="158">
        <v>0</v>
      </c>
      <c r="O50" s="170">
        <v>47</v>
      </c>
      <c r="P50" s="160"/>
      <c r="Q50" s="77"/>
      <c r="R50" s="161"/>
      <c r="S50" s="170">
        <v>31</v>
      </c>
      <c r="T50" s="170">
        <v>16</v>
      </c>
      <c r="U50" s="162">
        <f t="shared" si="9"/>
        <v>27.485380116959064</v>
      </c>
      <c r="V50" s="71">
        <f t="shared" si="4"/>
        <v>163.6</v>
      </c>
      <c r="W50" s="73">
        <f t="shared" si="5"/>
        <v>163</v>
      </c>
      <c r="X50" s="77">
        <v>8</v>
      </c>
      <c r="Y50" s="73">
        <f>'ИТОГ и проверка'!F50</f>
        <v>163</v>
      </c>
      <c r="Z50" s="73">
        <f t="shared" si="6"/>
        <v>7.9706601466992666</v>
      </c>
      <c r="AA50" s="71">
        <f t="shared" si="7"/>
        <v>-2.9339853300733409E-2</v>
      </c>
      <c r="AB50" s="73">
        <f t="shared" si="0"/>
        <v>0</v>
      </c>
      <c r="AC50" s="77"/>
      <c r="AD50" s="73">
        <f>'ИТОГ и проверка'!D50</f>
        <v>0</v>
      </c>
      <c r="AE50" s="77"/>
      <c r="AF50" s="77"/>
      <c r="AG50" s="77"/>
      <c r="AH50" s="73">
        <f>'ИТОГ и проверка'!E50</f>
        <v>0</v>
      </c>
      <c r="AI50" s="91"/>
      <c r="AJ50" s="91">
        <f t="shared" si="8"/>
        <v>0</v>
      </c>
      <c r="AK50" s="89">
        <f t="shared" si="1"/>
        <v>-163</v>
      </c>
      <c r="AL50" s="71">
        <f t="shared" si="2"/>
        <v>0</v>
      </c>
    </row>
    <row r="51" spans="1:38" ht="31.5">
      <c r="A51" s="66" t="s">
        <v>109</v>
      </c>
      <c r="B51" s="67" t="s">
        <v>110</v>
      </c>
      <c r="C51" s="195">
        <v>110.759</v>
      </c>
      <c r="D51" s="172">
        <v>459</v>
      </c>
      <c r="E51" s="170">
        <v>502</v>
      </c>
      <c r="F51" s="174">
        <f t="shared" si="3"/>
        <v>4.5323630585324892</v>
      </c>
      <c r="G51" s="72">
        <v>55</v>
      </c>
      <c r="H51" s="75">
        <v>12</v>
      </c>
      <c r="I51" s="75"/>
      <c r="J51" s="75">
        <v>0</v>
      </c>
      <c r="K51" s="75"/>
      <c r="L51" s="75"/>
      <c r="M51" s="75"/>
      <c r="N51" s="158">
        <v>0</v>
      </c>
      <c r="O51" s="170">
        <v>24</v>
      </c>
      <c r="P51" s="160"/>
      <c r="Q51" s="77"/>
      <c r="R51" s="161"/>
      <c r="S51" s="170">
        <v>15</v>
      </c>
      <c r="T51" s="170">
        <v>9</v>
      </c>
      <c r="U51" s="162">
        <f t="shared" si="9"/>
        <v>43.636363636363633</v>
      </c>
      <c r="V51" s="71">
        <f t="shared" si="4"/>
        <v>60.239999999999995</v>
      </c>
      <c r="W51" s="73">
        <f t="shared" si="5"/>
        <v>60</v>
      </c>
      <c r="X51" s="77">
        <v>12</v>
      </c>
      <c r="Y51" s="73">
        <f>'ИТОГ и проверка'!F51</f>
        <v>60</v>
      </c>
      <c r="Z51" s="73">
        <f t="shared" si="6"/>
        <v>11.952191235059763</v>
      </c>
      <c r="AA51" s="71">
        <f t="shared" si="7"/>
        <v>-4.7808764940237225E-2</v>
      </c>
      <c r="AB51" s="10">
        <f t="shared" si="0"/>
        <v>0</v>
      </c>
      <c r="AC51" s="77"/>
      <c r="AD51" s="73">
        <f>'ИТОГ и проверка'!D51</f>
        <v>0</v>
      </c>
      <c r="AE51" s="77"/>
      <c r="AF51" s="77"/>
      <c r="AG51" s="77"/>
      <c r="AH51" s="73">
        <f>'ИТОГ и проверка'!E51</f>
        <v>0</v>
      </c>
      <c r="AI51" s="91"/>
      <c r="AJ51" s="91">
        <f t="shared" si="8"/>
        <v>0</v>
      </c>
      <c r="AK51" s="89">
        <f t="shared" si="1"/>
        <v>-60</v>
      </c>
      <c r="AL51" s="71">
        <f t="shared" si="2"/>
        <v>0</v>
      </c>
    </row>
    <row r="52" spans="1:38" ht="31.5">
      <c r="A52" s="66" t="s">
        <v>111</v>
      </c>
      <c r="B52" s="67" t="s">
        <v>112</v>
      </c>
      <c r="C52" s="196">
        <v>395.2</v>
      </c>
      <c r="D52" s="90">
        <v>715</v>
      </c>
      <c r="E52" s="148">
        <v>861</v>
      </c>
      <c r="F52" s="157">
        <f t="shared" si="3"/>
        <v>2.1786437246963564</v>
      </c>
      <c r="G52" s="72">
        <v>57</v>
      </c>
      <c r="H52" s="75">
        <v>8</v>
      </c>
      <c r="I52" s="75"/>
      <c r="J52" s="75">
        <v>4</v>
      </c>
      <c r="K52" s="75">
        <v>4</v>
      </c>
      <c r="L52" s="75">
        <v>0</v>
      </c>
      <c r="M52" s="75">
        <v>37</v>
      </c>
      <c r="N52" s="158">
        <v>12</v>
      </c>
      <c r="O52" s="211">
        <v>38</v>
      </c>
      <c r="P52" s="160"/>
      <c r="Q52" s="77"/>
      <c r="R52" s="161"/>
      <c r="S52" s="211">
        <v>30</v>
      </c>
      <c r="T52" s="211">
        <v>8</v>
      </c>
      <c r="U52" s="162">
        <f t="shared" si="9"/>
        <v>66.666666666666671</v>
      </c>
      <c r="V52" s="71">
        <f t="shared" si="4"/>
        <v>68.88</v>
      </c>
      <c r="W52" s="73">
        <f t="shared" si="5"/>
        <v>68</v>
      </c>
      <c r="X52" s="77">
        <v>8</v>
      </c>
      <c r="Y52" s="73">
        <f>'ИТОГ и проверка'!F52</f>
        <v>68</v>
      </c>
      <c r="Z52" s="73">
        <f t="shared" si="6"/>
        <v>7.897793263646923</v>
      </c>
      <c r="AA52" s="71">
        <f t="shared" si="7"/>
        <v>-0.10220673635307698</v>
      </c>
      <c r="AB52" s="73">
        <f t="shared" si="0"/>
        <v>0</v>
      </c>
      <c r="AC52" s="77"/>
      <c r="AD52" s="73">
        <f>'ИТОГ и проверка'!G52</f>
        <v>5</v>
      </c>
      <c r="AE52" s="73">
        <f>'ИТОГ и проверка'!H52</f>
        <v>5</v>
      </c>
      <c r="AF52" s="77">
        <v>0</v>
      </c>
      <c r="AG52" s="73">
        <f t="shared" si="10"/>
        <v>41</v>
      </c>
      <c r="AH52" s="73">
        <f>'ИТОГ и проверка'!I52</f>
        <v>17</v>
      </c>
      <c r="AI52" s="91"/>
      <c r="AJ52" s="91">
        <f t="shared" si="8"/>
        <v>68</v>
      </c>
      <c r="AK52" s="89">
        <f t="shared" si="1"/>
        <v>0</v>
      </c>
      <c r="AL52" s="71">
        <f t="shared" si="2"/>
        <v>0</v>
      </c>
    </row>
    <row r="53" spans="1:38">
      <c r="A53" s="93" t="s">
        <v>113</v>
      </c>
      <c r="B53" s="57" t="s">
        <v>114</v>
      </c>
      <c r="C53" s="175"/>
      <c r="D53" s="165"/>
      <c r="E53" s="212"/>
      <c r="F53" s="213"/>
      <c r="G53" s="119"/>
      <c r="H53" s="61"/>
      <c r="I53" s="61"/>
      <c r="J53" s="61"/>
      <c r="K53" s="61"/>
      <c r="L53" s="61"/>
      <c r="M53" s="61"/>
      <c r="N53" s="61"/>
      <c r="O53" s="164"/>
      <c r="P53" s="60"/>
      <c r="Q53" s="60"/>
      <c r="R53" s="60"/>
      <c r="S53" s="214"/>
      <c r="T53" s="215"/>
      <c r="U53" s="60"/>
      <c r="V53" s="60"/>
      <c r="W53" s="60"/>
      <c r="X53" s="60"/>
      <c r="Y53" s="60"/>
      <c r="Z53" s="60"/>
      <c r="AA53" s="60"/>
      <c r="AB53" s="10">
        <f t="shared" si="0"/>
        <v>0</v>
      </c>
      <c r="AC53" s="60"/>
      <c r="AD53" s="60"/>
      <c r="AE53" s="60"/>
      <c r="AF53" s="60"/>
      <c r="AG53" s="60"/>
      <c r="AH53" s="60"/>
      <c r="AI53" s="97"/>
      <c r="AJ53" s="91">
        <f t="shared" si="8"/>
        <v>0</v>
      </c>
      <c r="AK53" s="89">
        <f t="shared" si="1"/>
        <v>0</v>
      </c>
      <c r="AL53" s="71">
        <f t="shared" si="2"/>
        <v>0</v>
      </c>
    </row>
    <row r="54" spans="1:38" ht="47.25">
      <c r="A54" s="66" t="s">
        <v>115</v>
      </c>
      <c r="B54" s="67" t="s">
        <v>116</v>
      </c>
      <c r="C54" s="171">
        <v>242.89099999999999</v>
      </c>
      <c r="D54" s="172">
        <v>124</v>
      </c>
      <c r="E54" s="216">
        <v>148</v>
      </c>
      <c r="F54" s="174">
        <f t="shared" si="3"/>
        <v>0.60932681737898897</v>
      </c>
      <c r="G54" s="72">
        <v>6</v>
      </c>
      <c r="H54" s="75">
        <v>5</v>
      </c>
      <c r="I54" s="75"/>
      <c r="J54" s="75">
        <v>0</v>
      </c>
      <c r="K54" s="75"/>
      <c r="L54" s="75"/>
      <c r="M54" s="75"/>
      <c r="N54" s="75">
        <v>0</v>
      </c>
      <c r="O54" s="217">
        <v>6</v>
      </c>
      <c r="P54" s="77"/>
      <c r="Q54" s="77"/>
      <c r="R54" s="77"/>
      <c r="S54" s="217">
        <v>3</v>
      </c>
      <c r="T54" s="217">
        <v>3</v>
      </c>
      <c r="U54" s="71">
        <f t="shared" si="9"/>
        <v>100</v>
      </c>
      <c r="V54" s="71">
        <f t="shared" si="4"/>
        <v>7.4</v>
      </c>
      <c r="W54" s="73">
        <f t="shared" si="5"/>
        <v>7</v>
      </c>
      <c r="X54" s="77">
        <v>5</v>
      </c>
      <c r="Y54" s="73">
        <f>'ИТОГ и проверка'!F54</f>
        <v>7</v>
      </c>
      <c r="Z54" s="73">
        <f t="shared" si="6"/>
        <v>4.7297297297297298</v>
      </c>
      <c r="AA54" s="71">
        <f t="shared" si="7"/>
        <v>-0.27027027027027017</v>
      </c>
      <c r="AB54" s="73">
        <f t="shared" si="0"/>
        <v>0</v>
      </c>
      <c r="AC54" s="77"/>
      <c r="AD54" s="73">
        <f>'ИТОГ и проверка'!D54</f>
        <v>0</v>
      </c>
      <c r="AE54" s="77"/>
      <c r="AF54" s="77"/>
      <c r="AG54" s="77"/>
      <c r="AH54" s="73">
        <f>'ИТОГ и проверка'!E54</f>
        <v>0</v>
      </c>
      <c r="AI54" s="91"/>
      <c r="AJ54" s="91">
        <f t="shared" si="8"/>
        <v>0</v>
      </c>
      <c r="AK54" s="89">
        <f t="shared" si="1"/>
        <v>-7</v>
      </c>
      <c r="AL54" s="71">
        <f t="shared" si="2"/>
        <v>0</v>
      </c>
    </row>
    <row r="55" spans="1:38" ht="31.5">
      <c r="A55" s="66" t="s">
        <v>117</v>
      </c>
      <c r="B55" s="67" t="s">
        <v>118</v>
      </c>
      <c r="C55" s="195">
        <v>373.82499999999999</v>
      </c>
      <c r="D55" s="77">
        <v>1800</v>
      </c>
      <c r="E55" s="172">
        <v>1908</v>
      </c>
      <c r="F55" s="157">
        <f t="shared" si="3"/>
        <v>5.1039925098642414</v>
      </c>
      <c r="G55" s="72">
        <v>144</v>
      </c>
      <c r="H55" s="75">
        <v>8</v>
      </c>
      <c r="I55" s="75"/>
      <c r="J55" s="75">
        <v>0</v>
      </c>
      <c r="K55" s="75"/>
      <c r="L55" s="75"/>
      <c r="M55" s="75"/>
      <c r="N55" s="158">
        <v>0</v>
      </c>
      <c r="O55" s="170">
        <v>51</v>
      </c>
      <c r="P55" s="160"/>
      <c r="Q55" s="77"/>
      <c r="R55" s="161"/>
      <c r="S55" s="170">
        <v>34</v>
      </c>
      <c r="T55" s="170">
        <v>17</v>
      </c>
      <c r="U55" s="162">
        <f t="shared" si="9"/>
        <v>35.416666666666671</v>
      </c>
      <c r="V55" s="71">
        <f t="shared" si="4"/>
        <v>228.95999999999998</v>
      </c>
      <c r="W55" s="73">
        <f t="shared" si="5"/>
        <v>228</v>
      </c>
      <c r="X55" s="77">
        <v>12</v>
      </c>
      <c r="Y55" s="73">
        <f>'ИТОГ и проверка'!F55</f>
        <v>229</v>
      </c>
      <c r="Z55" s="73">
        <f t="shared" si="6"/>
        <v>12.002096436058702</v>
      </c>
      <c r="AA55" s="71">
        <f t="shared" si="7"/>
        <v>2.0964360587019115E-3</v>
      </c>
      <c r="AB55" s="10">
        <f t="shared" si="0"/>
        <v>0</v>
      </c>
      <c r="AC55" s="77"/>
      <c r="AD55" s="73">
        <f>'ИТОГ и проверка'!D55</f>
        <v>0</v>
      </c>
      <c r="AE55" s="77"/>
      <c r="AF55" s="77"/>
      <c r="AG55" s="77"/>
      <c r="AH55" s="73">
        <f>'ИТОГ и проверка'!E55</f>
        <v>0</v>
      </c>
      <c r="AI55" s="91"/>
      <c r="AJ55" s="91">
        <f t="shared" si="8"/>
        <v>0</v>
      </c>
      <c r="AK55" s="89">
        <f t="shared" si="1"/>
        <v>-229</v>
      </c>
      <c r="AL55" s="71">
        <f t="shared" si="2"/>
        <v>0</v>
      </c>
    </row>
    <row r="56" spans="1:38" ht="31.5">
      <c r="A56" s="66" t="s">
        <v>119</v>
      </c>
      <c r="B56" s="67" t="s">
        <v>120</v>
      </c>
      <c r="C56" s="196">
        <v>46.606000000000002</v>
      </c>
      <c r="D56" s="77">
        <v>248</v>
      </c>
      <c r="E56" s="172">
        <v>262</v>
      </c>
      <c r="F56" s="157">
        <f t="shared" si="3"/>
        <v>5.621593786207784</v>
      </c>
      <c r="G56" s="72">
        <v>19</v>
      </c>
      <c r="H56" s="75">
        <v>8</v>
      </c>
      <c r="I56" s="75"/>
      <c r="J56" s="75">
        <v>0</v>
      </c>
      <c r="K56" s="75"/>
      <c r="L56" s="75"/>
      <c r="M56" s="75"/>
      <c r="N56" s="158">
        <v>0</v>
      </c>
      <c r="O56" s="170">
        <v>7</v>
      </c>
      <c r="P56" s="160"/>
      <c r="Q56" s="77"/>
      <c r="R56" s="161"/>
      <c r="S56" s="218">
        <v>3</v>
      </c>
      <c r="T56" s="170">
        <v>4</v>
      </c>
      <c r="U56" s="162">
        <f t="shared" si="9"/>
        <v>36.842105263157897</v>
      </c>
      <c r="V56" s="71">
        <f t="shared" si="4"/>
        <v>31.439999999999998</v>
      </c>
      <c r="W56" s="73">
        <f t="shared" si="5"/>
        <v>31</v>
      </c>
      <c r="X56" s="77">
        <v>12</v>
      </c>
      <c r="Y56" s="73">
        <f>'ИТОГ и проверка'!F56</f>
        <v>31</v>
      </c>
      <c r="Z56" s="73">
        <f t="shared" si="6"/>
        <v>11.83206106870229</v>
      </c>
      <c r="AA56" s="71">
        <f t="shared" si="7"/>
        <v>-0.16793893129771043</v>
      </c>
      <c r="AB56" s="73">
        <f t="shared" si="0"/>
        <v>0</v>
      </c>
      <c r="AC56" s="77"/>
      <c r="AD56" s="73">
        <f>'ИТОГ и проверка'!D56</f>
        <v>0</v>
      </c>
      <c r="AE56" s="77"/>
      <c r="AF56" s="77"/>
      <c r="AG56" s="77"/>
      <c r="AH56" s="73">
        <f>'ИТОГ и проверка'!E56</f>
        <v>0</v>
      </c>
      <c r="AI56" s="91"/>
      <c r="AJ56" s="91">
        <f t="shared" si="8"/>
        <v>0</v>
      </c>
      <c r="AK56" s="89">
        <f t="shared" si="1"/>
        <v>-31</v>
      </c>
      <c r="AL56" s="71">
        <f t="shared" si="2"/>
        <v>0</v>
      </c>
    </row>
    <row r="57" spans="1:38">
      <c r="A57" s="93" t="s">
        <v>121</v>
      </c>
      <c r="B57" s="57" t="s">
        <v>122</v>
      </c>
      <c r="C57" s="175"/>
      <c r="D57" s="165"/>
      <c r="E57" s="212"/>
      <c r="F57" s="213"/>
      <c r="G57" s="119"/>
      <c r="H57" s="61"/>
      <c r="I57" s="61"/>
      <c r="J57" s="61"/>
      <c r="K57" s="61"/>
      <c r="L57" s="61"/>
      <c r="M57" s="61"/>
      <c r="N57" s="61"/>
      <c r="O57" s="166"/>
      <c r="P57" s="60"/>
      <c r="Q57" s="60"/>
      <c r="R57" s="60"/>
      <c r="S57" s="166"/>
      <c r="T57" s="167"/>
      <c r="U57" s="60"/>
      <c r="V57" s="60"/>
      <c r="W57" s="60"/>
      <c r="X57" s="60"/>
      <c r="Y57" s="60"/>
      <c r="Z57" s="60"/>
      <c r="AA57" s="60"/>
      <c r="AB57" s="10">
        <f t="shared" si="0"/>
        <v>0</v>
      </c>
      <c r="AC57" s="60"/>
      <c r="AD57" s="60"/>
      <c r="AE57" s="60"/>
      <c r="AF57" s="60"/>
      <c r="AG57" s="60"/>
      <c r="AH57" s="60"/>
      <c r="AI57" s="97"/>
      <c r="AJ57" s="91">
        <f t="shared" si="8"/>
        <v>0</v>
      </c>
      <c r="AK57" s="89">
        <f t="shared" si="1"/>
        <v>0</v>
      </c>
      <c r="AL57" s="71">
        <f t="shared" si="2"/>
        <v>0</v>
      </c>
    </row>
    <row r="58" spans="1:38" ht="47.25">
      <c r="A58" s="66" t="s">
        <v>123</v>
      </c>
      <c r="B58" s="67" t="s">
        <v>124</v>
      </c>
      <c r="C58" s="171">
        <v>399.13</v>
      </c>
      <c r="D58" s="172">
        <v>141</v>
      </c>
      <c r="E58" s="170">
        <v>124</v>
      </c>
      <c r="F58" s="174">
        <f t="shared" si="3"/>
        <v>0.31067571969032648</v>
      </c>
      <c r="G58" s="72">
        <v>4</v>
      </c>
      <c r="H58" s="75">
        <v>3</v>
      </c>
      <c r="I58" s="75"/>
      <c r="J58" s="75">
        <v>0</v>
      </c>
      <c r="K58" s="75"/>
      <c r="L58" s="75"/>
      <c r="M58" s="75"/>
      <c r="N58" s="158">
        <v>0</v>
      </c>
      <c r="O58" s="159">
        <v>2</v>
      </c>
      <c r="P58" s="160"/>
      <c r="Q58" s="77"/>
      <c r="R58" s="161"/>
      <c r="S58" s="159">
        <v>2</v>
      </c>
      <c r="T58" s="159"/>
      <c r="U58" s="162">
        <f t="shared" si="9"/>
        <v>50</v>
      </c>
      <c r="V58" s="71">
        <f t="shared" si="4"/>
        <v>6.2</v>
      </c>
      <c r="W58" s="73">
        <f t="shared" si="5"/>
        <v>6</v>
      </c>
      <c r="X58" s="77">
        <v>5</v>
      </c>
      <c r="Y58" s="73">
        <f>'ИТОГ и проверка'!F58</f>
        <v>4</v>
      </c>
      <c r="Z58" s="73">
        <f t="shared" si="6"/>
        <v>3.2258064516129035</v>
      </c>
      <c r="AA58" s="71">
        <f t="shared" si="7"/>
        <v>-1.7741935483870965</v>
      </c>
      <c r="AB58" s="73">
        <f t="shared" si="0"/>
        <v>0</v>
      </c>
      <c r="AC58" s="77"/>
      <c r="AD58" s="73">
        <f>'ИТОГ и проверка'!D58</f>
        <v>0</v>
      </c>
      <c r="AE58" s="77"/>
      <c r="AF58" s="77"/>
      <c r="AG58" s="77"/>
      <c r="AH58" s="73">
        <f>'ИТОГ и проверка'!E58</f>
        <v>0</v>
      </c>
      <c r="AI58" s="91"/>
      <c r="AJ58" s="91">
        <f t="shared" si="8"/>
        <v>0</v>
      </c>
      <c r="AK58" s="89">
        <f t="shared" si="1"/>
        <v>-4</v>
      </c>
      <c r="AL58" s="71">
        <f t="shared" si="2"/>
        <v>0</v>
      </c>
    </row>
    <row r="59" spans="1:38" ht="31.5">
      <c r="A59" s="66" t="s">
        <v>125</v>
      </c>
      <c r="B59" s="67" t="s">
        <v>126</v>
      </c>
      <c r="C59" s="168">
        <v>162.821</v>
      </c>
      <c r="D59" s="90">
        <v>389</v>
      </c>
      <c r="E59" s="219">
        <v>415</v>
      </c>
      <c r="F59" s="157">
        <f t="shared" si="3"/>
        <v>2.5488112712733617</v>
      </c>
      <c r="G59" s="72">
        <v>20</v>
      </c>
      <c r="H59" s="75">
        <v>5</v>
      </c>
      <c r="I59" s="75"/>
      <c r="J59" s="75">
        <v>0</v>
      </c>
      <c r="K59" s="75"/>
      <c r="L59" s="75"/>
      <c r="M59" s="75"/>
      <c r="N59" s="158">
        <v>0</v>
      </c>
      <c r="O59" s="170">
        <v>11</v>
      </c>
      <c r="P59" s="160"/>
      <c r="Q59" s="77"/>
      <c r="R59" s="161"/>
      <c r="S59" s="170">
        <v>7</v>
      </c>
      <c r="T59" s="170">
        <v>4</v>
      </c>
      <c r="U59" s="162">
        <f t="shared" si="9"/>
        <v>55</v>
      </c>
      <c r="V59" s="71">
        <f t="shared" si="4"/>
        <v>33.200000000000003</v>
      </c>
      <c r="W59" s="73">
        <f t="shared" si="5"/>
        <v>33</v>
      </c>
      <c r="X59" s="77">
        <v>8</v>
      </c>
      <c r="Y59" s="73">
        <f>'ИТОГ и проверка'!F59</f>
        <v>25</v>
      </c>
      <c r="Z59" s="73">
        <f t="shared" si="6"/>
        <v>6.0240963855421681</v>
      </c>
      <c r="AA59" s="71">
        <f t="shared" si="7"/>
        <v>-1.9759036144578319</v>
      </c>
      <c r="AB59" s="10">
        <f t="shared" si="0"/>
        <v>0</v>
      </c>
      <c r="AC59" s="77"/>
      <c r="AD59" s="73">
        <f>'ИТОГ и проверка'!D59</f>
        <v>0</v>
      </c>
      <c r="AE59" s="77"/>
      <c r="AF59" s="77"/>
      <c r="AG59" s="77"/>
      <c r="AH59" s="73">
        <f>'ИТОГ и проверка'!E59</f>
        <v>0</v>
      </c>
      <c r="AI59" s="91"/>
      <c r="AJ59" s="91">
        <f t="shared" si="8"/>
        <v>0</v>
      </c>
      <c r="AK59" s="89">
        <f t="shared" si="1"/>
        <v>-25</v>
      </c>
      <c r="AL59" s="71">
        <f t="shared" si="2"/>
        <v>0</v>
      </c>
    </row>
    <row r="60" spans="1:38">
      <c r="A60" s="93" t="s">
        <v>127</v>
      </c>
      <c r="B60" s="57" t="s">
        <v>128</v>
      </c>
      <c r="C60" s="163"/>
      <c r="D60" s="58"/>
      <c r="E60" s="164"/>
      <c r="F60" s="192"/>
      <c r="G60" s="119"/>
      <c r="H60" s="61"/>
      <c r="I60" s="61"/>
      <c r="J60" s="61"/>
      <c r="K60" s="61"/>
      <c r="L60" s="61"/>
      <c r="M60" s="61"/>
      <c r="N60" s="61"/>
      <c r="O60" s="164"/>
      <c r="P60" s="60"/>
      <c r="Q60" s="60"/>
      <c r="R60" s="60"/>
      <c r="S60" s="220"/>
      <c r="T60" s="221"/>
      <c r="U60" s="60"/>
      <c r="V60" s="60"/>
      <c r="W60" s="60"/>
      <c r="X60" s="60"/>
      <c r="Y60" s="60"/>
      <c r="Z60" s="60"/>
      <c r="AA60" s="60"/>
      <c r="AB60" s="73">
        <f t="shared" si="0"/>
        <v>0</v>
      </c>
      <c r="AC60" s="60"/>
      <c r="AD60" s="60"/>
      <c r="AE60" s="60"/>
      <c r="AF60" s="60"/>
      <c r="AG60" s="60"/>
      <c r="AH60" s="60"/>
      <c r="AI60" s="97"/>
      <c r="AJ60" s="91">
        <f t="shared" si="8"/>
        <v>0</v>
      </c>
      <c r="AK60" s="89">
        <f t="shared" si="1"/>
        <v>0</v>
      </c>
      <c r="AL60" s="71">
        <f t="shared" si="2"/>
        <v>0</v>
      </c>
    </row>
    <row r="61" spans="1:38" ht="78.75">
      <c r="A61" s="66" t="s">
        <v>129</v>
      </c>
      <c r="B61" s="67" t="s">
        <v>130</v>
      </c>
      <c r="C61" s="168">
        <v>51.076999999999998</v>
      </c>
      <c r="D61" s="90">
        <v>116</v>
      </c>
      <c r="E61" s="186">
        <v>82</v>
      </c>
      <c r="F61" s="157">
        <f t="shared" si="3"/>
        <v>1.6054192689468842</v>
      </c>
      <c r="G61" s="72">
        <v>8</v>
      </c>
      <c r="H61" s="75">
        <v>7</v>
      </c>
      <c r="I61" s="75"/>
      <c r="J61" s="75">
        <v>0</v>
      </c>
      <c r="K61" s="75"/>
      <c r="L61" s="75"/>
      <c r="M61" s="75"/>
      <c r="N61" s="75">
        <v>0</v>
      </c>
      <c r="O61" s="186">
        <v>4</v>
      </c>
      <c r="P61" s="77"/>
      <c r="Q61" s="77"/>
      <c r="R61" s="77"/>
      <c r="S61" s="186">
        <v>4</v>
      </c>
      <c r="T61" s="187">
        <v>0</v>
      </c>
      <c r="U61" s="71">
        <f t="shared" si="9"/>
        <v>50</v>
      </c>
      <c r="V61" s="71">
        <f t="shared" si="4"/>
        <v>6.5600000000000005</v>
      </c>
      <c r="W61" s="73">
        <f t="shared" si="5"/>
        <v>6</v>
      </c>
      <c r="X61" s="77">
        <v>8</v>
      </c>
      <c r="Y61" s="73">
        <f>'ИТОГ и проверка'!F61</f>
        <v>4</v>
      </c>
      <c r="Z61" s="73">
        <f t="shared" si="6"/>
        <v>4.8780487804878048</v>
      </c>
      <c r="AA61" s="71">
        <f t="shared" si="7"/>
        <v>-3.1219512195121952</v>
      </c>
      <c r="AB61" s="10">
        <f t="shared" si="0"/>
        <v>0</v>
      </c>
      <c r="AC61" s="77"/>
      <c r="AD61" s="73">
        <f>'ИТОГ и проверка'!D61</f>
        <v>0</v>
      </c>
      <c r="AE61" s="77"/>
      <c r="AF61" s="77"/>
      <c r="AG61" s="77"/>
      <c r="AH61" s="73">
        <f>'ИТОГ и проверка'!E61</f>
        <v>0</v>
      </c>
      <c r="AI61" s="91"/>
      <c r="AJ61" s="91">
        <f t="shared" si="8"/>
        <v>0</v>
      </c>
      <c r="AK61" s="89">
        <f t="shared" si="1"/>
        <v>-4</v>
      </c>
      <c r="AL61" s="71">
        <f t="shared" si="2"/>
        <v>0</v>
      </c>
    </row>
    <row r="62" spans="1:38" ht="47.25">
      <c r="A62" s="66" t="s">
        <v>131</v>
      </c>
      <c r="B62" s="67" t="s">
        <v>132</v>
      </c>
      <c r="C62" s="222">
        <v>135.06299999999999</v>
      </c>
      <c r="D62" s="90">
        <v>181</v>
      </c>
      <c r="E62" s="187">
        <v>195</v>
      </c>
      <c r="F62" s="157">
        <f t="shared" si="3"/>
        <v>1.4437706847915419</v>
      </c>
      <c r="G62" s="72">
        <v>14</v>
      </c>
      <c r="H62" s="75">
        <v>8</v>
      </c>
      <c r="I62" s="75"/>
      <c r="J62" s="75">
        <v>0</v>
      </c>
      <c r="K62" s="75"/>
      <c r="L62" s="75"/>
      <c r="M62" s="75"/>
      <c r="N62" s="75">
        <v>0</v>
      </c>
      <c r="O62" s="209">
        <v>5</v>
      </c>
      <c r="P62" s="77"/>
      <c r="Q62" s="77"/>
      <c r="R62" s="77"/>
      <c r="S62" s="209">
        <v>4</v>
      </c>
      <c r="T62" s="209">
        <v>1</v>
      </c>
      <c r="U62" s="71">
        <f t="shared" si="9"/>
        <v>35.714285714285708</v>
      </c>
      <c r="V62" s="71">
        <f t="shared" si="4"/>
        <v>15.6</v>
      </c>
      <c r="W62" s="73">
        <f t="shared" si="5"/>
        <v>15</v>
      </c>
      <c r="X62" s="77">
        <v>8</v>
      </c>
      <c r="Y62" s="73">
        <f>'ИТОГ и проверка'!F62</f>
        <v>15</v>
      </c>
      <c r="Z62" s="73">
        <f t="shared" si="6"/>
        <v>7.6923076923076925</v>
      </c>
      <c r="AA62" s="71">
        <f t="shared" si="7"/>
        <v>-0.30769230769230749</v>
      </c>
      <c r="AB62" s="73">
        <f t="shared" si="0"/>
        <v>0</v>
      </c>
      <c r="AC62" s="77"/>
      <c r="AD62" s="73">
        <f>'ИТОГ и проверка'!D62</f>
        <v>0</v>
      </c>
      <c r="AE62" s="77"/>
      <c r="AF62" s="77"/>
      <c r="AG62" s="77"/>
      <c r="AH62" s="73">
        <f>'ИТОГ и проверка'!E62</f>
        <v>0</v>
      </c>
      <c r="AI62" s="91"/>
      <c r="AJ62" s="91">
        <f t="shared" si="8"/>
        <v>0</v>
      </c>
      <c r="AK62" s="89">
        <f t="shared" si="1"/>
        <v>-15</v>
      </c>
      <c r="AL62" s="71">
        <f t="shared" si="2"/>
        <v>0</v>
      </c>
    </row>
    <row r="63" spans="1:38" ht="47.25">
      <c r="A63" s="66" t="s">
        <v>133</v>
      </c>
      <c r="B63" s="67" t="s">
        <v>134</v>
      </c>
      <c r="C63" s="195">
        <v>220.90799999999999</v>
      </c>
      <c r="D63" s="90">
        <v>181</v>
      </c>
      <c r="E63" s="186">
        <v>144</v>
      </c>
      <c r="F63" s="157">
        <f t="shared" si="3"/>
        <v>0.651855070889239</v>
      </c>
      <c r="G63" s="72">
        <v>7</v>
      </c>
      <c r="H63" s="75">
        <v>4</v>
      </c>
      <c r="I63" s="75"/>
      <c r="J63" s="75">
        <v>0</v>
      </c>
      <c r="K63" s="75"/>
      <c r="L63" s="75"/>
      <c r="M63" s="75"/>
      <c r="N63" s="158">
        <v>0</v>
      </c>
      <c r="O63" s="223">
        <v>4</v>
      </c>
      <c r="P63" s="160"/>
      <c r="Q63" s="77"/>
      <c r="R63" s="161"/>
      <c r="S63" s="223">
        <v>2</v>
      </c>
      <c r="T63" s="223">
        <v>2</v>
      </c>
      <c r="U63" s="162">
        <f t="shared" si="9"/>
        <v>57.142857142857139</v>
      </c>
      <c r="V63" s="71">
        <f t="shared" si="4"/>
        <v>7.2</v>
      </c>
      <c r="W63" s="73">
        <f t="shared" si="5"/>
        <v>7</v>
      </c>
      <c r="X63" s="77">
        <v>5</v>
      </c>
      <c r="Y63" s="73">
        <f>'ИТОГ и проверка'!F63</f>
        <v>7</v>
      </c>
      <c r="Z63" s="73">
        <f t="shared" si="6"/>
        <v>4.8611111111111116</v>
      </c>
      <c r="AA63" s="71">
        <f t="shared" si="7"/>
        <v>-0.1388888888888884</v>
      </c>
      <c r="AB63" s="10">
        <f t="shared" si="0"/>
        <v>0</v>
      </c>
      <c r="AC63" s="77"/>
      <c r="AD63" s="73">
        <f>'ИТОГ и проверка'!D63</f>
        <v>0</v>
      </c>
      <c r="AE63" s="77"/>
      <c r="AF63" s="77"/>
      <c r="AG63" s="77"/>
      <c r="AH63" s="73">
        <f>'ИТОГ и проверка'!E63</f>
        <v>0</v>
      </c>
      <c r="AI63" s="91"/>
      <c r="AJ63" s="91">
        <f t="shared" si="8"/>
        <v>0</v>
      </c>
      <c r="AK63" s="89">
        <f t="shared" si="1"/>
        <v>-7</v>
      </c>
      <c r="AL63" s="71">
        <f t="shared" si="2"/>
        <v>0</v>
      </c>
    </row>
    <row r="64" spans="1:38" ht="31.5">
      <c r="A64" s="66" t="s">
        <v>135</v>
      </c>
      <c r="B64" s="67" t="s">
        <v>136</v>
      </c>
      <c r="C64" s="171">
        <v>9.98</v>
      </c>
      <c r="D64" s="90">
        <v>73</v>
      </c>
      <c r="E64" s="187">
        <v>68</v>
      </c>
      <c r="F64" s="157">
        <f t="shared" si="3"/>
        <v>6.8136272545090177</v>
      </c>
      <c r="G64" s="72">
        <v>7</v>
      </c>
      <c r="H64" s="75">
        <v>10</v>
      </c>
      <c r="I64" s="75"/>
      <c r="J64" s="75">
        <v>0</v>
      </c>
      <c r="K64" s="75"/>
      <c r="L64" s="75"/>
      <c r="M64" s="75"/>
      <c r="N64" s="75">
        <v>0</v>
      </c>
      <c r="O64" s="224">
        <v>7</v>
      </c>
      <c r="P64" s="77"/>
      <c r="Q64" s="77"/>
      <c r="R64" s="77"/>
      <c r="S64" s="224">
        <v>4</v>
      </c>
      <c r="T64" s="225">
        <v>3</v>
      </c>
      <c r="U64" s="71">
        <f t="shared" si="9"/>
        <v>99.999999999999986</v>
      </c>
      <c r="V64" s="71">
        <f t="shared" si="4"/>
        <v>10.199999999999999</v>
      </c>
      <c r="W64" s="73">
        <f t="shared" si="5"/>
        <v>10</v>
      </c>
      <c r="X64" s="77">
        <v>15</v>
      </c>
      <c r="Y64" s="73">
        <f>'ИТОГ и проверка'!F64</f>
        <v>10</v>
      </c>
      <c r="Z64" s="73">
        <f t="shared" si="6"/>
        <v>14.705882352941176</v>
      </c>
      <c r="AA64" s="71">
        <f t="shared" si="7"/>
        <v>-0.29411764705882426</v>
      </c>
      <c r="AB64" s="73">
        <f t="shared" si="0"/>
        <v>0</v>
      </c>
      <c r="AC64" s="77"/>
      <c r="AD64" s="73">
        <f>'ИТОГ и проверка'!D64</f>
        <v>0</v>
      </c>
      <c r="AE64" s="77"/>
      <c r="AF64" s="77"/>
      <c r="AG64" s="77"/>
      <c r="AH64" s="73">
        <f>'ИТОГ и проверка'!E64</f>
        <v>0</v>
      </c>
      <c r="AI64" s="91"/>
      <c r="AJ64" s="91">
        <f t="shared" si="8"/>
        <v>0</v>
      </c>
      <c r="AK64" s="89">
        <f t="shared" si="1"/>
        <v>-10</v>
      </c>
      <c r="AL64" s="71">
        <f t="shared" si="2"/>
        <v>0</v>
      </c>
    </row>
    <row r="65" spans="1:38" ht="31.5">
      <c r="A65" s="66" t="s">
        <v>137</v>
      </c>
      <c r="B65" s="67" t="s">
        <v>138</v>
      </c>
      <c r="C65" s="168">
        <v>16.03</v>
      </c>
      <c r="D65" s="90">
        <v>112</v>
      </c>
      <c r="E65" s="203">
        <v>118</v>
      </c>
      <c r="F65" s="157">
        <f t="shared" si="3"/>
        <v>7.3611977542108544</v>
      </c>
      <c r="G65" s="72">
        <v>11</v>
      </c>
      <c r="H65" s="75">
        <v>10</v>
      </c>
      <c r="I65" s="75"/>
      <c r="J65" s="75">
        <v>0</v>
      </c>
      <c r="K65" s="75"/>
      <c r="L65" s="75"/>
      <c r="M65" s="75"/>
      <c r="N65" s="158">
        <v>0</v>
      </c>
      <c r="O65" s="170">
        <v>11</v>
      </c>
      <c r="P65" s="160"/>
      <c r="Q65" s="77"/>
      <c r="R65" s="161"/>
      <c r="S65" s="170">
        <v>8</v>
      </c>
      <c r="T65" s="170">
        <v>3</v>
      </c>
      <c r="U65" s="162">
        <f t="shared" si="9"/>
        <v>100</v>
      </c>
      <c r="V65" s="71">
        <f t="shared" si="4"/>
        <v>17.7</v>
      </c>
      <c r="W65" s="73">
        <f t="shared" si="5"/>
        <v>17</v>
      </c>
      <c r="X65" s="77">
        <v>15</v>
      </c>
      <c r="Y65" s="73">
        <f>'ИТОГ и проверка'!F65</f>
        <v>17</v>
      </c>
      <c r="Z65" s="73">
        <f t="shared" si="6"/>
        <v>14.40677966101695</v>
      </c>
      <c r="AA65" s="71">
        <f t="shared" si="7"/>
        <v>-0.59322033898305015</v>
      </c>
      <c r="AB65" s="10">
        <f t="shared" si="0"/>
        <v>0</v>
      </c>
      <c r="AC65" s="77"/>
      <c r="AD65" s="73">
        <f>'ИТОГ и проверка'!D65</f>
        <v>0</v>
      </c>
      <c r="AE65" s="77"/>
      <c r="AF65" s="77"/>
      <c r="AG65" s="77"/>
      <c r="AH65" s="73">
        <f>'ИТОГ и проверка'!E65</f>
        <v>0</v>
      </c>
      <c r="AI65" s="91"/>
      <c r="AJ65" s="91">
        <f t="shared" si="8"/>
        <v>0</v>
      </c>
      <c r="AK65" s="89">
        <f t="shared" si="1"/>
        <v>-17</v>
      </c>
      <c r="AL65" s="71">
        <f t="shared" si="2"/>
        <v>0</v>
      </c>
    </row>
    <row r="66" spans="1:38" ht="31.5">
      <c r="A66" s="66" t="s">
        <v>139</v>
      </c>
      <c r="B66" s="67" t="s">
        <v>140</v>
      </c>
      <c r="C66" s="171">
        <v>11.13</v>
      </c>
      <c r="D66" s="90">
        <v>96</v>
      </c>
      <c r="E66" s="148">
        <v>99</v>
      </c>
      <c r="F66" s="157">
        <f t="shared" si="3"/>
        <v>8.8948787061994601</v>
      </c>
      <c r="G66" s="72">
        <v>11</v>
      </c>
      <c r="H66" s="75">
        <v>11</v>
      </c>
      <c r="I66" s="75"/>
      <c r="J66" s="75">
        <v>0</v>
      </c>
      <c r="K66" s="75"/>
      <c r="L66" s="75"/>
      <c r="M66" s="75"/>
      <c r="N66" s="158">
        <v>0</v>
      </c>
      <c r="O66" s="170">
        <v>4</v>
      </c>
      <c r="P66" s="160"/>
      <c r="Q66" s="77"/>
      <c r="R66" s="161"/>
      <c r="S66" s="170">
        <v>3</v>
      </c>
      <c r="T66" s="170">
        <v>1</v>
      </c>
      <c r="U66" s="162">
        <f t="shared" si="9"/>
        <v>36.363636363636367</v>
      </c>
      <c r="V66" s="71">
        <f t="shared" si="4"/>
        <v>14.85</v>
      </c>
      <c r="W66" s="73">
        <f t="shared" si="5"/>
        <v>14</v>
      </c>
      <c r="X66" s="77">
        <v>15</v>
      </c>
      <c r="Y66" s="73">
        <f>'ИТОГ и проверка'!F66</f>
        <v>11</v>
      </c>
      <c r="Z66" s="73">
        <f t="shared" si="6"/>
        <v>11.111111111111111</v>
      </c>
      <c r="AA66" s="71">
        <f t="shared" si="7"/>
        <v>-3.8888888888888893</v>
      </c>
      <c r="AB66" s="73">
        <f t="shared" si="0"/>
        <v>0</v>
      </c>
      <c r="AC66" s="77"/>
      <c r="AD66" s="73">
        <f>'ИТОГ и проверка'!D66</f>
        <v>0</v>
      </c>
      <c r="AE66" s="77"/>
      <c r="AF66" s="77"/>
      <c r="AG66" s="77"/>
      <c r="AH66" s="73">
        <f>'ИТОГ и проверка'!E66</f>
        <v>0</v>
      </c>
      <c r="AI66" s="91"/>
      <c r="AJ66" s="91">
        <f t="shared" si="8"/>
        <v>0</v>
      </c>
      <c r="AK66" s="89">
        <f t="shared" si="1"/>
        <v>-11</v>
      </c>
      <c r="AL66" s="71">
        <f t="shared" si="2"/>
        <v>0</v>
      </c>
    </row>
    <row r="67" spans="1:38" ht="31.5">
      <c r="A67" s="66" t="s">
        <v>141</v>
      </c>
      <c r="B67" s="67" t="s">
        <v>142</v>
      </c>
      <c r="C67" s="189">
        <v>7.4029999999999996</v>
      </c>
      <c r="D67" s="90">
        <v>53</v>
      </c>
      <c r="E67" s="203">
        <v>52</v>
      </c>
      <c r="F67" s="157">
        <f t="shared" si="3"/>
        <v>7.0241793867351081</v>
      </c>
      <c r="G67" s="72">
        <v>5</v>
      </c>
      <c r="H67" s="75">
        <v>9</v>
      </c>
      <c r="I67" s="75"/>
      <c r="J67" s="75">
        <v>0</v>
      </c>
      <c r="K67" s="75"/>
      <c r="L67" s="75"/>
      <c r="M67" s="75"/>
      <c r="N67" s="158">
        <v>0</v>
      </c>
      <c r="O67" s="170">
        <v>2</v>
      </c>
      <c r="P67" s="160"/>
      <c r="Q67" s="77"/>
      <c r="R67" s="161"/>
      <c r="S67" s="170">
        <v>2</v>
      </c>
      <c r="T67" s="170"/>
      <c r="U67" s="162">
        <f t="shared" si="9"/>
        <v>40</v>
      </c>
      <c r="V67" s="71">
        <f t="shared" si="4"/>
        <v>7.8</v>
      </c>
      <c r="W67" s="73">
        <f t="shared" si="5"/>
        <v>7</v>
      </c>
      <c r="X67" s="77">
        <v>15</v>
      </c>
      <c r="Y67" s="73">
        <f>'ИТОГ и проверка'!F67</f>
        <v>5</v>
      </c>
      <c r="Z67" s="73">
        <f t="shared" si="6"/>
        <v>9.615384615384615</v>
      </c>
      <c r="AA67" s="71">
        <f t="shared" si="7"/>
        <v>-5.384615384615385</v>
      </c>
      <c r="AB67" s="10">
        <f t="shared" si="0"/>
        <v>0</v>
      </c>
      <c r="AC67" s="77"/>
      <c r="AD67" s="73">
        <f>'ИТОГ и проверка'!D67</f>
        <v>0</v>
      </c>
      <c r="AE67" s="77"/>
      <c r="AF67" s="77"/>
      <c r="AG67" s="77"/>
      <c r="AH67" s="73">
        <f>'ИТОГ и проверка'!E67</f>
        <v>0</v>
      </c>
      <c r="AI67" s="91"/>
      <c r="AJ67" s="91">
        <f t="shared" si="8"/>
        <v>0</v>
      </c>
      <c r="AK67" s="89">
        <f t="shared" si="1"/>
        <v>-5</v>
      </c>
      <c r="AL67" s="71">
        <f t="shared" si="2"/>
        <v>0</v>
      </c>
    </row>
    <row r="68" spans="1:38" ht="31.5">
      <c r="A68" s="66" t="s">
        <v>143</v>
      </c>
      <c r="B68" s="67" t="s">
        <v>144</v>
      </c>
      <c r="C68" s="196">
        <v>8</v>
      </c>
      <c r="D68" s="90">
        <v>26</v>
      </c>
      <c r="E68" s="226">
        <v>31</v>
      </c>
      <c r="F68" s="157">
        <f t="shared" si="3"/>
        <v>3.875</v>
      </c>
      <c r="G68" s="72">
        <v>0</v>
      </c>
      <c r="H68" s="75">
        <v>0</v>
      </c>
      <c r="I68" s="75"/>
      <c r="J68" s="75">
        <v>0</v>
      </c>
      <c r="K68" s="75">
        <v>0</v>
      </c>
      <c r="L68" s="75">
        <v>0</v>
      </c>
      <c r="M68" s="75">
        <v>0</v>
      </c>
      <c r="N68" s="158">
        <v>0</v>
      </c>
      <c r="O68" s="227">
        <v>0</v>
      </c>
      <c r="P68" s="160"/>
      <c r="Q68" s="77"/>
      <c r="R68" s="161"/>
      <c r="S68" s="227">
        <v>0</v>
      </c>
      <c r="T68" s="227">
        <v>0</v>
      </c>
      <c r="U68" s="162"/>
      <c r="V68" s="71">
        <f t="shared" si="4"/>
        <v>3.7199999999999998</v>
      </c>
      <c r="W68" s="73">
        <f t="shared" si="5"/>
        <v>3</v>
      </c>
      <c r="X68" s="77">
        <v>12</v>
      </c>
      <c r="Y68" s="73">
        <f>'ИТОГ и проверка'!F68</f>
        <v>0</v>
      </c>
      <c r="Z68" s="73">
        <f t="shared" si="6"/>
        <v>0</v>
      </c>
      <c r="AA68" s="71">
        <f t="shared" si="7"/>
        <v>-12</v>
      </c>
      <c r="AB68" s="73">
        <f t="shared" si="0"/>
        <v>0</v>
      </c>
      <c r="AC68" s="77"/>
      <c r="AD68" s="73">
        <f>'ИТОГ и проверка'!G68</f>
        <v>0</v>
      </c>
      <c r="AE68" s="73">
        <f>'ИТОГ и проверка'!H68</f>
        <v>0</v>
      </c>
      <c r="AF68" s="77">
        <v>0</v>
      </c>
      <c r="AG68" s="73">
        <f t="shared" si="10"/>
        <v>0</v>
      </c>
      <c r="AH68" s="73">
        <f>'ИТОГ и проверка'!I68</f>
        <v>0</v>
      </c>
      <c r="AI68" s="91"/>
      <c r="AJ68" s="91">
        <f t="shared" si="8"/>
        <v>0</v>
      </c>
      <c r="AK68" s="89">
        <f t="shared" si="1"/>
        <v>0</v>
      </c>
      <c r="AL68" s="71">
        <f t="shared" si="2"/>
        <v>0</v>
      </c>
    </row>
    <row r="69" spans="1:38" ht="31.5">
      <c r="A69" s="66" t="s">
        <v>145</v>
      </c>
      <c r="B69" s="67" t="s">
        <v>146</v>
      </c>
      <c r="C69" s="168">
        <v>28.376999999999999</v>
      </c>
      <c r="D69" s="90">
        <v>69</v>
      </c>
      <c r="E69" s="228">
        <v>59</v>
      </c>
      <c r="F69" s="157">
        <f t="shared" si="3"/>
        <v>2.0791486062656377</v>
      </c>
      <c r="G69" s="72">
        <v>5</v>
      </c>
      <c r="H69" s="75">
        <v>7</v>
      </c>
      <c r="I69" s="75"/>
      <c r="J69" s="75">
        <v>0</v>
      </c>
      <c r="K69" s="75">
        <v>0</v>
      </c>
      <c r="L69" s="75">
        <v>0</v>
      </c>
      <c r="M69" s="75">
        <v>4</v>
      </c>
      <c r="N69" s="158">
        <v>1</v>
      </c>
      <c r="O69" s="227">
        <v>3</v>
      </c>
      <c r="P69" s="160"/>
      <c r="Q69" s="77"/>
      <c r="R69" s="161"/>
      <c r="S69" s="227">
        <v>2</v>
      </c>
      <c r="T69" s="227">
        <v>1</v>
      </c>
      <c r="U69" s="162">
        <f t="shared" si="9"/>
        <v>60</v>
      </c>
      <c r="V69" s="71">
        <f t="shared" si="4"/>
        <v>4.72</v>
      </c>
      <c r="W69" s="73">
        <f t="shared" si="5"/>
        <v>4</v>
      </c>
      <c r="X69" s="77">
        <v>8</v>
      </c>
      <c r="Y69" s="73">
        <f>'ИТОГ и проверка'!F69</f>
        <v>4</v>
      </c>
      <c r="Z69" s="73">
        <f t="shared" si="6"/>
        <v>6.7796610169491531</v>
      </c>
      <c r="AA69" s="71">
        <f t="shared" si="7"/>
        <v>-1.2203389830508469</v>
      </c>
      <c r="AB69" s="10">
        <f t="shared" si="0"/>
        <v>0</v>
      </c>
      <c r="AC69" s="77"/>
      <c r="AD69" s="73">
        <f>'ИТОГ и проверка'!G69</f>
        <v>0</v>
      </c>
      <c r="AE69" s="73">
        <f>'ИТОГ и проверка'!H69</f>
        <v>0</v>
      </c>
      <c r="AF69" s="77">
        <v>0</v>
      </c>
      <c r="AG69" s="73">
        <f t="shared" si="10"/>
        <v>3</v>
      </c>
      <c r="AH69" s="73">
        <f>'ИТОГ и проверка'!I69</f>
        <v>1</v>
      </c>
      <c r="AI69" s="91"/>
      <c r="AJ69" s="91">
        <f t="shared" si="8"/>
        <v>4</v>
      </c>
      <c r="AK69" s="89">
        <f t="shared" si="1"/>
        <v>0</v>
      </c>
      <c r="AL69" s="71">
        <f t="shared" si="2"/>
        <v>0</v>
      </c>
    </row>
    <row r="70" spans="1:38" ht="31.5">
      <c r="A70" s="66" t="s">
        <v>147</v>
      </c>
      <c r="B70" s="67" t="s">
        <v>148</v>
      </c>
      <c r="C70" s="171">
        <v>36.741999999999997</v>
      </c>
      <c r="D70" s="172">
        <v>0</v>
      </c>
      <c r="E70" s="208">
        <v>2</v>
      </c>
      <c r="F70" s="174">
        <f t="shared" si="3"/>
        <v>5.4433618202601931E-2</v>
      </c>
      <c r="G70" s="72">
        <v>0</v>
      </c>
      <c r="H70" s="75">
        <v>0</v>
      </c>
      <c r="I70" s="75"/>
      <c r="J70" s="75">
        <v>0</v>
      </c>
      <c r="K70" s="75">
        <v>0</v>
      </c>
      <c r="L70" s="75">
        <v>0</v>
      </c>
      <c r="M70" s="75">
        <v>0</v>
      </c>
      <c r="N70" s="158">
        <v>0</v>
      </c>
      <c r="O70" s="227">
        <v>0</v>
      </c>
      <c r="P70" s="160"/>
      <c r="Q70" s="77"/>
      <c r="R70" s="161"/>
      <c r="S70" s="227">
        <v>0</v>
      </c>
      <c r="T70" s="227">
        <v>0</v>
      </c>
      <c r="U70" s="162">
        <v>0</v>
      </c>
      <c r="V70" s="71">
        <f t="shared" si="4"/>
        <v>0.1</v>
      </c>
      <c r="W70" s="73">
        <f t="shared" si="5"/>
        <v>0</v>
      </c>
      <c r="X70" s="77">
        <v>5</v>
      </c>
      <c r="Y70" s="73">
        <f>'ИТОГ и проверка'!F70</f>
        <v>0</v>
      </c>
      <c r="Z70" s="73">
        <v>0</v>
      </c>
      <c r="AA70" s="71">
        <f t="shared" si="7"/>
        <v>-5</v>
      </c>
      <c r="AB70" s="73">
        <f t="shared" si="0"/>
        <v>0</v>
      </c>
      <c r="AC70" s="77"/>
      <c r="AD70" s="73">
        <f>'ИТОГ и проверка'!G70</f>
        <v>0</v>
      </c>
      <c r="AE70" s="73">
        <f>'ИТОГ и проверка'!H70</f>
        <v>0</v>
      </c>
      <c r="AF70" s="77">
        <v>0</v>
      </c>
      <c r="AG70" s="73">
        <f t="shared" si="10"/>
        <v>0</v>
      </c>
      <c r="AH70" s="73">
        <f>'ИТОГ и проверка'!I70</f>
        <v>0</v>
      </c>
      <c r="AI70" s="91"/>
      <c r="AJ70" s="91">
        <f t="shared" si="8"/>
        <v>0</v>
      </c>
      <c r="AK70" s="89">
        <f t="shared" si="1"/>
        <v>0</v>
      </c>
      <c r="AL70" s="71">
        <f t="shared" si="2"/>
        <v>0</v>
      </c>
    </row>
    <row r="71" spans="1:38" ht="110.25">
      <c r="A71" s="66" t="s">
        <v>149</v>
      </c>
      <c r="B71" s="67" t="s">
        <v>150</v>
      </c>
      <c r="C71" s="195">
        <v>120.44</v>
      </c>
      <c r="D71" s="172">
        <v>410</v>
      </c>
      <c r="E71" s="170">
        <v>397</v>
      </c>
      <c r="F71" s="174">
        <f t="shared" si="3"/>
        <v>3.2962470939887081</v>
      </c>
      <c r="G71" s="72">
        <v>49</v>
      </c>
      <c r="H71" s="75">
        <v>12</v>
      </c>
      <c r="I71" s="75"/>
      <c r="J71" s="75">
        <v>0</v>
      </c>
      <c r="K71" s="75"/>
      <c r="L71" s="75"/>
      <c r="M71" s="75"/>
      <c r="N71" s="158">
        <v>0</v>
      </c>
      <c r="O71" s="170">
        <v>39</v>
      </c>
      <c r="P71" s="160"/>
      <c r="Q71" s="77"/>
      <c r="R71" s="161"/>
      <c r="S71" s="170">
        <v>26</v>
      </c>
      <c r="T71" s="170">
        <v>13</v>
      </c>
      <c r="U71" s="162">
        <f t="shared" si="9"/>
        <v>79.591836734693885</v>
      </c>
      <c r="V71" s="71">
        <f t="shared" si="4"/>
        <v>47.64</v>
      </c>
      <c r="W71" s="73">
        <f t="shared" si="5"/>
        <v>47</v>
      </c>
      <c r="X71" s="77">
        <v>12</v>
      </c>
      <c r="Y71" s="73">
        <f>'ИТОГ и проверка'!F71</f>
        <v>47</v>
      </c>
      <c r="Z71" s="73">
        <f t="shared" si="6"/>
        <v>11.838790931989925</v>
      </c>
      <c r="AA71" s="71">
        <f t="shared" si="7"/>
        <v>-0.16120906801007528</v>
      </c>
      <c r="AB71" s="10">
        <f t="shared" si="0"/>
        <v>0</v>
      </c>
      <c r="AC71" s="77"/>
      <c r="AD71" s="73">
        <f>'ИТОГ и проверка'!D71</f>
        <v>0</v>
      </c>
      <c r="AE71" s="77"/>
      <c r="AF71" s="77"/>
      <c r="AG71" s="77"/>
      <c r="AH71" s="73">
        <f>'ИТОГ и проверка'!E71</f>
        <v>0</v>
      </c>
      <c r="AI71" s="91"/>
      <c r="AJ71" s="91">
        <f t="shared" si="8"/>
        <v>0</v>
      </c>
      <c r="AK71" s="89">
        <f t="shared" si="1"/>
        <v>-47</v>
      </c>
      <c r="AL71" s="71">
        <f t="shared" si="2"/>
        <v>0</v>
      </c>
    </row>
    <row r="72" spans="1:38" ht="31.5">
      <c r="A72" s="66" t="s">
        <v>151</v>
      </c>
      <c r="B72" s="67" t="s">
        <v>152</v>
      </c>
      <c r="C72" s="171">
        <v>10.984999999999999</v>
      </c>
      <c r="D72" s="172">
        <v>49</v>
      </c>
      <c r="E72" s="208">
        <v>48</v>
      </c>
      <c r="F72" s="174">
        <f t="shared" si="3"/>
        <v>4.3695949021392808</v>
      </c>
      <c r="G72" s="72">
        <v>5</v>
      </c>
      <c r="H72" s="75">
        <v>10</v>
      </c>
      <c r="I72" s="75"/>
      <c r="J72" s="75">
        <v>0</v>
      </c>
      <c r="K72" s="75"/>
      <c r="L72" s="75"/>
      <c r="M72" s="75"/>
      <c r="N72" s="158">
        <v>0</v>
      </c>
      <c r="O72" s="170">
        <v>3</v>
      </c>
      <c r="P72" s="160"/>
      <c r="Q72" s="77"/>
      <c r="R72" s="161"/>
      <c r="S72" s="170">
        <v>3</v>
      </c>
      <c r="T72" s="170">
        <v>0</v>
      </c>
      <c r="U72" s="162">
        <f t="shared" si="9"/>
        <v>60</v>
      </c>
      <c r="V72" s="71">
        <f t="shared" si="4"/>
        <v>5.76</v>
      </c>
      <c r="W72" s="73">
        <f t="shared" si="5"/>
        <v>5</v>
      </c>
      <c r="X72" s="77">
        <v>12</v>
      </c>
      <c r="Y72" s="73">
        <f>'ИТОГ и проверка'!F72</f>
        <v>5</v>
      </c>
      <c r="Z72" s="73">
        <f t="shared" si="6"/>
        <v>10.416666666666668</v>
      </c>
      <c r="AA72" s="71">
        <f t="shared" si="7"/>
        <v>-1.5833333333333321</v>
      </c>
      <c r="AB72" s="73">
        <f t="shared" si="0"/>
        <v>0</v>
      </c>
      <c r="AC72" s="77"/>
      <c r="AD72" s="73">
        <f>'ИТОГ и проверка'!D72</f>
        <v>0</v>
      </c>
      <c r="AE72" s="77"/>
      <c r="AF72" s="77"/>
      <c r="AG72" s="77"/>
      <c r="AH72" s="73">
        <f>'ИТОГ и проверка'!E72</f>
        <v>0</v>
      </c>
      <c r="AI72" s="91"/>
      <c r="AJ72" s="91">
        <f t="shared" si="8"/>
        <v>0</v>
      </c>
      <c r="AK72" s="89">
        <f t="shared" si="1"/>
        <v>-5</v>
      </c>
      <c r="AL72" s="71">
        <f t="shared" si="2"/>
        <v>0</v>
      </c>
    </row>
    <row r="73" spans="1:38">
      <c r="A73" s="93" t="s">
        <v>153</v>
      </c>
      <c r="B73" s="57" t="s">
        <v>154</v>
      </c>
      <c r="C73" s="175"/>
      <c r="D73" s="165"/>
      <c r="E73" s="229"/>
      <c r="F73" s="213"/>
      <c r="G73" s="119"/>
      <c r="H73" s="61"/>
      <c r="I73" s="61"/>
      <c r="J73" s="61"/>
      <c r="K73" s="61"/>
      <c r="L73" s="61"/>
      <c r="M73" s="61"/>
      <c r="N73" s="61"/>
      <c r="O73" s="166"/>
      <c r="P73" s="60"/>
      <c r="Q73" s="60"/>
      <c r="R73" s="60"/>
      <c r="S73" s="166"/>
      <c r="T73" s="167"/>
      <c r="U73" s="60"/>
      <c r="V73" s="60"/>
      <c r="W73" s="60"/>
      <c r="X73" s="60"/>
      <c r="Y73" s="60"/>
      <c r="Z73" s="60"/>
      <c r="AA73" s="60"/>
      <c r="AB73" s="10">
        <f t="shared" si="0"/>
        <v>0</v>
      </c>
      <c r="AC73" s="60"/>
      <c r="AD73" s="60"/>
      <c r="AE73" s="60"/>
      <c r="AF73" s="60"/>
      <c r="AG73" s="60"/>
      <c r="AH73" s="60"/>
      <c r="AI73" s="97"/>
      <c r="AJ73" s="91">
        <f t="shared" si="8"/>
        <v>0</v>
      </c>
      <c r="AK73" s="89">
        <f t="shared" si="1"/>
        <v>0</v>
      </c>
      <c r="AL73" s="71">
        <f t="shared" si="2"/>
        <v>0</v>
      </c>
    </row>
    <row r="74" spans="1:38" ht="63">
      <c r="A74" s="66" t="s">
        <v>155</v>
      </c>
      <c r="B74" s="67" t="s">
        <v>156</v>
      </c>
      <c r="C74" s="171">
        <v>589.99</v>
      </c>
      <c r="D74" s="90">
        <v>866</v>
      </c>
      <c r="E74" s="172">
        <v>805</v>
      </c>
      <c r="F74" s="157">
        <f t="shared" si="3"/>
        <v>1.3644299055916203</v>
      </c>
      <c r="G74" s="72">
        <v>69</v>
      </c>
      <c r="H74" s="75">
        <v>8</v>
      </c>
      <c r="I74" s="75"/>
      <c r="J74" s="75">
        <v>0</v>
      </c>
      <c r="K74" s="75"/>
      <c r="L74" s="75"/>
      <c r="M74" s="75"/>
      <c r="N74" s="158">
        <v>0</v>
      </c>
      <c r="O74" s="170">
        <v>16</v>
      </c>
      <c r="P74" s="160"/>
      <c r="Q74" s="77"/>
      <c r="R74" s="161"/>
      <c r="S74" s="170">
        <v>16</v>
      </c>
      <c r="T74" s="170">
        <v>0</v>
      </c>
      <c r="U74" s="162">
        <f t="shared" si="9"/>
        <v>23.188405797101453</v>
      </c>
      <c r="V74" s="71">
        <f t="shared" si="4"/>
        <v>64.400000000000006</v>
      </c>
      <c r="W74" s="73">
        <f t="shared" si="5"/>
        <v>64</v>
      </c>
      <c r="X74" s="77">
        <v>8</v>
      </c>
      <c r="Y74" s="73">
        <f>'ИТОГ и проверка'!F74</f>
        <v>64</v>
      </c>
      <c r="Z74" s="73">
        <f t="shared" si="6"/>
        <v>7.9503105590062102</v>
      </c>
      <c r="AA74" s="71">
        <f t="shared" si="7"/>
        <v>-4.9689440993789802E-2</v>
      </c>
      <c r="AB74" s="73">
        <f t="shared" si="0"/>
        <v>0</v>
      </c>
      <c r="AC74" s="77"/>
      <c r="AD74" s="73">
        <f>'ИТОГ и проверка'!D74</f>
        <v>0</v>
      </c>
      <c r="AE74" s="77"/>
      <c r="AF74" s="77"/>
      <c r="AG74" s="77"/>
      <c r="AH74" s="73">
        <f>'ИТОГ и проверка'!E74</f>
        <v>0</v>
      </c>
      <c r="AI74" s="91"/>
      <c r="AJ74" s="91">
        <f t="shared" si="8"/>
        <v>0</v>
      </c>
      <c r="AK74" s="89">
        <f t="shared" si="1"/>
        <v>-64</v>
      </c>
      <c r="AL74" s="71">
        <f t="shared" si="2"/>
        <v>0</v>
      </c>
    </row>
    <row r="75" spans="1:38" ht="47.25" customHeight="1">
      <c r="A75" s="66" t="s">
        <v>157</v>
      </c>
      <c r="B75" s="67" t="s">
        <v>158</v>
      </c>
      <c r="C75" s="168">
        <v>299.06700000000001</v>
      </c>
      <c r="D75" s="90">
        <v>235</v>
      </c>
      <c r="E75" s="203">
        <v>277</v>
      </c>
      <c r="F75" s="157">
        <f t="shared" si="3"/>
        <v>0.92621385843306014</v>
      </c>
      <c r="G75" s="72">
        <v>11</v>
      </c>
      <c r="H75" s="75">
        <v>5</v>
      </c>
      <c r="I75" s="75"/>
      <c r="J75" s="75">
        <v>0</v>
      </c>
      <c r="K75" s="75"/>
      <c r="L75" s="75"/>
      <c r="M75" s="75"/>
      <c r="N75" s="75">
        <v>0</v>
      </c>
      <c r="O75" s="230"/>
      <c r="P75" s="77"/>
      <c r="Q75" s="77"/>
      <c r="R75" s="77"/>
      <c r="S75" s="230"/>
      <c r="T75" s="231"/>
      <c r="U75" s="71">
        <f t="shared" si="9"/>
        <v>0</v>
      </c>
      <c r="V75" s="71">
        <f t="shared" si="4"/>
        <v>13.850000000000001</v>
      </c>
      <c r="W75" s="73">
        <f t="shared" si="5"/>
        <v>13</v>
      </c>
      <c r="X75" s="77">
        <v>5</v>
      </c>
      <c r="Y75" s="73">
        <f>'ИТОГ и проверка'!F75</f>
        <v>13</v>
      </c>
      <c r="Z75" s="73">
        <f t="shared" si="6"/>
        <v>4.6931407942238268</v>
      </c>
      <c r="AA75" s="71">
        <f t="shared" si="7"/>
        <v>-0.30685920577617321</v>
      </c>
      <c r="AB75" s="10">
        <f t="shared" si="0"/>
        <v>0</v>
      </c>
      <c r="AC75" s="77"/>
      <c r="AD75" s="73">
        <f>'ИТОГ и проверка'!D75</f>
        <v>0</v>
      </c>
      <c r="AE75" s="77"/>
      <c r="AF75" s="77"/>
      <c r="AG75" s="77"/>
      <c r="AH75" s="73">
        <f>'ИТОГ и проверка'!E75</f>
        <v>0</v>
      </c>
      <c r="AI75" s="91"/>
      <c r="AJ75" s="91">
        <f t="shared" si="8"/>
        <v>0</v>
      </c>
      <c r="AK75" s="89">
        <f t="shared" si="1"/>
        <v>-13</v>
      </c>
      <c r="AL75" s="71">
        <f t="shared" si="2"/>
        <v>0</v>
      </c>
    </row>
    <row r="76" spans="1:38" ht="31.5">
      <c r="A76" s="66" t="s">
        <v>159</v>
      </c>
      <c r="B76" s="67" t="s">
        <v>160</v>
      </c>
      <c r="C76" s="171">
        <v>398.97</v>
      </c>
      <c r="D76" s="90">
        <v>391</v>
      </c>
      <c r="E76" s="148">
        <v>489</v>
      </c>
      <c r="F76" s="157">
        <f t="shared" si="3"/>
        <v>1.2256560643657417</v>
      </c>
      <c r="G76" s="72">
        <v>19</v>
      </c>
      <c r="H76" s="75">
        <v>5</v>
      </c>
      <c r="I76" s="75"/>
      <c r="J76" s="75">
        <v>0</v>
      </c>
      <c r="K76" s="75"/>
      <c r="L76" s="75"/>
      <c r="M76" s="75"/>
      <c r="N76" s="75">
        <v>0</v>
      </c>
      <c r="O76" s="232"/>
      <c r="P76" s="77"/>
      <c r="Q76" s="77"/>
      <c r="R76" s="77"/>
      <c r="S76" s="232"/>
      <c r="T76" s="233"/>
      <c r="U76" s="71">
        <f t="shared" si="9"/>
        <v>0</v>
      </c>
      <c r="V76" s="71">
        <f t="shared" si="4"/>
        <v>39.119999999999997</v>
      </c>
      <c r="W76" s="73">
        <f t="shared" si="5"/>
        <v>39</v>
      </c>
      <c r="X76" s="77">
        <v>8</v>
      </c>
      <c r="Y76" s="73">
        <f>'ИТОГ и проверка'!F76</f>
        <v>24</v>
      </c>
      <c r="Z76" s="73">
        <f t="shared" si="6"/>
        <v>4.9079754601226995</v>
      </c>
      <c r="AA76" s="71">
        <f t="shared" si="7"/>
        <v>-3.0920245398773005</v>
      </c>
      <c r="AB76" s="73">
        <f t="shared" si="0"/>
        <v>0</v>
      </c>
      <c r="AC76" s="77"/>
      <c r="AD76" s="73">
        <f>'ИТОГ и проверка'!D76</f>
        <v>0</v>
      </c>
      <c r="AE76" s="77"/>
      <c r="AF76" s="77"/>
      <c r="AG76" s="77"/>
      <c r="AH76" s="73">
        <f>'ИТОГ и проверка'!E76</f>
        <v>0</v>
      </c>
      <c r="AI76" s="91"/>
      <c r="AJ76" s="91">
        <f t="shared" si="8"/>
        <v>0</v>
      </c>
      <c r="AK76" s="89">
        <f t="shared" si="1"/>
        <v>-24</v>
      </c>
      <c r="AL76" s="71">
        <f t="shared" si="2"/>
        <v>0</v>
      </c>
    </row>
    <row r="77" spans="1:38" ht="31.5">
      <c r="A77" s="66" t="s">
        <v>161</v>
      </c>
      <c r="B77" s="67" t="s">
        <v>162</v>
      </c>
      <c r="C77" s="189">
        <v>1577</v>
      </c>
      <c r="D77" s="90">
        <v>487</v>
      </c>
      <c r="E77" s="203">
        <v>522</v>
      </c>
      <c r="F77" s="157">
        <f t="shared" si="3"/>
        <v>0.33100824350031705</v>
      </c>
      <c r="G77" s="72">
        <v>24</v>
      </c>
      <c r="H77" s="75">
        <v>5</v>
      </c>
      <c r="I77" s="75">
        <v>0</v>
      </c>
      <c r="J77" s="75">
        <v>1</v>
      </c>
      <c r="K77" s="75">
        <v>2</v>
      </c>
      <c r="L77" s="75">
        <v>0</v>
      </c>
      <c r="M77" s="75">
        <v>15</v>
      </c>
      <c r="N77" s="158">
        <v>6</v>
      </c>
      <c r="O77" s="170">
        <v>2</v>
      </c>
      <c r="P77" s="160"/>
      <c r="Q77" s="77"/>
      <c r="R77" s="161"/>
      <c r="S77" s="170">
        <v>2</v>
      </c>
      <c r="T77" s="170">
        <v>0</v>
      </c>
      <c r="U77" s="162">
        <f t="shared" si="9"/>
        <v>8.3333333333333339</v>
      </c>
      <c r="V77" s="71">
        <f t="shared" si="4"/>
        <v>26.1</v>
      </c>
      <c r="W77" s="73">
        <f t="shared" si="5"/>
        <v>26</v>
      </c>
      <c r="X77" s="77">
        <v>5</v>
      </c>
      <c r="Y77" s="10">
        <f>'ИТОГ и проверка'!F77+AC77</f>
        <v>26</v>
      </c>
      <c r="Z77" s="73">
        <f t="shared" si="6"/>
        <v>4.9808429118773949</v>
      </c>
      <c r="AA77" s="71">
        <f t="shared" si="7"/>
        <v>-1.9157088122605082E-2</v>
      </c>
      <c r="AB77" s="10">
        <f t="shared" ref="AB77:AB99" si="11">IF(AA77&gt;0.01,AA77*1000000,0)</f>
        <v>0</v>
      </c>
      <c r="AC77" s="103">
        <v>6</v>
      </c>
      <c r="AD77" s="73">
        <f>'ИТОГ и проверка'!G77</f>
        <v>1</v>
      </c>
      <c r="AE77" s="73">
        <f>'ИТОГ и проверка'!H77</f>
        <v>2</v>
      </c>
      <c r="AF77" s="77">
        <v>0</v>
      </c>
      <c r="AG77" s="73">
        <f t="shared" si="10"/>
        <v>17</v>
      </c>
      <c r="AH77" s="73">
        <f>'ИТОГ и проверка'!I77</f>
        <v>6</v>
      </c>
      <c r="AI77" s="91"/>
      <c r="AJ77" s="91">
        <f t="shared" si="8"/>
        <v>26</v>
      </c>
      <c r="AK77" s="89">
        <f t="shared" ref="AK77:AK99" si="12">AJ77-Y77</f>
        <v>0</v>
      </c>
      <c r="AL77" s="71">
        <f t="shared" ref="AL77:AL99" si="13">IF(AK77&gt;1,AK77*1000,0)</f>
        <v>0</v>
      </c>
    </row>
    <row r="78" spans="1:38">
      <c r="A78" s="93" t="s">
        <v>163</v>
      </c>
      <c r="B78" s="57" t="s">
        <v>164</v>
      </c>
      <c r="C78" s="163"/>
      <c r="D78" s="58"/>
      <c r="E78" s="164"/>
      <c r="F78" s="192"/>
      <c r="G78" s="119"/>
      <c r="H78" s="61"/>
      <c r="I78" s="61"/>
      <c r="J78" s="61"/>
      <c r="K78" s="61"/>
      <c r="L78" s="61"/>
      <c r="M78" s="61"/>
      <c r="N78" s="61"/>
      <c r="O78" s="167"/>
      <c r="P78" s="60"/>
      <c r="Q78" s="60"/>
      <c r="R78" s="60"/>
      <c r="S78" s="167"/>
      <c r="T78" s="166"/>
      <c r="U78" s="60"/>
      <c r="V78" s="60"/>
      <c r="W78" s="60"/>
      <c r="X78" s="60"/>
      <c r="Y78" s="60"/>
      <c r="Z78" s="60"/>
      <c r="AA78" s="60"/>
      <c r="AB78" s="73">
        <f t="shared" si="11"/>
        <v>0</v>
      </c>
      <c r="AC78" s="60"/>
      <c r="AD78" s="60"/>
      <c r="AE78" s="60"/>
      <c r="AF78" s="60"/>
      <c r="AG78" s="60"/>
      <c r="AH78" s="60"/>
      <c r="AI78" s="97"/>
      <c r="AJ78" s="91">
        <f t="shared" si="8"/>
        <v>0</v>
      </c>
      <c r="AK78" s="89">
        <f t="shared" si="12"/>
        <v>0</v>
      </c>
      <c r="AL78" s="71">
        <f t="shared" si="13"/>
        <v>0</v>
      </c>
    </row>
    <row r="79" spans="1:38" ht="47.25">
      <c r="A79" s="66" t="s">
        <v>165</v>
      </c>
      <c r="B79" s="67" t="s">
        <v>166</v>
      </c>
      <c r="C79" s="168">
        <v>644</v>
      </c>
      <c r="D79" s="90">
        <v>124</v>
      </c>
      <c r="E79" s="234">
        <v>112</v>
      </c>
      <c r="F79" s="157">
        <f t="shared" ref="F79:F99" si="14">E79/C79</f>
        <v>0.17391304347826086</v>
      </c>
      <c r="G79" s="72">
        <v>0</v>
      </c>
      <c r="H79" s="75">
        <v>0</v>
      </c>
      <c r="I79" s="235"/>
      <c r="J79" s="75">
        <v>0</v>
      </c>
      <c r="K79" s="75"/>
      <c r="L79" s="75"/>
      <c r="M79" s="75"/>
      <c r="N79" s="158">
        <v>0</v>
      </c>
      <c r="O79" s="227">
        <v>0</v>
      </c>
      <c r="P79" s="160"/>
      <c r="Q79" s="77"/>
      <c r="R79" s="161"/>
      <c r="S79" s="227">
        <v>0</v>
      </c>
      <c r="T79" s="227">
        <v>0</v>
      </c>
      <c r="U79" s="162">
        <v>0</v>
      </c>
      <c r="V79" s="71">
        <f t="shared" ref="V79:V142" si="15">E79*X79%</f>
        <v>5.6000000000000005</v>
      </c>
      <c r="W79" s="73">
        <f t="shared" ref="W79:W99" si="16">ROUNDDOWN(V79,0)</f>
        <v>5</v>
      </c>
      <c r="X79" s="77">
        <v>5</v>
      </c>
      <c r="Y79" s="73">
        <f>'ИТОГ и проверка'!F79</f>
        <v>0</v>
      </c>
      <c r="Z79" s="73">
        <f t="shared" ref="Z79:Z99" si="17">Y79/E79%</f>
        <v>0</v>
      </c>
      <c r="AA79" s="71">
        <f t="shared" ref="AA79:AA99" si="18">Z79-X79</f>
        <v>-5</v>
      </c>
      <c r="AB79" s="10">
        <f t="shared" si="11"/>
        <v>0</v>
      </c>
      <c r="AC79" s="236"/>
      <c r="AD79" s="73">
        <f>'ИТОГ и проверка'!D79</f>
        <v>0</v>
      </c>
      <c r="AE79" s="77"/>
      <c r="AF79" s="77"/>
      <c r="AG79" s="77"/>
      <c r="AH79" s="73">
        <f>'ИТОГ и проверка'!E79</f>
        <v>0</v>
      </c>
      <c r="AI79" s="91"/>
      <c r="AJ79" s="91">
        <f t="shared" ref="AJ79:AJ99" si="19">SUM(AD79:AI79)</f>
        <v>0</v>
      </c>
      <c r="AK79" s="89">
        <f t="shared" si="12"/>
        <v>0</v>
      </c>
      <c r="AL79" s="71">
        <f t="shared" si="13"/>
        <v>0</v>
      </c>
    </row>
    <row r="80" spans="1:38" ht="63">
      <c r="A80" s="66" t="s">
        <v>167</v>
      </c>
      <c r="B80" s="67" t="s">
        <v>168</v>
      </c>
      <c r="C80" s="196">
        <v>1406</v>
      </c>
      <c r="D80" s="90">
        <v>0</v>
      </c>
      <c r="E80" s="226">
        <v>0</v>
      </c>
      <c r="F80" s="157">
        <f t="shared" si="14"/>
        <v>0</v>
      </c>
      <c r="G80" s="72">
        <v>0</v>
      </c>
      <c r="H80" s="75">
        <v>0</v>
      </c>
      <c r="I80" s="235"/>
      <c r="J80" s="75">
        <v>0</v>
      </c>
      <c r="K80" s="75"/>
      <c r="L80" s="75"/>
      <c r="M80" s="75"/>
      <c r="N80" s="158">
        <v>0</v>
      </c>
      <c r="O80" s="227">
        <v>0</v>
      </c>
      <c r="P80" s="160"/>
      <c r="Q80" s="77"/>
      <c r="R80" s="161"/>
      <c r="S80" s="227">
        <v>0</v>
      </c>
      <c r="T80" s="227">
        <v>0</v>
      </c>
      <c r="U80" s="162">
        <v>0</v>
      </c>
      <c r="V80" s="71">
        <f t="shared" si="15"/>
        <v>0</v>
      </c>
      <c r="W80" s="73">
        <f t="shared" si="16"/>
        <v>0</v>
      </c>
      <c r="X80" s="77">
        <v>0</v>
      </c>
      <c r="Y80" s="73">
        <f>'ИТОГ и проверка'!F80</f>
        <v>0</v>
      </c>
      <c r="Z80" s="73">
        <v>0</v>
      </c>
      <c r="AA80" s="71">
        <f t="shared" si="18"/>
        <v>0</v>
      </c>
      <c r="AB80" s="73">
        <f t="shared" si="11"/>
        <v>0</v>
      </c>
      <c r="AC80" s="236"/>
      <c r="AD80" s="73">
        <f>'ИТОГ и проверка'!D80</f>
        <v>0</v>
      </c>
      <c r="AE80" s="77"/>
      <c r="AF80" s="77"/>
      <c r="AG80" s="77"/>
      <c r="AH80" s="73">
        <f>'ИТОГ и проверка'!E80</f>
        <v>0</v>
      </c>
      <c r="AI80" s="91"/>
      <c r="AJ80" s="91">
        <f t="shared" si="19"/>
        <v>0</v>
      </c>
      <c r="AK80" s="89">
        <f t="shared" si="12"/>
        <v>0</v>
      </c>
      <c r="AL80" s="71">
        <f t="shared" si="13"/>
        <v>0</v>
      </c>
    </row>
    <row r="81" spans="1:38" ht="47.25">
      <c r="A81" s="66" t="s">
        <v>169</v>
      </c>
      <c r="B81" s="67" t="s">
        <v>170</v>
      </c>
      <c r="C81" s="195">
        <v>31</v>
      </c>
      <c r="D81" s="90">
        <v>0</v>
      </c>
      <c r="E81" s="203">
        <v>0</v>
      </c>
      <c r="F81" s="157">
        <f t="shared" si="14"/>
        <v>0</v>
      </c>
      <c r="G81" s="72">
        <v>0</v>
      </c>
      <c r="H81" s="75">
        <v>0</v>
      </c>
      <c r="I81" s="235"/>
      <c r="J81" s="75">
        <v>0</v>
      </c>
      <c r="K81" s="75"/>
      <c r="L81" s="75"/>
      <c r="M81" s="75"/>
      <c r="N81" s="158">
        <v>0</v>
      </c>
      <c r="O81" s="227">
        <v>0</v>
      </c>
      <c r="P81" s="160"/>
      <c r="Q81" s="77"/>
      <c r="R81" s="161"/>
      <c r="S81" s="227">
        <v>0</v>
      </c>
      <c r="T81" s="227">
        <v>0</v>
      </c>
      <c r="U81" s="162">
        <v>0</v>
      </c>
      <c r="V81" s="71">
        <f t="shared" si="15"/>
        <v>0</v>
      </c>
      <c r="W81" s="73">
        <f t="shared" si="16"/>
        <v>0</v>
      </c>
      <c r="X81" s="77">
        <v>0</v>
      </c>
      <c r="Y81" s="73">
        <f>'ИТОГ и проверка'!F81</f>
        <v>0</v>
      </c>
      <c r="Z81" s="73">
        <v>0</v>
      </c>
      <c r="AA81" s="71">
        <f t="shared" si="18"/>
        <v>0</v>
      </c>
      <c r="AB81" s="10">
        <f t="shared" si="11"/>
        <v>0</v>
      </c>
      <c r="AC81" s="236"/>
      <c r="AD81" s="73">
        <f>'ИТОГ и проверка'!D81</f>
        <v>0</v>
      </c>
      <c r="AE81" s="77"/>
      <c r="AF81" s="77"/>
      <c r="AG81" s="77"/>
      <c r="AH81" s="73">
        <f>'ИТОГ и проверка'!E81</f>
        <v>0</v>
      </c>
      <c r="AI81" s="91"/>
      <c r="AJ81" s="91">
        <f t="shared" si="19"/>
        <v>0</v>
      </c>
      <c r="AK81" s="89">
        <f t="shared" si="12"/>
        <v>0</v>
      </c>
      <c r="AL81" s="71">
        <f t="shared" si="13"/>
        <v>0</v>
      </c>
    </row>
    <row r="82" spans="1:38" ht="47.25">
      <c r="A82" s="66" t="s">
        <v>171</v>
      </c>
      <c r="B82" s="67" t="s">
        <v>172</v>
      </c>
      <c r="C82" s="222">
        <v>58</v>
      </c>
      <c r="D82" s="90">
        <v>0</v>
      </c>
      <c r="E82" s="148">
        <v>0</v>
      </c>
      <c r="F82" s="157">
        <f t="shared" si="14"/>
        <v>0</v>
      </c>
      <c r="G82" s="72">
        <v>0</v>
      </c>
      <c r="H82" s="75">
        <v>0</v>
      </c>
      <c r="I82" s="235"/>
      <c r="J82" s="75">
        <v>0</v>
      </c>
      <c r="K82" s="75"/>
      <c r="L82" s="75"/>
      <c r="M82" s="75"/>
      <c r="N82" s="158">
        <v>0</v>
      </c>
      <c r="O82" s="227">
        <v>0</v>
      </c>
      <c r="P82" s="160"/>
      <c r="Q82" s="77"/>
      <c r="R82" s="161"/>
      <c r="S82" s="227">
        <v>0</v>
      </c>
      <c r="T82" s="227">
        <v>0</v>
      </c>
      <c r="U82" s="162">
        <v>0</v>
      </c>
      <c r="V82" s="71">
        <f t="shared" si="15"/>
        <v>0</v>
      </c>
      <c r="W82" s="73">
        <f t="shared" si="16"/>
        <v>0</v>
      </c>
      <c r="X82" s="77">
        <v>0</v>
      </c>
      <c r="Y82" s="73">
        <f>'ИТОГ и проверка'!F82</f>
        <v>0</v>
      </c>
      <c r="Z82" s="73">
        <v>0</v>
      </c>
      <c r="AA82" s="71">
        <f t="shared" si="18"/>
        <v>0</v>
      </c>
      <c r="AB82" s="73">
        <f t="shared" si="11"/>
        <v>0</v>
      </c>
      <c r="AC82" s="236"/>
      <c r="AD82" s="73">
        <f>'ИТОГ и проверка'!D82</f>
        <v>0</v>
      </c>
      <c r="AE82" s="77"/>
      <c r="AF82" s="77"/>
      <c r="AG82" s="77"/>
      <c r="AH82" s="73">
        <f>'ИТОГ и проверка'!E82</f>
        <v>0</v>
      </c>
      <c r="AI82" s="91"/>
      <c r="AJ82" s="91">
        <f t="shared" si="19"/>
        <v>0</v>
      </c>
      <c r="AK82" s="89">
        <f t="shared" si="12"/>
        <v>0</v>
      </c>
      <c r="AL82" s="71">
        <f t="shared" si="13"/>
        <v>0</v>
      </c>
    </row>
    <row r="83" spans="1:38" ht="47.25">
      <c r="A83" s="66" t="s">
        <v>173</v>
      </c>
      <c r="B83" s="67" t="s">
        <v>174</v>
      </c>
      <c r="C83" s="195">
        <v>166.6</v>
      </c>
      <c r="D83" s="90">
        <v>0</v>
      </c>
      <c r="E83" s="237">
        <v>0</v>
      </c>
      <c r="F83" s="157">
        <f t="shared" si="14"/>
        <v>0</v>
      </c>
      <c r="G83" s="72">
        <v>0</v>
      </c>
      <c r="H83" s="75">
        <v>0</v>
      </c>
      <c r="I83" s="235"/>
      <c r="J83" s="75">
        <v>0</v>
      </c>
      <c r="K83" s="75"/>
      <c r="L83" s="75"/>
      <c r="M83" s="75"/>
      <c r="N83" s="158">
        <v>0</v>
      </c>
      <c r="O83" s="173">
        <v>0</v>
      </c>
      <c r="P83" s="160"/>
      <c r="Q83" s="77"/>
      <c r="R83" s="161"/>
      <c r="S83" s="173">
        <v>0</v>
      </c>
      <c r="T83" s="173">
        <v>0</v>
      </c>
      <c r="U83" s="162">
        <v>0</v>
      </c>
      <c r="V83" s="71">
        <f t="shared" si="15"/>
        <v>0</v>
      </c>
      <c r="W83" s="73">
        <f t="shared" si="16"/>
        <v>0</v>
      </c>
      <c r="X83" s="77">
        <v>0</v>
      </c>
      <c r="Y83" s="73">
        <f>'ИТОГ и проверка'!F83</f>
        <v>0</v>
      </c>
      <c r="Z83" s="73">
        <v>0</v>
      </c>
      <c r="AA83" s="71">
        <f t="shared" si="18"/>
        <v>0</v>
      </c>
      <c r="AB83" s="10">
        <f t="shared" si="11"/>
        <v>0</v>
      </c>
      <c r="AC83" s="236"/>
      <c r="AD83" s="73">
        <f>'ИТОГ и проверка'!D83</f>
        <v>0</v>
      </c>
      <c r="AE83" s="77"/>
      <c r="AF83" s="77"/>
      <c r="AG83" s="77"/>
      <c r="AH83" s="73">
        <f>'ИТОГ и проверка'!E83</f>
        <v>0</v>
      </c>
      <c r="AI83" s="91"/>
      <c r="AJ83" s="91">
        <f t="shared" si="19"/>
        <v>0</v>
      </c>
      <c r="AK83" s="89">
        <f t="shared" si="12"/>
        <v>0</v>
      </c>
      <c r="AL83" s="71">
        <f t="shared" si="13"/>
        <v>0</v>
      </c>
    </row>
    <row r="84" spans="1:38" ht="47.25">
      <c r="A84" s="66" t="s">
        <v>175</v>
      </c>
      <c r="B84" s="67" t="s">
        <v>176</v>
      </c>
      <c r="C84" s="222">
        <v>21.2</v>
      </c>
      <c r="D84" s="90">
        <v>0</v>
      </c>
      <c r="E84" s="148">
        <v>0</v>
      </c>
      <c r="F84" s="157">
        <f t="shared" si="14"/>
        <v>0</v>
      </c>
      <c r="G84" s="72">
        <v>0</v>
      </c>
      <c r="H84" s="75">
        <v>0</v>
      </c>
      <c r="I84" s="235"/>
      <c r="J84" s="75">
        <v>0</v>
      </c>
      <c r="K84" s="75"/>
      <c r="L84" s="75"/>
      <c r="M84" s="75"/>
      <c r="N84" s="158">
        <v>0</v>
      </c>
      <c r="O84" s="227">
        <v>0</v>
      </c>
      <c r="P84" s="160"/>
      <c r="Q84" s="77"/>
      <c r="R84" s="161"/>
      <c r="S84" s="227">
        <v>0</v>
      </c>
      <c r="T84" s="227">
        <v>0</v>
      </c>
      <c r="U84" s="162">
        <v>0</v>
      </c>
      <c r="V84" s="71">
        <f t="shared" si="15"/>
        <v>0</v>
      </c>
      <c r="W84" s="73">
        <f t="shared" si="16"/>
        <v>0</v>
      </c>
      <c r="X84" s="77">
        <v>0</v>
      </c>
      <c r="Y84" s="73">
        <f>'ИТОГ и проверка'!F84</f>
        <v>0</v>
      </c>
      <c r="Z84" s="73">
        <v>0</v>
      </c>
      <c r="AA84" s="71">
        <f t="shared" si="18"/>
        <v>0</v>
      </c>
      <c r="AB84" s="73">
        <f t="shared" si="11"/>
        <v>0</v>
      </c>
      <c r="AC84" s="236"/>
      <c r="AD84" s="73">
        <f>'ИТОГ и проверка'!D84</f>
        <v>0</v>
      </c>
      <c r="AE84" s="77"/>
      <c r="AF84" s="77"/>
      <c r="AG84" s="77"/>
      <c r="AH84" s="73">
        <f>'ИТОГ и проверка'!E84</f>
        <v>0</v>
      </c>
      <c r="AI84" s="91"/>
      <c r="AJ84" s="91">
        <f t="shared" si="19"/>
        <v>0</v>
      </c>
      <c r="AK84" s="89">
        <f t="shared" si="12"/>
        <v>0</v>
      </c>
      <c r="AL84" s="71">
        <f t="shared" si="13"/>
        <v>0</v>
      </c>
    </row>
    <row r="85" spans="1:38" ht="47.25">
      <c r="A85" s="66" t="s">
        <v>177</v>
      </c>
      <c r="B85" s="67" t="s">
        <v>178</v>
      </c>
      <c r="C85" s="195">
        <v>70.2</v>
      </c>
      <c r="D85" s="90">
        <v>0</v>
      </c>
      <c r="E85" s="203">
        <v>0</v>
      </c>
      <c r="F85" s="157">
        <f t="shared" si="14"/>
        <v>0</v>
      </c>
      <c r="G85" s="72">
        <v>0</v>
      </c>
      <c r="H85" s="75">
        <v>0</v>
      </c>
      <c r="I85" s="235"/>
      <c r="J85" s="75">
        <v>0</v>
      </c>
      <c r="K85" s="75"/>
      <c r="L85" s="75"/>
      <c r="M85" s="75"/>
      <c r="N85" s="158">
        <v>0</v>
      </c>
      <c r="O85" s="227">
        <v>0</v>
      </c>
      <c r="P85" s="160"/>
      <c r="Q85" s="77"/>
      <c r="R85" s="161"/>
      <c r="S85" s="227">
        <v>0</v>
      </c>
      <c r="T85" s="227">
        <v>0</v>
      </c>
      <c r="U85" s="162">
        <v>0</v>
      </c>
      <c r="V85" s="71">
        <f t="shared" si="15"/>
        <v>0</v>
      </c>
      <c r="W85" s="73">
        <f t="shared" si="16"/>
        <v>0</v>
      </c>
      <c r="X85" s="77">
        <v>0</v>
      </c>
      <c r="Y85" s="73">
        <f>'ИТОГ и проверка'!F85</f>
        <v>0</v>
      </c>
      <c r="Z85" s="73">
        <v>0</v>
      </c>
      <c r="AA85" s="71">
        <f t="shared" si="18"/>
        <v>0</v>
      </c>
      <c r="AB85" s="10">
        <f t="shared" si="11"/>
        <v>0</v>
      </c>
      <c r="AC85" s="236"/>
      <c r="AD85" s="73">
        <f>'ИТОГ и проверка'!D85</f>
        <v>0</v>
      </c>
      <c r="AE85" s="77"/>
      <c r="AF85" s="77"/>
      <c r="AG85" s="77"/>
      <c r="AH85" s="73">
        <f>'ИТОГ и проверка'!E85</f>
        <v>0</v>
      </c>
      <c r="AI85" s="91"/>
      <c r="AJ85" s="91">
        <f t="shared" si="19"/>
        <v>0</v>
      </c>
      <c r="AK85" s="89">
        <f t="shared" si="12"/>
        <v>0</v>
      </c>
      <c r="AL85" s="71">
        <f t="shared" si="13"/>
        <v>0</v>
      </c>
    </row>
    <row r="86" spans="1:38" ht="47.25">
      <c r="A86" s="66" t="s">
        <v>179</v>
      </c>
      <c r="B86" s="67" t="s">
        <v>180</v>
      </c>
      <c r="C86" s="222">
        <v>31</v>
      </c>
      <c r="D86" s="90">
        <v>0</v>
      </c>
      <c r="E86" s="7">
        <v>0</v>
      </c>
      <c r="F86" s="157">
        <f t="shared" si="14"/>
        <v>0</v>
      </c>
      <c r="G86" s="72">
        <v>0</v>
      </c>
      <c r="H86" s="75">
        <v>0</v>
      </c>
      <c r="I86" s="235"/>
      <c r="J86" s="75">
        <v>0</v>
      </c>
      <c r="K86" s="75"/>
      <c r="L86" s="75"/>
      <c r="M86" s="75"/>
      <c r="N86" s="158">
        <v>0</v>
      </c>
      <c r="O86" s="227">
        <v>0</v>
      </c>
      <c r="P86" s="160"/>
      <c r="Q86" s="77"/>
      <c r="R86" s="161"/>
      <c r="S86" s="227">
        <v>0</v>
      </c>
      <c r="T86" s="227">
        <v>0</v>
      </c>
      <c r="U86" s="162">
        <v>0</v>
      </c>
      <c r="V86" s="71">
        <f t="shared" si="15"/>
        <v>0</v>
      </c>
      <c r="W86" s="73">
        <f t="shared" si="16"/>
        <v>0</v>
      </c>
      <c r="X86" s="77">
        <v>0</v>
      </c>
      <c r="Y86" s="73">
        <f>'ИТОГ и проверка'!F86</f>
        <v>0</v>
      </c>
      <c r="Z86" s="73">
        <v>0</v>
      </c>
      <c r="AA86" s="71">
        <f t="shared" si="18"/>
        <v>0</v>
      </c>
      <c r="AB86" s="73">
        <f t="shared" si="11"/>
        <v>0</v>
      </c>
      <c r="AC86" s="236"/>
      <c r="AD86" s="73">
        <f>'ИТОГ и проверка'!D86</f>
        <v>0</v>
      </c>
      <c r="AE86" s="77"/>
      <c r="AF86" s="77"/>
      <c r="AG86" s="77"/>
      <c r="AH86" s="73">
        <f>'ИТОГ и проверка'!E86</f>
        <v>0</v>
      </c>
      <c r="AI86" s="91"/>
      <c r="AJ86" s="91">
        <f t="shared" si="19"/>
        <v>0</v>
      </c>
      <c r="AK86" s="89">
        <f t="shared" si="12"/>
        <v>0</v>
      </c>
      <c r="AL86" s="71">
        <f t="shared" si="13"/>
        <v>0</v>
      </c>
    </row>
    <row r="87" spans="1:38" ht="47.25">
      <c r="A87" s="66" t="s">
        <v>181</v>
      </c>
      <c r="B87" s="67" t="s">
        <v>182</v>
      </c>
      <c r="C87" s="195">
        <v>72</v>
      </c>
      <c r="D87" s="90">
        <v>0</v>
      </c>
      <c r="E87" s="203">
        <v>0</v>
      </c>
      <c r="F87" s="157">
        <f t="shared" si="14"/>
        <v>0</v>
      </c>
      <c r="G87" s="72">
        <v>0</v>
      </c>
      <c r="H87" s="75">
        <v>0</v>
      </c>
      <c r="I87" s="235"/>
      <c r="J87" s="75">
        <v>0</v>
      </c>
      <c r="K87" s="75"/>
      <c r="L87" s="75"/>
      <c r="M87" s="75"/>
      <c r="N87" s="158">
        <v>0</v>
      </c>
      <c r="O87" s="227">
        <v>0</v>
      </c>
      <c r="P87" s="160"/>
      <c r="Q87" s="77"/>
      <c r="R87" s="161"/>
      <c r="S87" s="227">
        <v>0</v>
      </c>
      <c r="T87" s="227">
        <v>0</v>
      </c>
      <c r="U87" s="162">
        <v>0</v>
      </c>
      <c r="V87" s="71">
        <f t="shared" si="15"/>
        <v>0</v>
      </c>
      <c r="W87" s="73">
        <f t="shared" si="16"/>
        <v>0</v>
      </c>
      <c r="X87" s="77">
        <v>0</v>
      </c>
      <c r="Y87" s="73">
        <f>'ИТОГ и проверка'!F87</f>
        <v>0</v>
      </c>
      <c r="Z87" s="73">
        <v>0</v>
      </c>
      <c r="AA87" s="71">
        <f t="shared" si="18"/>
        <v>0</v>
      </c>
      <c r="AB87" s="10">
        <f t="shared" si="11"/>
        <v>0</v>
      </c>
      <c r="AC87" s="236"/>
      <c r="AD87" s="73">
        <f>'ИТОГ и проверка'!D87</f>
        <v>0</v>
      </c>
      <c r="AE87" s="77"/>
      <c r="AF87" s="77"/>
      <c r="AG87" s="77"/>
      <c r="AH87" s="73">
        <f>'ИТОГ и проверка'!E87</f>
        <v>0</v>
      </c>
      <c r="AI87" s="91"/>
      <c r="AJ87" s="91">
        <f t="shared" si="19"/>
        <v>0</v>
      </c>
      <c r="AK87" s="89">
        <f t="shared" si="12"/>
        <v>0</v>
      </c>
      <c r="AL87" s="71">
        <f t="shared" si="13"/>
        <v>0</v>
      </c>
    </row>
    <row r="88" spans="1:38" ht="47.25">
      <c r="A88" s="66" t="s">
        <v>183</v>
      </c>
      <c r="B88" s="67" t="s">
        <v>184</v>
      </c>
      <c r="C88" s="222">
        <v>117.6</v>
      </c>
      <c r="D88" s="90">
        <v>0</v>
      </c>
      <c r="E88" s="148">
        <v>0</v>
      </c>
      <c r="F88" s="157">
        <f t="shared" si="14"/>
        <v>0</v>
      </c>
      <c r="G88" s="72">
        <v>0</v>
      </c>
      <c r="H88" s="75">
        <v>0</v>
      </c>
      <c r="I88" s="235"/>
      <c r="J88" s="75">
        <v>0</v>
      </c>
      <c r="K88" s="75"/>
      <c r="L88" s="75"/>
      <c r="M88" s="75"/>
      <c r="N88" s="158">
        <v>0</v>
      </c>
      <c r="O88" s="227">
        <v>0</v>
      </c>
      <c r="P88" s="160"/>
      <c r="Q88" s="77"/>
      <c r="R88" s="161"/>
      <c r="S88" s="227">
        <v>0</v>
      </c>
      <c r="T88" s="227">
        <v>0</v>
      </c>
      <c r="U88" s="162">
        <v>0</v>
      </c>
      <c r="V88" s="71">
        <f t="shared" si="15"/>
        <v>0</v>
      </c>
      <c r="W88" s="73">
        <f t="shared" si="16"/>
        <v>0</v>
      </c>
      <c r="X88" s="77">
        <v>0</v>
      </c>
      <c r="Y88" s="73">
        <f>'ИТОГ и проверка'!F88</f>
        <v>0</v>
      </c>
      <c r="Z88" s="73">
        <v>0</v>
      </c>
      <c r="AA88" s="71">
        <f t="shared" si="18"/>
        <v>0</v>
      </c>
      <c r="AB88" s="73">
        <f t="shared" si="11"/>
        <v>0</v>
      </c>
      <c r="AC88" s="236"/>
      <c r="AD88" s="73">
        <f>'ИТОГ и проверка'!D88</f>
        <v>0</v>
      </c>
      <c r="AE88" s="77"/>
      <c r="AF88" s="77"/>
      <c r="AG88" s="77"/>
      <c r="AH88" s="73">
        <f>'ИТОГ и проверка'!E88</f>
        <v>0</v>
      </c>
      <c r="AI88" s="91"/>
      <c r="AJ88" s="91">
        <f t="shared" si="19"/>
        <v>0</v>
      </c>
      <c r="AK88" s="89">
        <f t="shared" si="12"/>
        <v>0</v>
      </c>
      <c r="AL88" s="71">
        <f t="shared" si="13"/>
        <v>0</v>
      </c>
    </row>
    <row r="89" spans="1:38" ht="47.25">
      <c r="A89" s="66" t="s">
        <v>185</v>
      </c>
      <c r="B89" s="67" t="s">
        <v>186</v>
      </c>
      <c r="C89" s="195">
        <v>161.69999999999999</v>
      </c>
      <c r="D89" s="90">
        <v>0</v>
      </c>
      <c r="E89" s="237">
        <v>0</v>
      </c>
      <c r="F89" s="157">
        <f t="shared" si="14"/>
        <v>0</v>
      </c>
      <c r="G89" s="72">
        <v>0</v>
      </c>
      <c r="H89" s="75">
        <v>0</v>
      </c>
      <c r="I89" s="235"/>
      <c r="J89" s="75">
        <v>0</v>
      </c>
      <c r="K89" s="75"/>
      <c r="L89" s="75"/>
      <c r="M89" s="75"/>
      <c r="N89" s="158">
        <v>0</v>
      </c>
      <c r="O89" s="227">
        <v>0</v>
      </c>
      <c r="P89" s="160"/>
      <c r="Q89" s="77"/>
      <c r="R89" s="161"/>
      <c r="S89" s="227">
        <v>0</v>
      </c>
      <c r="T89" s="227">
        <v>0</v>
      </c>
      <c r="U89" s="162">
        <v>0</v>
      </c>
      <c r="V89" s="71">
        <f t="shared" si="15"/>
        <v>0</v>
      </c>
      <c r="W89" s="73">
        <f t="shared" si="16"/>
        <v>0</v>
      </c>
      <c r="X89" s="77">
        <v>0</v>
      </c>
      <c r="Y89" s="73">
        <f>'ИТОГ и проверка'!F89</f>
        <v>0</v>
      </c>
      <c r="Z89" s="73">
        <v>0</v>
      </c>
      <c r="AA89" s="71">
        <f t="shared" si="18"/>
        <v>0</v>
      </c>
      <c r="AB89" s="10">
        <f t="shared" si="11"/>
        <v>0</v>
      </c>
      <c r="AC89" s="236"/>
      <c r="AD89" s="73">
        <f>'ИТОГ и проверка'!D89</f>
        <v>0</v>
      </c>
      <c r="AE89" s="77"/>
      <c r="AF89" s="77"/>
      <c r="AG89" s="77"/>
      <c r="AH89" s="73">
        <f>'ИТОГ и проверка'!E89</f>
        <v>0</v>
      </c>
      <c r="AI89" s="91"/>
      <c r="AJ89" s="91">
        <f t="shared" si="19"/>
        <v>0</v>
      </c>
      <c r="AK89" s="89">
        <f t="shared" si="12"/>
        <v>0</v>
      </c>
      <c r="AL89" s="71">
        <f t="shared" si="13"/>
        <v>0</v>
      </c>
    </row>
    <row r="90" spans="1:38" ht="47.25">
      <c r="A90" s="66" t="s">
        <v>187</v>
      </c>
      <c r="B90" s="67" t="s">
        <v>188</v>
      </c>
      <c r="C90" s="222">
        <v>155.1</v>
      </c>
      <c r="D90" s="90">
        <v>0</v>
      </c>
      <c r="E90" s="148">
        <v>0</v>
      </c>
      <c r="F90" s="157">
        <f t="shared" si="14"/>
        <v>0</v>
      </c>
      <c r="G90" s="72">
        <v>0</v>
      </c>
      <c r="H90" s="75">
        <v>0</v>
      </c>
      <c r="I90" s="235"/>
      <c r="J90" s="75">
        <v>0</v>
      </c>
      <c r="K90" s="75"/>
      <c r="L90" s="75"/>
      <c r="M90" s="75"/>
      <c r="N90" s="158">
        <v>0</v>
      </c>
      <c r="O90" s="227">
        <v>0</v>
      </c>
      <c r="P90" s="160"/>
      <c r="Q90" s="77"/>
      <c r="R90" s="161"/>
      <c r="S90" s="227">
        <v>0</v>
      </c>
      <c r="T90" s="227">
        <v>0</v>
      </c>
      <c r="U90" s="162">
        <v>0</v>
      </c>
      <c r="V90" s="71">
        <f t="shared" si="15"/>
        <v>0</v>
      </c>
      <c r="W90" s="73">
        <f t="shared" si="16"/>
        <v>0</v>
      </c>
      <c r="X90" s="77">
        <v>0</v>
      </c>
      <c r="Y90" s="73">
        <f>'ИТОГ и проверка'!F90</f>
        <v>0</v>
      </c>
      <c r="Z90" s="73">
        <v>0</v>
      </c>
      <c r="AA90" s="71">
        <f t="shared" si="18"/>
        <v>0</v>
      </c>
      <c r="AB90" s="73">
        <f t="shared" si="11"/>
        <v>0</v>
      </c>
      <c r="AC90" s="236"/>
      <c r="AD90" s="73">
        <f>'ИТОГ и проверка'!D90</f>
        <v>0</v>
      </c>
      <c r="AE90" s="77"/>
      <c r="AF90" s="77"/>
      <c r="AG90" s="77"/>
      <c r="AH90" s="73">
        <f>'ИТОГ и проверка'!E90</f>
        <v>0</v>
      </c>
      <c r="AI90" s="91"/>
      <c r="AJ90" s="91">
        <f t="shared" si="19"/>
        <v>0</v>
      </c>
      <c r="AK90" s="89">
        <f t="shared" si="12"/>
        <v>0</v>
      </c>
      <c r="AL90" s="71">
        <f t="shared" si="13"/>
        <v>0</v>
      </c>
    </row>
    <row r="91" spans="1:38" ht="47.25">
      <c r="A91" s="66" t="s">
        <v>189</v>
      </c>
      <c r="B91" s="67" t="s">
        <v>190</v>
      </c>
      <c r="C91" s="195">
        <v>57.3</v>
      </c>
      <c r="D91" s="90">
        <v>0</v>
      </c>
      <c r="E91" s="203">
        <v>0</v>
      </c>
      <c r="F91" s="157">
        <f t="shared" si="14"/>
        <v>0</v>
      </c>
      <c r="G91" s="72">
        <v>0</v>
      </c>
      <c r="H91" s="75">
        <v>0</v>
      </c>
      <c r="I91" s="235"/>
      <c r="J91" s="75">
        <v>0</v>
      </c>
      <c r="K91" s="75"/>
      <c r="L91" s="75"/>
      <c r="M91" s="75"/>
      <c r="N91" s="158">
        <v>0</v>
      </c>
      <c r="O91" s="227">
        <v>0</v>
      </c>
      <c r="P91" s="160"/>
      <c r="Q91" s="77"/>
      <c r="R91" s="161"/>
      <c r="S91" s="227">
        <v>0</v>
      </c>
      <c r="T91" s="227">
        <v>0</v>
      </c>
      <c r="U91" s="162">
        <v>0</v>
      </c>
      <c r="V91" s="71">
        <f t="shared" si="15"/>
        <v>0</v>
      </c>
      <c r="W91" s="73">
        <f t="shared" si="16"/>
        <v>0</v>
      </c>
      <c r="X91" s="77">
        <v>0</v>
      </c>
      <c r="Y91" s="73">
        <f>'ИТОГ и проверка'!F91</f>
        <v>0</v>
      </c>
      <c r="Z91" s="73">
        <v>0</v>
      </c>
      <c r="AA91" s="71">
        <f t="shared" si="18"/>
        <v>0</v>
      </c>
      <c r="AB91" s="10">
        <f t="shared" si="11"/>
        <v>0</v>
      </c>
      <c r="AC91" s="236"/>
      <c r="AD91" s="73">
        <f>'ИТОГ и проверка'!D91</f>
        <v>0</v>
      </c>
      <c r="AE91" s="77"/>
      <c r="AF91" s="77"/>
      <c r="AG91" s="77"/>
      <c r="AH91" s="73">
        <f>'ИТОГ и проверка'!E91</f>
        <v>0</v>
      </c>
      <c r="AI91" s="91"/>
      <c r="AJ91" s="91">
        <f t="shared" si="19"/>
        <v>0</v>
      </c>
      <c r="AK91" s="89">
        <f t="shared" si="12"/>
        <v>0</v>
      </c>
      <c r="AL91" s="71">
        <f t="shared" si="13"/>
        <v>0</v>
      </c>
    </row>
    <row r="92" spans="1:38" ht="47.25">
      <c r="A92" s="66" t="s">
        <v>191</v>
      </c>
      <c r="B92" s="67" t="s">
        <v>192</v>
      </c>
      <c r="C92" s="222">
        <v>31</v>
      </c>
      <c r="D92" s="90">
        <v>0</v>
      </c>
      <c r="E92" s="7">
        <v>0</v>
      </c>
      <c r="F92" s="157">
        <f t="shared" si="14"/>
        <v>0</v>
      </c>
      <c r="G92" s="72">
        <v>0</v>
      </c>
      <c r="H92" s="75">
        <v>0</v>
      </c>
      <c r="I92" s="235"/>
      <c r="J92" s="75">
        <v>0</v>
      </c>
      <c r="K92" s="75"/>
      <c r="L92" s="75"/>
      <c r="M92" s="75"/>
      <c r="N92" s="158">
        <v>0</v>
      </c>
      <c r="O92" s="227">
        <v>0</v>
      </c>
      <c r="P92" s="160"/>
      <c r="Q92" s="77"/>
      <c r="R92" s="161"/>
      <c r="S92" s="227">
        <v>0</v>
      </c>
      <c r="T92" s="227">
        <v>0</v>
      </c>
      <c r="U92" s="162">
        <v>0</v>
      </c>
      <c r="V92" s="71">
        <f t="shared" si="15"/>
        <v>0</v>
      </c>
      <c r="W92" s="73">
        <f t="shared" si="16"/>
        <v>0</v>
      </c>
      <c r="X92" s="77">
        <v>0</v>
      </c>
      <c r="Y92" s="73">
        <f>'ИТОГ и проверка'!F92</f>
        <v>0</v>
      </c>
      <c r="Z92" s="73">
        <v>0</v>
      </c>
      <c r="AA92" s="71">
        <f t="shared" si="18"/>
        <v>0</v>
      </c>
      <c r="AB92" s="73">
        <f t="shared" si="11"/>
        <v>0</v>
      </c>
      <c r="AC92" s="236"/>
      <c r="AD92" s="73">
        <f>'ИТОГ и проверка'!D92</f>
        <v>0</v>
      </c>
      <c r="AE92" s="77"/>
      <c r="AF92" s="77"/>
      <c r="AG92" s="77"/>
      <c r="AH92" s="73">
        <f>'ИТОГ и проверка'!E92</f>
        <v>0</v>
      </c>
      <c r="AI92" s="91"/>
      <c r="AJ92" s="91">
        <f t="shared" si="19"/>
        <v>0</v>
      </c>
      <c r="AK92" s="89">
        <f t="shared" si="12"/>
        <v>0</v>
      </c>
      <c r="AL92" s="71">
        <f t="shared" si="13"/>
        <v>0</v>
      </c>
    </row>
    <row r="93" spans="1:38" ht="47.25">
      <c r="A93" s="66" t="s">
        <v>193</v>
      </c>
      <c r="B93" s="67" t="s">
        <v>194</v>
      </c>
      <c r="C93" s="195">
        <v>55.5</v>
      </c>
      <c r="D93" s="90">
        <v>0</v>
      </c>
      <c r="E93" s="237">
        <v>0</v>
      </c>
      <c r="F93" s="157">
        <f t="shared" si="14"/>
        <v>0</v>
      </c>
      <c r="G93" s="72">
        <v>0</v>
      </c>
      <c r="H93" s="75">
        <v>0</v>
      </c>
      <c r="I93" s="235"/>
      <c r="J93" s="75">
        <v>0</v>
      </c>
      <c r="K93" s="75"/>
      <c r="L93" s="75"/>
      <c r="M93" s="75"/>
      <c r="N93" s="158">
        <v>0</v>
      </c>
      <c r="O93" s="227">
        <v>0</v>
      </c>
      <c r="P93" s="160"/>
      <c r="Q93" s="77"/>
      <c r="R93" s="161"/>
      <c r="S93" s="227">
        <v>0</v>
      </c>
      <c r="T93" s="227">
        <v>0</v>
      </c>
      <c r="U93" s="162">
        <v>0</v>
      </c>
      <c r="V93" s="71">
        <f t="shared" si="15"/>
        <v>0</v>
      </c>
      <c r="W93" s="73">
        <f t="shared" si="16"/>
        <v>0</v>
      </c>
      <c r="X93" s="77">
        <v>0</v>
      </c>
      <c r="Y93" s="73">
        <f>'ИТОГ и проверка'!F93</f>
        <v>0</v>
      </c>
      <c r="Z93" s="73">
        <v>0</v>
      </c>
      <c r="AA93" s="71">
        <f t="shared" si="18"/>
        <v>0</v>
      </c>
      <c r="AB93" s="10">
        <f t="shared" si="11"/>
        <v>0</v>
      </c>
      <c r="AC93" s="236"/>
      <c r="AD93" s="73">
        <f>'ИТОГ и проверка'!D93</f>
        <v>0</v>
      </c>
      <c r="AE93" s="77"/>
      <c r="AF93" s="77"/>
      <c r="AG93" s="77"/>
      <c r="AH93" s="73">
        <f>'ИТОГ и проверка'!E93</f>
        <v>0</v>
      </c>
      <c r="AI93" s="91"/>
      <c r="AJ93" s="91">
        <f t="shared" si="19"/>
        <v>0</v>
      </c>
      <c r="AK93" s="89">
        <f t="shared" si="12"/>
        <v>0</v>
      </c>
      <c r="AL93" s="71">
        <f t="shared" si="13"/>
        <v>0</v>
      </c>
    </row>
    <row r="94" spans="1:38" ht="47.25">
      <c r="A94" s="66" t="s">
        <v>195</v>
      </c>
      <c r="B94" s="67" t="s">
        <v>196</v>
      </c>
      <c r="C94" s="222">
        <v>450.8</v>
      </c>
      <c r="D94" s="90">
        <v>0</v>
      </c>
      <c r="E94" s="7">
        <v>0</v>
      </c>
      <c r="F94" s="157">
        <f t="shared" si="14"/>
        <v>0</v>
      </c>
      <c r="G94" s="72">
        <v>0</v>
      </c>
      <c r="H94" s="75">
        <v>0</v>
      </c>
      <c r="I94" s="235"/>
      <c r="J94" s="75">
        <v>0</v>
      </c>
      <c r="K94" s="75"/>
      <c r="L94" s="75"/>
      <c r="M94" s="75"/>
      <c r="N94" s="158">
        <v>0</v>
      </c>
      <c r="O94" s="227">
        <v>0</v>
      </c>
      <c r="P94" s="160"/>
      <c r="Q94" s="77"/>
      <c r="R94" s="161"/>
      <c r="S94" s="227">
        <v>0</v>
      </c>
      <c r="T94" s="227">
        <v>0</v>
      </c>
      <c r="U94" s="162">
        <v>0</v>
      </c>
      <c r="V94" s="71">
        <f t="shared" si="15"/>
        <v>0</v>
      </c>
      <c r="W94" s="73">
        <f t="shared" si="16"/>
        <v>0</v>
      </c>
      <c r="X94" s="77">
        <v>0</v>
      </c>
      <c r="Y94" s="73">
        <f>'ИТОГ и проверка'!F94</f>
        <v>0</v>
      </c>
      <c r="Z94" s="73">
        <v>0</v>
      </c>
      <c r="AA94" s="71">
        <f t="shared" si="18"/>
        <v>0</v>
      </c>
      <c r="AB94" s="73">
        <f t="shared" si="11"/>
        <v>0</v>
      </c>
      <c r="AC94" s="236"/>
      <c r="AD94" s="73">
        <f>'ИТОГ и проверка'!D94</f>
        <v>0</v>
      </c>
      <c r="AE94" s="77"/>
      <c r="AF94" s="77"/>
      <c r="AG94" s="77"/>
      <c r="AH94" s="73">
        <f>'ИТОГ и проверка'!E94</f>
        <v>0</v>
      </c>
      <c r="AI94" s="91"/>
      <c r="AJ94" s="91">
        <f t="shared" si="19"/>
        <v>0</v>
      </c>
      <c r="AK94" s="89">
        <f t="shared" si="12"/>
        <v>0</v>
      </c>
      <c r="AL94" s="71">
        <f t="shared" si="13"/>
        <v>0</v>
      </c>
    </row>
    <row r="95" spans="1:38" ht="31.5">
      <c r="A95" s="66" t="s">
        <v>197</v>
      </c>
      <c r="B95" s="67" t="s">
        <v>198</v>
      </c>
      <c r="C95" s="189">
        <v>1064.22</v>
      </c>
      <c r="D95" s="90">
        <v>0</v>
      </c>
      <c r="E95" s="203">
        <v>0</v>
      </c>
      <c r="F95" s="157">
        <f t="shared" si="14"/>
        <v>0</v>
      </c>
      <c r="G95" s="72">
        <v>0</v>
      </c>
      <c r="H95" s="75">
        <v>0</v>
      </c>
      <c r="I95" s="75">
        <v>0</v>
      </c>
      <c r="J95" s="75">
        <v>0</v>
      </c>
      <c r="K95" s="75">
        <v>0</v>
      </c>
      <c r="L95" s="75">
        <v>0</v>
      </c>
      <c r="M95" s="75">
        <v>0</v>
      </c>
      <c r="N95" s="158">
        <v>0</v>
      </c>
      <c r="O95" s="170">
        <v>0</v>
      </c>
      <c r="P95" s="160"/>
      <c r="Q95" s="77"/>
      <c r="R95" s="161"/>
      <c r="S95" s="170">
        <v>0</v>
      </c>
      <c r="T95" s="170">
        <v>0</v>
      </c>
      <c r="U95" s="162">
        <v>0</v>
      </c>
      <c r="V95" s="71">
        <f t="shared" si="15"/>
        <v>0</v>
      </c>
      <c r="W95" s="73">
        <f t="shared" si="16"/>
        <v>0</v>
      </c>
      <c r="X95" s="77">
        <v>0</v>
      </c>
      <c r="Y95" s="73">
        <f>'ИТОГ и проверка'!F95</f>
        <v>0</v>
      </c>
      <c r="Z95" s="73">
        <v>0</v>
      </c>
      <c r="AA95" s="71">
        <f t="shared" si="18"/>
        <v>0</v>
      </c>
      <c r="AB95" s="10">
        <f t="shared" si="11"/>
        <v>0</v>
      </c>
      <c r="AC95" s="103">
        <v>0</v>
      </c>
      <c r="AD95" s="73">
        <f>'ИТОГ и проверка'!G95</f>
        <v>0</v>
      </c>
      <c r="AE95" s="73">
        <f>'ИТОГ и проверка'!H95</f>
        <v>0</v>
      </c>
      <c r="AF95" s="77">
        <v>0</v>
      </c>
      <c r="AG95" s="73">
        <f t="shared" si="10"/>
        <v>0</v>
      </c>
      <c r="AH95" s="73">
        <f>'ИТОГ и проверка'!I95</f>
        <v>0</v>
      </c>
      <c r="AI95" s="91"/>
      <c r="AJ95" s="91">
        <f t="shared" si="19"/>
        <v>0</v>
      </c>
      <c r="AK95" s="89">
        <f t="shared" si="12"/>
        <v>0</v>
      </c>
      <c r="AL95" s="71">
        <f t="shared" si="13"/>
        <v>0</v>
      </c>
    </row>
    <row r="96" spans="1:38" ht="31.5">
      <c r="A96" s="66" t="s">
        <v>199</v>
      </c>
      <c r="B96" s="67" t="s">
        <v>200</v>
      </c>
      <c r="C96" s="171">
        <v>2277.59</v>
      </c>
      <c r="D96" s="90">
        <v>0</v>
      </c>
      <c r="E96" s="148">
        <v>0</v>
      </c>
      <c r="F96" s="157">
        <f t="shared" si="14"/>
        <v>0</v>
      </c>
      <c r="G96" s="72">
        <v>0</v>
      </c>
      <c r="H96" s="75">
        <v>0</v>
      </c>
      <c r="I96" s="75">
        <v>0</v>
      </c>
      <c r="J96" s="75">
        <v>0</v>
      </c>
      <c r="K96" s="75">
        <v>0</v>
      </c>
      <c r="L96" s="75">
        <v>0</v>
      </c>
      <c r="M96" s="75">
        <v>0</v>
      </c>
      <c r="N96" s="158">
        <v>0</v>
      </c>
      <c r="O96" s="170">
        <v>0</v>
      </c>
      <c r="P96" s="160"/>
      <c r="Q96" s="77"/>
      <c r="R96" s="161"/>
      <c r="S96" s="170">
        <v>0</v>
      </c>
      <c r="T96" s="238">
        <v>0</v>
      </c>
      <c r="U96" s="71">
        <v>0</v>
      </c>
      <c r="V96" s="71">
        <f t="shared" si="15"/>
        <v>0</v>
      </c>
      <c r="W96" s="73">
        <f t="shared" si="16"/>
        <v>0</v>
      </c>
      <c r="X96" s="77">
        <v>0</v>
      </c>
      <c r="Y96" s="73">
        <f>'ИТОГ и проверка'!F96</f>
        <v>0</v>
      </c>
      <c r="Z96" s="73">
        <v>0</v>
      </c>
      <c r="AA96" s="71">
        <f t="shared" si="18"/>
        <v>0</v>
      </c>
      <c r="AB96" s="73">
        <f t="shared" si="11"/>
        <v>0</v>
      </c>
      <c r="AC96" s="103">
        <v>0</v>
      </c>
      <c r="AD96" s="73">
        <f>'ИТОГ и проверка'!G96</f>
        <v>0</v>
      </c>
      <c r="AE96" s="73">
        <f>'ИТОГ и проверка'!H96</f>
        <v>0</v>
      </c>
      <c r="AF96" s="77">
        <v>0</v>
      </c>
      <c r="AG96" s="73">
        <f t="shared" si="10"/>
        <v>0</v>
      </c>
      <c r="AH96" s="73">
        <f>'ИТОГ и проверка'!I96</f>
        <v>0</v>
      </c>
      <c r="AI96" s="91"/>
      <c r="AJ96" s="91">
        <f t="shared" si="19"/>
        <v>0</v>
      </c>
      <c r="AK96" s="89">
        <f t="shared" si="12"/>
        <v>0</v>
      </c>
      <c r="AL96" s="71">
        <f t="shared" si="13"/>
        <v>0</v>
      </c>
    </row>
    <row r="97" spans="1:38" ht="31.5">
      <c r="A97" s="66" t="s">
        <v>201</v>
      </c>
      <c r="B97" s="67" t="s">
        <v>202</v>
      </c>
      <c r="C97" s="168">
        <v>6270.68</v>
      </c>
      <c r="D97" s="90">
        <v>1183</v>
      </c>
      <c r="E97" s="237">
        <v>1715</v>
      </c>
      <c r="F97" s="157">
        <f t="shared" si="14"/>
        <v>0.27349505954697095</v>
      </c>
      <c r="G97" s="72">
        <v>50</v>
      </c>
      <c r="H97" s="75">
        <v>5</v>
      </c>
      <c r="I97" s="75">
        <v>9</v>
      </c>
      <c r="J97" s="75">
        <v>3</v>
      </c>
      <c r="K97" s="75">
        <v>4</v>
      </c>
      <c r="L97" s="75">
        <v>0</v>
      </c>
      <c r="M97" s="75">
        <v>28</v>
      </c>
      <c r="N97" s="158">
        <v>15</v>
      </c>
      <c r="O97" s="170"/>
      <c r="P97" s="160"/>
      <c r="Q97" s="77"/>
      <c r="R97" s="161"/>
      <c r="S97" s="170"/>
      <c r="T97" s="170"/>
      <c r="U97" s="162">
        <f t="shared" ref="U97:U99" si="20">O97/G97%</f>
        <v>0</v>
      </c>
      <c r="V97" s="71">
        <f t="shared" si="15"/>
        <v>85.75</v>
      </c>
      <c r="W97" s="73">
        <f t="shared" si="16"/>
        <v>85</v>
      </c>
      <c r="X97" s="77">
        <v>5</v>
      </c>
      <c r="Y97" s="73">
        <f>'ИТОГ и проверка'!F97+AC97</f>
        <v>85</v>
      </c>
      <c r="Z97" s="73">
        <f t="shared" si="17"/>
        <v>4.9562682215743443</v>
      </c>
      <c r="AA97" s="71">
        <f t="shared" si="18"/>
        <v>-4.3731778425655676E-2</v>
      </c>
      <c r="AB97" s="10">
        <f t="shared" si="11"/>
        <v>0</v>
      </c>
      <c r="AC97" s="103">
        <v>34</v>
      </c>
      <c r="AD97" s="73">
        <f>'ИТОГ и проверка'!G97</f>
        <v>3</v>
      </c>
      <c r="AE97" s="73">
        <f>'ИТОГ и проверка'!H97</f>
        <v>4</v>
      </c>
      <c r="AF97" s="77">
        <v>0</v>
      </c>
      <c r="AG97" s="73">
        <f>Y97-AD97-AE97-AH97-AC97</f>
        <v>24</v>
      </c>
      <c r="AH97" s="73">
        <f>'ИТОГ и проверка'!I97</f>
        <v>20</v>
      </c>
      <c r="AI97" s="91"/>
      <c r="AJ97" s="91">
        <f t="shared" si="19"/>
        <v>51</v>
      </c>
      <c r="AK97" s="89">
        <f t="shared" si="12"/>
        <v>-34</v>
      </c>
      <c r="AL97" s="71">
        <f t="shared" si="13"/>
        <v>0</v>
      </c>
    </row>
    <row r="98" spans="1:38">
      <c r="A98" s="93" t="s">
        <v>203</v>
      </c>
      <c r="B98" s="57" t="s">
        <v>204</v>
      </c>
      <c r="C98" s="163"/>
      <c r="D98" s="58"/>
      <c r="E98" s="164"/>
      <c r="F98" s="192"/>
      <c r="G98" s="119"/>
      <c r="H98" s="61"/>
      <c r="I98" s="61"/>
      <c r="J98" s="61"/>
      <c r="K98" s="61"/>
      <c r="L98" s="61"/>
      <c r="M98" s="61"/>
      <c r="N98" s="61"/>
      <c r="O98" s="166"/>
      <c r="P98" s="60"/>
      <c r="Q98" s="60"/>
      <c r="R98" s="60"/>
      <c r="S98" s="166"/>
      <c r="T98" s="167"/>
      <c r="U98" s="60"/>
      <c r="V98" s="60"/>
      <c r="W98" s="60"/>
      <c r="X98" s="60"/>
      <c r="Y98" s="60"/>
      <c r="Z98" s="60"/>
      <c r="AA98" s="60"/>
      <c r="AB98" s="73">
        <f t="shared" si="11"/>
        <v>0</v>
      </c>
      <c r="AC98" s="60"/>
      <c r="AD98" s="60"/>
      <c r="AE98" s="60"/>
      <c r="AF98" s="60"/>
      <c r="AG98" s="60"/>
      <c r="AH98" s="60"/>
      <c r="AI98" s="97"/>
      <c r="AJ98" s="91">
        <f t="shared" si="19"/>
        <v>0</v>
      </c>
      <c r="AK98" s="89">
        <f t="shared" si="12"/>
        <v>0</v>
      </c>
      <c r="AL98" s="71">
        <f t="shared" si="13"/>
        <v>0</v>
      </c>
    </row>
    <row r="99" spans="1:38" ht="47.25">
      <c r="A99" s="66" t="s">
        <v>205</v>
      </c>
      <c r="B99" s="67" t="s">
        <v>206</v>
      </c>
      <c r="C99" s="189">
        <v>559.529</v>
      </c>
      <c r="D99" s="90">
        <v>835</v>
      </c>
      <c r="E99" s="203">
        <v>936</v>
      </c>
      <c r="F99" s="157">
        <f t="shared" si="14"/>
        <v>1.6728355456106834</v>
      </c>
      <c r="G99" s="72">
        <v>50</v>
      </c>
      <c r="H99" s="75">
        <v>6</v>
      </c>
      <c r="I99" s="235"/>
      <c r="J99" s="75">
        <v>0</v>
      </c>
      <c r="K99" s="75"/>
      <c r="L99" s="75"/>
      <c r="M99" s="75"/>
      <c r="N99" s="158">
        <v>0</v>
      </c>
      <c r="O99" s="170">
        <v>28</v>
      </c>
      <c r="P99" s="160"/>
      <c r="Q99" s="77"/>
      <c r="R99" s="161"/>
      <c r="S99" s="170">
        <v>24</v>
      </c>
      <c r="T99" s="170">
        <v>4</v>
      </c>
      <c r="U99" s="162">
        <f t="shared" si="20"/>
        <v>56</v>
      </c>
      <c r="V99" s="71">
        <f t="shared" si="15"/>
        <v>74.88</v>
      </c>
      <c r="W99" s="73">
        <f t="shared" si="16"/>
        <v>74</v>
      </c>
      <c r="X99" s="77">
        <v>8</v>
      </c>
      <c r="Y99" s="73">
        <f>'ИТОГ и проверка'!F99</f>
        <v>50</v>
      </c>
      <c r="Z99" s="73">
        <f t="shared" si="17"/>
        <v>5.3418803418803424</v>
      </c>
      <c r="AA99" s="71">
        <f t="shared" si="18"/>
        <v>-2.6581196581196576</v>
      </c>
      <c r="AB99" s="10">
        <f t="shared" si="11"/>
        <v>0</v>
      </c>
      <c r="AC99" s="236"/>
      <c r="AD99" s="73">
        <f>'ИТОГ и проверка'!D99</f>
        <v>0</v>
      </c>
      <c r="AE99" s="77"/>
      <c r="AF99" s="77"/>
      <c r="AG99" s="77"/>
      <c r="AH99" s="73">
        <f>'ИТОГ и проверка'!E99</f>
        <v>0</v>
      </c>
      <c r="AI99" s="91"/>
      <c r="AJ99" s="91">
        <f t="shared" si="19"/>
        <v>0</v>
      </c>
      <c r="AK99" s="89">
        <f t="shared" si="12"/>
        <v>-50</v>
      </c>
      <c r="AL99" s="71">
        <f t="shared" si="13"/>
        <v>0</v>
      </c>
    </row>
    <row r="100" spans="1:38" ht="31.5">
      <c r="A100" s="66" t="s">
        <v>207</v>
      </c>
      <c r="B100" s="67" t="s">
        <v>208</v>
      </c>
      <c r="C100" s="196">
        <v>84.48</v>
      </c>
      <c r="D100" s="90">
        <v>363</v>
      </c>
      <c r="E100" s="172">
        <v>301</v>
      </c>
      <c r="F100" s="157">
        <f t="shared" ref="F100:F162" si="21">E100/C100</f>
        <v>3.5629734848484849</v>
      </c>
      <c r="G100" s="72">
        <v>29</v>
      </c>
      <c r="H100" s="75">
        <v>8</v>
      </c>
      <c r="I100" s="235"/>
      <c r="J100" s="75">
        <v>0</v>
      </c>
      <c r="K100" s="75"/>
      <c r="L100" s="75"/>
      <c r="M100" s="75"/>
      <c r="N100" s="158">
        <v>0</v>
      </c>
      <c r="O100" s="170">
        <v>5</v>
      </c>
      <c r="P100" s="160"/>
      <c r="Q100" s="77"/>
      <c r="R100" s="161"/>
      <c r="S100" s="170">
        <v>5</v>
      </c>
      <c r="T100" s="170"/>
      <c r="U100" s="162">
        <f t="shared" ref="U100:U162" si="22">O100/G100%</f>
        <v>17.241379310344829</v>
      </c>
      <c r="V100" s="71">
        <f t="shared" si="15"/>
        <v>36.119999999999997</v>
      </c>
      <c r="W100" s="73">
        <f t="shared" ref="W100:W162" si="23">ROUNDDOWN(V100,0)</f>
        <v>36</v>
      </c>
      <c r="X100" s="77">
        <v>12</v>
      </c>
      <c r="Y100" s="73">
        <f>'ИТОГ и проверка'!F100</f>
        <v>21</v>
      </c>
      <c r="Z100" s="73">
        <f t="shared" ref="Z100:Z162" si="24">Y100/E100%</f>
        <v>6.9767441860465125</v>
      </c>
      <c r="AA100" s="71">
        <f t="shared" ref="AA100:AA162" si="25">Z100-X100</f>
        <v>-5.0232558139534875</v>
      </c>
      <c r="AB100" s="73">
        <f t="shared" ref="AB100:AB163" si="26">IF(AA100&gt;0.01,AA100*1000000,0)</f>
        <v>0</v>
      </c>
      <c r="AC100" s="236"/>
      <c r="AD100" s="73">
        <f>'ИТОГ и проверка'!D100</f>
        <v>0</v>
      </c>
      <c r="AE100" s="77"/>
      <c r="AF100" s="77"/>
      <c r="AG100" s="77"/>
      <c r="AH100" s="73">
        <f>'ИТОГ и проверка'!E100</f>
        <v>0</v>
      </c>
      <c r="AI100" s="91"/>
      <c r="AJ100" s="91">
        <f t="shared" ref="AJ100:AJ163" si="27">SUM(AD100:AI100)</f>
        <v>0</v>
      </c>
      <c r="AK100" s="89">
        <f t="shared" ref="AK100:AK163" si="28">AJ100-Y100</f>
        <v>-21</v>
      </c>
      <c r="AL100" s="71">
        <f t="shared" ref="AL100:AL163" si="29">IF(AK100&gt;1,AK100*1000,0)</f>
        <v>0</v>
      </c>
    </row>
    <row r="101" spans="1:38" ht="63">
      <c r="A101" s="66" t="s">
        <v>209</v>
      </c>
      <c r="B101" s="67" t="s">
        <v>210</v>
      </c>
      <c r="C101" s="189">
        <v>118.67100000000001</v>
      </c>
      <c r="D101" s="90">
        <v>478</v>
      </c>
      <c r="E101" s="203">
        <v>458</v>
      </c>
      <c r="F101" s="157">
        <f t="shared" si="21"/>
        <v>3.85940962830009</v>
      </c>
      <c r="G101" s="72">
        <v>57</v>
      </c>
      <c r="H101" s="75">
        <v>12</v>
      </c>
      <c r="I101" s="235"/>
      <c r="J101" s="75">
        <v>0</v>
      </c>
      <c r="K101" s="75"/>
      <c r="L101" s="75"/>
      <c r="M101" s="75"/>
      <c r="N101" s="158">
        <v>0</v>
      </c>
      <c r="O101" s="170">
        <v>29</v>
      </c>
      <c r="P101" s="160"/>
      <c r="Q101" s="77"/>
      <c r="R101" s="161"/>
      <c r="S101" s="170">
        <v>24</v>
      </c>
      <c r="T101" s="170">
        <v>5</v>
      </c>
      <c r="U101" s="162">
        <f t="shared" si="22"/>
        <v>50.877192982456144</v>
      </c>
      <c r="V101" s="71">
        <f t="shared" si="15"/>
        <v>54.96</v>
      </c>
      <c r="W101" s="73">
        <f t="shared" si="23"/>
        <v>54</v>
      </c>
      <c r="X101" s="77">
        <v>12</v>
      </c>
      <c r="Y101" s="73">
        <f>'ИТОГ и проверка'!F101</f>
        <v>40</v>
      </c>
      <c r="Z101" s="73">
        <f t="shared" si="24"/>
        <v>8.7336244541484707</v>
      </c>
      <c r="AA101" s="71">
        <f t="shared" si="25"/>
        <v>-3.2663755458515293</v>
      </c>
      <c r="AB101" s="10">
        <f t="shared" si="26"/>
        <v>0</v>
      </c>
      <c r="AC101" s="236"/>
      <c r="AD101" s="73">
        <f>'ИТОГ и проверка'!D101</f>
        <v>0</v>
      </c>
      <c r="AE101" s="77"/>
      <c r="AF101" s="77"/>
      <c r="AG101" s="77"/>
      <c r="AH101" s="73">
        <f>'ИТОГ и проверка'!E101</f>
        <v>0</v>
      </c>
      <c r="AI101" s="91"/>
      <c r="AJ101" s="91">
        <f t="shared" si="27"/>
        <v>0</v>
      </c>
      <c r="AK101" s="89">
        <f t="shared" si="28"/>
        <v>-40</v>
      </c>
      <c r="AL101" s="71">
        <f t="shared" si="29"/>
        <v>0</v>
      </c>
    </row>
    <row r="102" spans="1:38" ht="63">
      <c r="A102" s="66" t="s">
        <v>211</v>
      </c>
      <c r="B102" s="67" t="s">
        <v>212</v>
      </c>
      <c r="C102" s="196">
        <v>84.194999999999993</v>
      </c>
      <c r="D102" s="90">
        <v>362</v>
      </c>
      <c r="E102" s="172">
        <v>336</v>
      </c>
      <c r="F102" s="157">
        <f t="shared" si="21"/>
        <v>3.990735791911634</v>
      </c>
      <c r="G102" s="72">
        <v>43</v>
      </c>
      <c r="H102" s="75">
        <v>12</v>
      </c>
      <c r="I102" s="235"/>
      <c r="J102" s="75">
        <v>0</v>
      </c>
      <c r="K102" s="75"/>
      <c r="L102" s="75"/>
      <c r="M102" s="75"/>
      <c r="N102" s="158">
        <v>0</v>
      </c>
      <c r="O102" s="170">
        <v>16</v>
      </c>
      <c r="P102" s="160"/>
      <c r="Q102" s="77"/>
      <c r="R102" s="161"/>
      <c r="S102" s="170">
        <v>13</v>
      </c>
      <c r="T102" s="170">
        <v>3</v>
      </c>
      <c r="U102" s="162">
        <f t="shared" si="22"/>
        <v>37.209302325581397</v>
      </c>
      <c r="V102" s="71">
        <f t="shared" si="15"/>
        <v>40.32</v>
      </c>
      <c r="W102" s="73">
        <f t="shared" si="23"/>
        <v>40</v>
      </c>
      <c r="X102" s="77">
        <v>12</v>
      </c>
      <c r="Y102" s="73">
        <f>'ИТОГ и проверка'!F102</f>
        <v>30</v>
      </c>
      <c r="Z102" s="73">
        <f t="shared" si="24"/>
        <v>8.9285714285714288</v>
      </c>
      <c r="AA102" s="71">
        <f t="shared" si="25"/>
        <v>-3.0714285714285712</v>
      </c>
      <c r="AB102" s="73">
        <f t="shared" si="26"/>
        <v>0</v>
      </c>
      <c r="AC102" s="236"/>
      <c r="AD102" s="73">
        <f>'ИТОГ и проверка'!D102</f>
        <v>0</v>
      </c>
      <c r="AE102" s="77"/>
      <c r="AF102" s="77"/>
      <c r="AG102" s="77"/>
      <c r="AH102" s="73">
        <f>'ИТОГ и проверка'!E102</f>
        <v>0</v>
      </c>
      <c r="AI102" s="91"/>
      <c r="AJ102" s="91">
        <f t="shared" si="27"/>
        <v>0</v>
      </c>
      <c r="AK102" s="89">
        <f t="shared" si="28"/>
        <v>-30</v>
      </c>
      <c r="AL102" s="71">
        <f t="shared" si="29"/>
        <v>0</v>
      </c>
    </row>
    <row r="103" spans="1:38" ht="63">
      <c r="A103" s="66" t="s">
        <v>213</v>
      </c>
      <c r="B103" s="67" t="s">
        <v>214</v>
      </c>
      <c r="C103" s="189">
        <v>184.93</v>
      </c>
      <c r="D103" s="90">
        <v>727</v>
      </c>
      <c r="E103" s="203">
        <v>678</v>
      </c>
      <c r="F103" s="157">
        <f t="shared" si="21"/>
        <v>3.6662520953874438</v>
      </c>
      <c r="G103" s="72">
        <v>87</v>
      </c>
      <c r="H103" s="75">
        <v>12</v>
      </c>
      <c r="I103" s="235"/>
      <c r="J103" s="75">
        <v>0</v>
      </c>
      <c r="K103" s="75"/>
      <c r="L103" s="75"/>
      <c r="M103" s="75"/>
      <c r="N103" s="158">
        <v>0</v>
      </c>
      <c r="O103" s="159">
        <v>30</v>
      </c>
      <c r="P103" s="160"/>
      <c r="Q103" s="77"/>
      <c r="R103" s="161"/>
      <c r="S103" s="159">
        <v>22</v>
      </c>
      <c r="T103" s="159">
        <v>8</v>
      </c>
      <c r="U103" s="162">
        <f t="shared" si="22"/>
        <v>34.482758620689658</v>
      </c>
      <c r="V103" s="71">
        <f t="shared" si="15"/>
        <v>81.36</v>
      </c>
      <c r="W103" s="73">
        <f t="shared" si="23"/>
        <v>81</v>
      </c>
      <c r="X103" s="77">
        <v>12</v>
      </c>
      <c r="Y103" s="73">
        <f>'ИТОГ и проверка'!F103</f>
        <v>54</v>
      </c>
      <c r="Z103" s="73">
        <f t="shared" si="24"/>
        <v>7.9646017699115044</v>
      </c>
      <c r="AA103" s="71">
        <f t="shared" si="25"/>
        <v>-4.0353982300884956</v>
      </c>
      <c r="AB103" s="10">
        <f t="shared" si="26"/>
        <v>0</v>
      </c>
      <c r="AC103" s="236"/>
      <c r="AD103" s="73">
        <f>'ИТОГ и проверка'!D103</f>
        <v>0</v>
      </c>
      <c r="AE103" s="77"/>
      <c r="AF103" s="77"/>
      <c r="AG103" s="77"/>
      <c r="AH103" s="73">
        <f>'ИТОГ и проверка'!E103</f>
        <v>0</v>
      </c>
      <c r="AI103" s="91"/>
      <c r="AJ103" s="91">
        <f t="shared" si="27"/>
        <v>0</v>
      </c>
      <c r="AK103" s="89">
        <f t="shared" si="28"/>
        <v>-54</v>
      </c>
      <c r="AL103" s="71">
        <f t="shared" si="29"/>
        <v>0</v>
      </c>
    </row>
    <row r="104" spans="1:38" ht="31.5">
      <c r="A104" s="66" t="s">
        <v>215</v>
      </c>
      <c r="B104" s="67" t="s">
        <v>216</v>
      </c>
      <c r="C104" s="171">
        <v>37.735999999999997</v>
      </c>
      <c r="D104" s="90">
        <v>89</v>
      </c>
      <c r="E104" s="226">
        <v>82</v>
      </c>
      <c r="F104" s="157">
        <f t="shared" si="21"/>
        <v>2.172991308034768</v>
      </c>
      <c r="G104" s="72">
        <v>7</v>
      </c>
      <c r="H104" s="75">
        <v>8</v>
      </c>
      <c r="I104" s="235"/>
      <c r="J104" s="75">
        <v>0</v>
      </c>
      <c r="K104" s="75"/>
      <c r="L104" s="75"/>
      <c r="M104" s="75"/>
      <c r="N104" s="158">
        <v>0</v>
      </c>
      <c r="O104" s="170">
        <v>4</v>
      </c>
      <c r="P104" s="160"/>
      <c r="Q104" s="77"/>
      <c r="R104" s="161"/>
      <c r="S104" s="170">
        <v>3</v>
      </c>
      <c r="T104" s="170">
        <v>1</v>
      </c>
      <c r="U104" s="162">
        <f t="shared" si="22"/>
        <v>57.142857142857139</v>
      </c>
      <c r="V104" s="71">
        <f t="shared" si="15"/>
        <v>6.5600000000000005</v>
      </c>
      <c r="W104" s="73">
        <f t="shared" si="23"/>
        <v>6</v>
      </c>
      <c r="X104" s="77">
        <v>8</v>
      </c>
      <c r="Y104" s="73">
        <f>'ИТОГ и проверка'!F104</f>
        <v>6</v>
      </c>
      <c r="Z104" s="73">
        <f t="shared" si="24"/>
        <v>7.3170731707317076</v>
      </c>
      <c r="AA104" s="71">
        <f t="shared" si="25"/>
        <v>-0.6829268292682924</v>
      </c>
      <c r="AB104" s="73">
        <f t="shared" si="26"/>
        <v>0</v>
      </c>
      <c r="AC104" s="236"/>
      <c r="AD104" s="73">
        <f>'ИТОГ и проверка'!D104</f>
        <v>0</v>
      </c>
      <c r="AE104" s="77"/>
      <c r="AF104" s="77"/>
      <c r="AG104" s="77"/>
      <c r="AH104" s="73">
        <f>'ИТОГ и проверка'!E104</f>
        <v>0</v>
      </c>
      <c r="AI104" s="91"/>
      <c r="AJ104" s="91">
        <f t="shared" si="27"/>
        <v>0</v>
      </c>
      <c r="AK104" s="89">
        <f t="shared" si="28"/>
        <v>-6</v>
      </c>
      <c r="AL104" s="71">
        <f t="shared" si="29"/>
        <v>0</v>
      </c>
    </row>
    <row r="105" spans="1:38" ht="31.5">
      <c r="A105" s="66" t="s">
        <v>217</v>
      </c>
      <c r="B105" s="67" t="s">
        <v>218</v>
      </c>
      <c r="C105" s="168">
        <v>40.045999999999999</v>
      </c>
      <c r="D105" s="90">
        <v>32</v>
      </c>
      <c r="E105" s="234">
        <v>76</v>
      </c>
      <c r="F105" s="157">
        <f t="shared" si="21"/>
        <v>1.8978175098636567</v>
      </c>
      <c r="G105" s="72">
        <v>1</v>
      </c>
      <c r="H105" s="75">
        <v>3</v>
      </c>
      <c r="I105" s="235"/>
      <c r="J105" s="75">
        <v>0</v>
      </c>
      <c r="K105" s="75"/>
      <c r="L105" s="75"/>
      <c r="M105" s="75"/>
      <c r="N105" s="75">
        <v>0</v>
      </c>
      <c r="O105" s="224">
        <v>1</v>
      </c>
      <c r="P105" s="77"/>
      <c r="Q105" s="77"/>
      <c r="R105" s="77"/>
      <c r="S105" s="224">
        <v>0</v>
      </c>
      <c r="T105" s="225">
        <v>1</v>
      </c>
      <c r="U105" s="71">
        <f t="shared" si="22"/>
        <v>100</v>
      </c>
      <c r="V105" s="71">
        <f t="shared" si="15"/>
        <v>6.08</v>
      </c>
      <c r="W105" s="73">
        <f t="shared" si="23"/>
        <v>6</v>
      </c>
      <c r="X105" s="77">
        <v>8</v>
      </c>
      <c r="Y105" s="73">
        <f>'ИТОГ и проверка'!F105</f>
        <v>6</v>
      </c>
      <c r="Z105" s="73">
        <f t="shared" si="24"/>
        <v>7.8947368421052628</v>
      </c>
      <c r="AA105" s="71">
        <f t="shared" si="25"/>
        <v>-0.10526315789473717</v>
      </c>
      <c r="AB105" s="10">
        <f t="shared" si="26"/>
        <v>0</v>
      </c>
      <c r="AC105" s="236"/>
      <c r="AD105" s="73">
        <f>'ИТОГ и проверка'!G105</f>
        <v>0</v>
      </c>
      <c r="AE105" s="73"/>
      <c r="AF105" s="77"/>
      <c r="AG105" s="73"/>
      <c r="AH105" s="73">
        <f>'ИТОГ и проверка'!I105</f>
        <v>0</v>
      </c>
      <c r="AI105" s="91"/>
      <c r="AJ105" s="91">
        <f t="shared" si="27"/>
        <v>0</v>
      </c>
      <c r="AK105" s="89">
        <f t="shared" si="28"/>
        <v>-6</v>
      </c>
      <c r="AL105" s="71">
        <f t="shared" si="29"/>
        <v>0</v>
      </c>
    </row>
    <row r="106" spans="1:38" ht="31.5">
      <c r="A106" s="66" t="s">
        <v>219</v>
      </c>
      <c r="B106" s="67" t="s">
        <v>220</v>
      </c>
      <c r="C106" s="222">
        <v>41.890999999999998</v>
      </c>
      <c r="D106" s="90">
        <v>137</v>
      </c>
      <c r="E106" s="172">
        <v>128</v>
      </c>
      <c r="F106" s="157">
        <f t="shared" si="21"/>
        <v>3.0555489245900076</v>
      </c>
      <c r="G106" s="72">
        <v>16</v>
      </c>
      <c r="H106" s="75">
        <v>12</v>
      </c>
      <c r="I106" s="235"/>
      <c r="J106" s="75">
        <v>0</v>
      </c>
      <c r="K106" s="75"/>
      <c r="L106" s="75"/>
      <c r="M106" s="75"/>
      <c r="N106" s="158">
        <v>0</v>
      </c>
      <c r="O106" s="170">
        <v>13</v>
      </c>
      <c r="P106" s="160"/>
      <c r="Q106" s="77"/>
      <c r="R106" s="161"/>
      <c r="S106" s="170">
        <v>5</v>
      </c>
      <c r="T106" s="170">
        <v>8</v>
      </c>
      <c r="U106" s="162">
        <f t="shared" si="22"/>
        <v>81.25</v>
      </c>
      <c r="V106" s="71">
        <f t="shared" si="15"/>
        <v>15.36</v>
      </c>
      <c r="W106" s="73">
        <f t="shared" si="23"/>
        <v>15</v>
      </c>
      <c r="X106" s="77">
        <v>12</v>
      </c>
      <c r="Y106" s="73">
        <f>'ИТОГ и проверка'!F106</f>
        <v>15</v>
      </c>
      <c r="Z106" s="73">
        <f t="shared" si="24"/>
        <v>11.71875</v>
      </c>
      <c r="AA106" s="71">
        <f t="shared" si="25"/>
        <v>-0.28125</v>
      </c>
      <c r="AB106" s="73">
        <f t="shared" si="26"/>
        <v>0</v>
      </c>
      <c r="AC106" s="236"/>
      <c r="AD106" s="73">
        <f>'ИТОГ и проверка'!D106</f>
        <v>0</v>
      </c>
      <c r="AE106" s="77"/>
      <c r="AF106" s="77"/>
      <c r="AG106" s="77"/>
      <c r="AH106" s="73">
        <f>'ИТОГ и проверка'!E106</f>
        <v>0</v>
      </c>
      <c r="AI106" s="91"/>
      <c r="AJ106" s="91">
        <f t="shared" si="27"/>
        <v>0</v>
      </c>
      <c r="AK106" s="89">
        <f t="shared" si="28"/>
        <v>-15</v>
      </c>
      <c r="AL106" s="71">
        <f t="shared" si="29"/>
        <v>0</v>
      </c>
    </row>
    <row r="107" spans="1:38" ht="63">
      <c r="A107" s="66" t="s">
        <v>221</v>
      </c>
      <c r="B107" s="67" t="s">
        <v>222</v>
      </c>
      <c r="C107" s="168">
        <v>26.7</v>
      </c>
      <c r="D107" s="90">
        <v>64</v>
      </c>
      <c r="E107" s="148">
        <v>68</v>
      </c>
      <c r="F107" s="157">
        <f t="shared" si="21"/>
        <v>2.5468164794007491</v>
      </c>
      <c r="G107" s="72">
        <v>2</v>
      </c>
      <c r="H107" s="75">
        <v>3</v>
      </c>
      <c r="I107" s="235"/>
      <c r="J107" s="75">
        <v>0</v>
      </c>
      <c r="K107" s="75"/>
      <c r="L107" s="75"/>
      <c r="M107" s="75"/>
      <c r="N107" s="158">
        <v>0</v>
      </c>
      <c r="O107" s="170">
        <v>2</v>
      </c>
      <c r="P107" s="160"/>
      <c r="Q107" s="77"/>
      <c r="R107" s="161"/>
      <c r="S107" s="170">
        <v>1</v>
      </c>
      <c r="T107" s="170">
        <v>1</v>
      </c>
      <c r="U107" s="162">
        <f t="shared" si="22"/>
        <v>100</v>
      </c>
      <c r="V107" s="71">
        <f t="shared" si="15"/>
        <v>5.44</v>
      </c>
      <c r="W107" s="73">
        <f t="shared" si="23"/>
        <v>5</v>
      </c>
      <c r="X107" s="77">
        <v>8</v>
      </c>
      <c r="Y107" s="73">
        <f>'ИТОГ и проверка'!F107</f>
        <v>2</v>
      </c>
      <c r="Z107" s="73">
        <f t="shared" si="24"/>
        <v>2.9411764705882351</v>
      </c>
      <c r="AA107" s="71">
        <f t="shared" si="25"/>
        <v>-5.0588235294117645</v>
      </c>
      <c r="AB107" s="10">
        <f t="shared" si="26"/>
        <v>0</v>
      </c>
      <c r="AC107" s="236"/>
      <c r="AD107" s="73">
        <f>'ИТОГ и проверка'!D107</f>
        <v>0</v>
      </c>
      <c r="AE107" s="77"/>
      <c r="AF107" s="77"/>
      <c r="AG107" s="77"/>
      <c r="AH107" s="73">
        <f>'ИТОГ и проверка'!E107</f>
        <v>0</v>
      </c>
      <c r="AI107" s="91"/>
      <c r="AJ107" s="91">
        <f t="shared" si="27"/>
        <v>0</v>
      </c>
      <c r="AK107" s="89">
        <f t="shared" si="28"/>
        <v>-2</v>
      </c>
      <c r="AL107" s="71">
        <f t="shared" si="29"/>
        <v>0</v>
      </c>
    </row>
    <row r="108" spans="1:38" ht="31.5">
      <c r="A108" s="66" t="s">
        <v>223</v>
      </c>
      <c r="B108" s="67" t="s">
        <v>224</v>
      </c>
      <c r="C108" s="171">
        <v>1113.73</v>
      </c>
      <c r="D108" s="90">
        <v>3620</v>
      </c>
      <c r="E108" s="239">
        <v>2397</v>
      </c>
      <c r="F108" s="157">
        <f t="shared" si="21"/>
        <v>2.1522272004884488</v>
      </c>
      <c r="G108" s="72">
        <v>424</v>
      </c>
      <c r="H108" s="75">
        <v>12</v>
      </c>
      <c r="I108" s="75">
        <v>10</v>
      </c>
      <c r="J108" s="75">
        <v>30</v>
      </c>
      <c r="K108" s="75">
        <v>33</v>
      </c>
      <c r="L108" s="75">
        <v>0</v>
      </c>
      <c r="M108" s="75">
        <v>261</v>
      </c>
      <c r="N108" s="75">
        <v>100</v>
      </c>
      <c r="O108" s="240"/>
      <c r="P108" s="77"/>
      <c r="Q108" s="77"/>
      <c r="R108" s="77"/>
      <c r="S108" s="240"/>
      <c r="T108" s="231"/>
      <c r="U108" s="71">
        <f t="shared" si="22"/>
        <v>0</v>
      </c>
      <c r="V108" s="71">
        <f t="shared" si="15"/>
        <v>191.76</v>
      </c>
      <c r="W108" s="73">
        <f t="shared" si="23"/>
        <v>191</v>
      </c>
      <c r="X108" s="77">
        <v>8</v>
      </c>
      <c r="Y108" s="73">
        <f>'ИТОГ и проверка'!F108+AC108</f>
        <v>191</v>
      </c>
      <c r="Z108" s="73">
        <f t="shared" si="24"/>
        <v>7.9682937004589069</v>
      </c>
      <c r="AA108" s="71">
        <f t="shared" si="25"/>
        <v>-3.1706299541093053E-2</v>
      </c>
      <c r="AB108" s="73">
        <f t="shared" si="26"/>
        <v>0</v>
      </c>
      <c r="AC108" s="103">
        <v>44</v>
      </c>
      <c r="AD108" s="73">
        <f>'ИТОГ и проверка'!G108</f>
        <v>10</v>
      </c>
      <c r="AE108" s="73">
        <f>'ИТОГ и проверка'!H108</f>
        <v>12</v>
      </c>
      <c r="AF108" s="77">
        <v>0</v>
      </c>
      <c r="AG108" s="73">
        <f>Y108-AD108-AE108-AH108-AC108</f>
        <v>80</v>
      </c>
      <c r="AH108" s="73">
        <f>'ИТОГ и проверка'!I108</f>
        <v>45</v>
      </c>
      <c r="AI108" s="91"/>
      <c r="AJ108" s="91">
        <f t="shared" si="27"/>
        <v>147</v>
      </c>
      <c r="AK108" s="89">
        <f t="shared" si="28"/>
        <v>-44</v>
      </c>
      <c r="AL108" s="71">
        <f t="shared" si="29"/>
        <v>0</v>
      </c>
    </row>
    <row r="109" spans="1:38">
      <c r="A109" s="93" t="s">
        <v>225</v>
      </c>
      <c r="B109" s="57" t="s">
        <v>226</v>
      </c>
      <c r="C109" s="175"/>
      <c r="D109" s="165"/>
      <c r="E109" s="229"/>
      <c r="F109" s="213"/>
      <c r="G109" s="119"/>
      <c r="H109" s="61"/>
      <c r="I109" s="61"/>
      <c r="J109" s="61"/>
      <c r="K109" s="61"/>
      <c r="L109" s="61"/>
      <c r="M109" s="61"/>
      <c r="N109" s="61"/>
      <c r="O109" s="194"/>
      <c r="P109" s="60"/>
      <c r="Q109" s="60"/>
      <c r="R109" s="60"/>
      <c r="S109" s="194"/>
      <c r="T109" s="193"/>
      <c r="U109" s="60"/>
      <c r="V109" s="60"/>
      <c r="W109" s="60"/>
      <c r="X109" s="60"/>
      <c r="Y109" s="60"/>
      <c r="Z109" s="60"/>
      <c r="AA109" s="60"/>
      <c r="AB109" s="10">
        <f t="shared" si="26"/>
        <v>0</v>
      </c>
      <c r="AC109" s="60"/>
      <c r="AD109" s="60"/>
      <c r="AE109" s="60"/>
      <c r="AF109" s="60"/>
      <c r="AG109" s="60"/>
      <c r="AH109" s="60"/>
      <c r="AI109" s="97"/>
      <c r="AJ109" s="91">
        <f t="shared" si="27"/>
        <v>0</v>
      </c>
      <c r="AK109" s="89">
        <f t="shared" si="28"/>
        <v>0</v>
      </c>
      <c r="AL109" s="71">
        <f t="shared" si="29"/>
        <v>0</v>
      </c>
    </row>
    <row r="110" spans="1:38" ht="31.5">
      <c r="A110" s="66" t="s">
        <v>227</v>
      </c>
      <c r="B110" s="67" t="s">
        <v>228</v>
      </c>
      <c r="C110" s="171">
        <v>438.7</v>
      </c>
      <c r="D110" s="90">
        <v>248</v>
      </c>
      <c r="E110" s="148">
        <v>221</v>
      </c>
      <c r="F110" s="157">
        <f t="shared" si="21"/>
        <v>0.50376111237747889</v>
      </c>
      <c r="G110" s="72">
        <v>10</v>
      </c>
      <c r="H110" s="75">
        <v>5</v>
      </c>
      <c r="I110" s="75">
        <v>2</v>
      </c>
      <c r="J110" s="75">
        <v>0</v>
      </c>
      <c r="K110" s="75">
        <v>1</v>
      </c>
      <c r="L110" s="75">
        <v>0</v>
      </c>
      <c r="M110" s="75">
        <v>6</v>
      </c>
      <c r="N110" s="158">
        <v>3</v>
      </c>
      <c r="O110" s="170">
        <v>2</v>
      </c>
      <c r="P110" s="160"/>
      <c r="Q110" s="77"/>
      <c r="R110" s="161"/>
      <c r="S110" s="170">
        <v>2</v>
      </c>
      <c r="T110" s="170"/>
      <c r="U110" s="162">
        <f t="shared" si="22"/>
        <v>20</v>
      </c>
      <c r="V110" s="71">
        <f t="shared" si="15"/>
        <v>11.05</v>
      </c>
      <c r="W110" s="73">
        <f t="shared" si="23"/>
        <v>11</v>
      </c>
      <c r="X110" s="77">
        <v>5</v>
      </c>
      <c r="Y110" s="73">
        <f>'ИТОГ и проверка'!F110+AC110</f>
        <v>11</v>
      </c>
      <c r="Z110" s="73">
        <f t="shared" si="24"/>
        <v>4.9773755656108598</v>
      </c>
      <c r="AA110" s="71">
        <f t="shared" si="25"/>
        <v>-2.2624434389140191E-2</v>
      </c>
      <c r="AB110" s="73">
        <f t="shared" si="26"/>
        <v>0</v>
      </c>
      <c r="AC110" s="103">
        <v>0</v>
      </c>
      <c r="AD110" s="73">
        <f>'ИТОГ и проверка'!G110</f>
        <v>0</v>
      </c>
      <c r="AE110" s="73">
        <f>'ИТОГ и проверка'!H110</f>
        <v>1</v>
      </c>
      <c r="AF110" s="77">
        <v>0</v>
      </c>
      <c r="AG110" s="73">
        <f>Y110-AD110-AE110-AH110-AC110</f>
        <v>7</v>
      </c>
      <c r="AH110" s="73">
        <f>'ИТОГ и проверка'!I110</f>
        <v>3</v>
      </c>
      <c r="AI110" s="91"/>
      <c r="AJ110" s="91">
        <f t="shared" si="27"/>
        <v>11</v>
      </c>
      <c r="AK110" s="89">
        <f t="shared" si="28"/>
        <v>0</v>
      </c>
      <c r="AL110" s="71">
        <f t="shared" si="29"/>
        <v>0</v>
      </c>
    </row>
    <row r="111" spans="1:38" ht="31.5">
      <c r="A111" s="66" t="s">
        <v>229</v>
      </c>
      <c r="B111" s="67" t="s">
        <v>230</v>
      </c>
      <c r="C111" s="168">
        <v>537.20000000000005</v>
      </c>
      <c r="D111" s="90">
        <v>277</v>
      </c>
      <c r="E111" s="203">
        <v>233</v>
      </c>
      <c r="F111" s="157">
        <f t="shared" si="21"/>
        <v>0.43373045420699924</v>
      </c>
      <c r="G111" s="72">
        <v>13</v>
      </c>
      <c r="H111" s="75">
        <v>5</v>
      </c>
      <c r="I111" s="75">
        <v>0</v>
      </c>
      <c r="J111" s="75">
        <v>0</v>
      </c>
      <c r="K111" s="75">
        <v>1</v>
      </c>
      <c r="L111" s="75">
        <v>0</v>
      </c>
      <c r="M111" s="75">
        <v>9</v>
      </c>
      <c r="N111" s="158">
        <v>3</v>
      </c>
      <c r="O111" s="170"/>
      <c r="P111" s="160"/>
      <c r="Q111" s="77"/>
      <c r="R111" s="161"/>
      <c r="S111" s="170"/>
      <c r="T111" s="170"/>
      <c r="U111" s="162">
        <f t="shared" si="22"/>
        <v>0</v>
      </c>
      <c r="V111" s="71">
        <f t="shared" si="15"/>
        <v>11.65</v>
      </c>
      <c r="W111" s="73">
        <f t="shared" si="23"/>
        <v>11</v>
      </c>
      <c r="X111" s="77">
        <v>5</v>
      </c>
      <c r="Y111" s="73">
        <f>'ИТОГ и проверка'!F111</f>
        <v>11</v>
      </c>
      <c r="Z111" s="73">
        <f t="shared" si="24"/>
        <v>4.7210300429184544</v>
      </c>
      <c r="AA111" s="71">
        <f t="shared" si="25"/>
        <v>-0.27896995708154559</v>
      </c>
      <c r="AB111" s="10">
        <f t="shared" si="26"/>
        <v>0</v>
      </c>
      <c r="AC111" s="103">
        <v>0</v>
      </c>
      <c r="AD111" s="73">
        <f>'ИТОГ и проверка'!G111</f>
        <v>0</v>
      </c>
      <c r="AE111" s="73">
        <f>'ИТОГ и проверка'!H111</f>
        <v>1</v>
      </c>
      <c r="AF111" s="77">
        <v>0</v>
      </c>
      <c r="AG111" s="73">
        <f t="shared" ref="AG111:AG168" si="30">Y111-AD111-AE111-AH111</f>
        <v>7</v>
      </c>
      <c r="AH111" s="73">
        <f>'ИТОГ и проверка'!I111</f>
        <v>3</v>
      </c>
      <c r="AI111" s="91"/>
      <c r="AJ111" s="91">
        <f t="shared" si="27"/>
        <v>11</v>
      </c>
      <c r="AK111" s="89">
        <f t="shared" si="28"/>
        <v>0</v>
      </c>
      <c r="AL111" s="71">
        <f t="shared" si="29"/>
        <v>0</v>
      </c>
    </row>
    <row r="112" spans="1:38" ht="31.5">
      <c r="A112" s="66" t="s">
        <v>231</v>
      </c>
      <c r="B112" s="67" t="s">
        <v>232</v>
      </c>
      <c r="C112" s="171">
        <v>140</v>
      </c>
      <c r="D112" s="90">
        <v>105</v>
      </c>
      <c r="E112" s="148">
        <v>140</v>
      </c>
      <c r="F112" s="157">
        <f t="shared" si="21"/>
        <v>1</v>
      </c>
      <c r="G112" s="72">
        <v>5</v>
      </c>
      <c r="H112" s="75">
        <v>5</v>
      </c>
      <c r="I112" s="75">
        <v>0</v>
      </c>
      <c r="J112" s="75">
        <v>0</v>
      </c>
      <c r="K112" s="75">
        <v>0</v>
      </c>
      <c r="L112" s="75">
        <v>0</v>
      </c>
      <c r="M112" s="75">
        <v>4</v>
      </c>
      <c r="N112" s="158">
        <v>1</v>
      </c>
      <c r="O112" s="170">
        <v>2</v>
      </c>
      <c r="P112" s="160"/>
      <c r="Q112" s="77"/>
      <c r="R112" s="161"/>
      <c r="S112" s="170">
        <v>1</v>
      </c>
      <c r="T112" s="170">
        <v>1</v>
      </c>
      <c r="U112" s="162">
        <f t="shared" si="22"/>
        <v>40</v>
      </c>
      <c r="V112" s="71">
        <f t="shared" si="15"/>
        <v>7</v>
      </c>
      <c r="W112" s="73">
        <f t="shared" si="23"/>
        <v>7</v>
      </c>
      <c r="X112" s="77">
        <v>5</v>
      </c>
      <c r="Y112" s="73">
        <f>'ИТОГ и проверка'!F112</f>
        <v>7</v>
      </c>
      <c r="Z112" s="73">
        <f t="shared" si="24"/>
        <v>5</v>
      </c>
      <c r="AA112" s="71">
        <f t="shared" si="25"/>
        <v>0</v>
      </c>
      <c r="AB112" s="73">
        <f t="shared" si="26"/>
        <v>0</v>
      </c>
      <c r="AC112" s="103">
        <v>0</v>
      </c>
      <c r="AD112" s="73">
        <f>'ИТОГ и проверка'!G112</f>
        <v>0</v>
      </c>
      <c r="AE112" s="73">
        <f>'ИТОГ и проверка'!H112</f>
        <v>1</v>
      </c>
      <c r="AF112" s="77">
        <v>0</v>
      </c>
      <c r="AG112" s="73">
        <f t="shared" si="30"/>
        <v>4</v>
      </c>
      <c r="AH112" s="73">
        <f>'ИТОГ и проверка'!I112</f>
        <v>2</v>
      </c>
      <c r="AI112" s="91"/>
      <c r="AJ112" s="91">
        <f t="shared" si="27"/>
        <v>7</v>
      </c>
      <c r="AK112" s="89">
        <f t="shared" si="28"/>
        <v>0</v>
      </c>
      <c r="AL112" s="71">
        <f t="shared" si="29"/>
        <v>0</v>
      </c>
    </row>
    <row r="113" spans="1:38" ht="31.5">
      <c r="A113" s="66" t="s">
        <v>233</v>
      </c>
      <c r="B113" s="67" t="s">
        <v>234</v>
      </c>
      <c r="C113" s="168">
        <v>1100</v>
      </c>
      <c r="D113" s="90">
        <v>356</v>
      </c>
      <c r="E113" s="203">
        <v>319</v>
      </c>
      <c r="F113" s="157">
        <f t="shared" si="21"/>
        <v>0.28999999999999998</v>
      </c>
      <c r="G113" s="72">
        <v>17</v>
      </c>
      <c r="H113" s="75">
        <v>5</v>
      </c>
      <c r="I113" s="75">
        <v>0</v>
      </c>
      <c r="J113" s="75">
        <v>1</v>
      </c>
      <c r="K113" s="75">
        <v>1</v>
      </c>
      <c r="L113" s="75">
        <v>0</v>
      </c>
      <c r="M113" s="75">
        <v>10</v>
      </c>
      <c r="N113" s="158">
        <v>5</v>
      </c>
      <c r="O113" s="170"/>
      <c r="P113" s="160"/>
      <c r="Q113" s="77"/>
      <c r="R113" s="161"/>
      <c r="S113" s="170"/>
      <c r="T113" s="170"/>
      <c r="U113" s="162">
        <f t="shared" si="22"/>
        <v>0</v>
      </c>
      <c r="V113" s="71">
        <f t="shared" si="15"/>
        <v>15.950000000000001</v>
      </c>
      <c r="W113" s="73">
        <f t="shared" si="23"/>
        <v>15</v>
      </c>
      <c r="X113" s="77">
        <v>5</v>
      </c>
      <c r="Y113" s="73">
        <f>'ИТОГ и проверка'!F113</f>
        <v>15</v>
      </c>
      <c r="Z113" s="73">
        <f t="shared" si="24"/>
        <v>4.7021943573667713</v>
      </c>
      <c r="AA113" s="71">
        <f t="shared" si="25"/>
        <v>-0.29780564263322873</v>
      </c>
      <c r="AB113" s="10">
        <f t="shared" si="26"/>
        <v>0</v>
      </c>
      <c r="AC113" s="103">
        <v>0</v>
      </c>
      <c r="AD113" s="73">
        <f>'ИТОГ и проверка'!G113</f>
        <v>0</v>
      </c>
      <c r="AE113" s="73">
        <f>'ИТОГ и проверка'!H113</f>
        <v>1</v>
      </c>
      <c r="AF113" s="77">
        <v>0</v>
      </c>
      <c r="AG113" s="73">
        <f t="shared" si="30"/>
        <v>10</v>
      </c>
      <c r="AH113" s="73">
        <f>'ИТОГ и проверка'!I113</f>
        <v>4</v>
      </c>
      <c r="AI113" s="91"/>
      <c r="AJ113" s="91">
        <f t="shared" si="27"/>
        <v>15</v>
      </c>
      <c r="AK113" s="89">
        <f t="shared" si="28"/>
        <v>0</v>
      </c>
      <c r="AL113" s="71">
        <f t="shared" si="29"/>
        <v>0</v>
      </c>
    </row>
    <row r="114" spans="1:38" ht="31.5">
      <c r="A114" s="66" t="s">
        <v>235</v>
      </c>
      <c r="B114" s="67" t="s">
        <v>236</v>
      </c>
      <c r="C114" s="171">
        <v>310.89999999999998</v>
      </c>
      <c r="D114" s="90">
        <v>228</v>
      </c>
      <c r="E114" s="148">
        <v>215</v>
      </c>
      <c r="F114" s="157">
        <f t="shared" si="21"/>
        <v>0.69154068832422011</v>
      </c>
      <c r="G114" s="72">
        <v>11</v>
      </c>
      <c r="H114" s="75">
        <v>5</v>
      </c>
      <c r="I114" s="75">
        <v>0</v>
      </c>
      <c r="J114" s="75">
        <v>0</v>
      </c>
      <c r="K114" s="75">
        <v>1</v>
      </c>
      <c r="L114" s="75">
        <v>0</v>
      </c>
      <c r="M114" s="75">
        <v>7</v>
      </c>
      <c r="N114" s="158">
        <v>3</v>
      </c>
      <c r="O114" s="170">
        <v>3</v>
      </c>
      <c r="P114" s="160"/>
      <c r="Q114" s="77"/>
      <c r="R114" s="161"/>
      <c r="S114" s="170">
        <v>3</v>
      </c>
      <c r="T114" s="170"/>
      <c r="U114" s="162">
        <f t="shared" si="22"/>
        <v>27.272727272727273</v>
      </c>
      <c r="V114" s="71">
        <f t="shared" si="15"/>
        <v>10.75</v>
      </c>
      <c r="W114" s="73">
        <f t="shared" si="23"/>
        <v>10</v>
      </c>
      <c r="X114" s="77">
        <v>5</v>
      </c>
      <c r="Y114" s="73">
        <f>'ИТОГ и проверка'!F114</f>
        <v>10</v>
      </c>
      <c r="Z114" s="73">
        <f t="shared" si="24"/>
        <v>4.6511627906976747</v>
      </c>
      <c r="AA114" s="71">
        <f t="shared" si="25"/>
        <v>-0.34883720930232531</v>
      </c>
      <c r="AB114" s="73">
        <f t="shared" si="26"/>
        <v>0</v>
      </c>
      <c r="AC114" s="103">
        <v>0</v>
      </c>
      <c r="AD114" s="73">
        <f>'ИТОГ и проверка'!G114</f>
        <v>0</v>
      </c>
      <c r="AE114" s="73">
        <f>'ИТОГ и проверка'!H114</f>
        <v>1</v>
      </c>
      <c r="AF114" s="77">
        <v>0</v>
      </c>
      <c r="AG114" s="73">
        <f t="shared" si="30"/>
        <v>6</v>
      </c>
      <c r="AH114" s="73">
        <f>'ИТОГ и проверка'!I114</f>
        <v>3</v>
      </c>
      <c r="AI114" s="91"/>
      <c r="AJ114" s="91">
        <f t="shared" si="27"/>
        <v>10</v>
      </c>
      <c r="AK114" s="89">
        <f t="shared" si="28"/>
        <v>0</v>
      </c>
      <c r="AL114" s="71">
        <f t="shared" si="29"/>
        <v>0</v>
      </c>
    </row>
    <row r="115" spans="1:38" ht="31.5">
      <c r="A115" s="66" t="s">
        <v>237</v>
      </c>
      <c r="B115" s="67" t="s">
        <v>238</v>
      </c>
      <c r="C115" s="168">
        <v>75.2</v>
      </c>
      <c r="D115" s="90">
        <v>70</v>
      </c>
      <c r="E115" s="237">
        <v>61</v>
      </c>
      <c r="F115" s="157">
        <f t="shared" si="21"/>
        <v>0.81117021276595747</v>
      </c>
      <c r="G115" s="72">
        <v>3</v>
      </c>
      <c r="H115" s="75">
        <v>4</v>
      </c>
      <c r="I115" s="75">
        <v>0</v>
      </c>
      <c r="J115" s="75">
        <v>0</v>
      </c>
      <c r="K115" s="75">
        <v>0</v>
      </c>
      <c r="L115" s="75">
        <v>0</v>
      </c>
      <c r="M115" s="75">
        <v>2</v>
      </c>
      <c r="N115" s="158">
        <v>1</v>
      </c>
      <c r="O115" s="159">
        <v>1</v>
      </c>
      <c r="P115" s="160"/>
      <c r="Q115" s="77"/>
      <c r="R115" s="161"/>
      <c r="S115" s="159">
        <v>1</v>
      </c>
      <c r="T115" s="159"/>
      <c r="U115" s="162">
        <f t="shared" si="22"/>
        <v>33.333333333333336</v>
      </c>
      <c r="V115" s="71">
        <f t="shared" si="15"/>
        <v>3.0500000000000003</v>
      </c>
      <c r="W115" s="73">
        <f t="shared" si="23"/>
        <v>3</v>
      </c>
      <c r="X115" s="77">
        <v>5</v>
      </c>
      <c r="Y115" s="73">
        <f>'ИТОГ и проверка'!F115</f>
        <v>3</v>
      </c>
      <c r="Z115" s="73">
        <f t="shared" si="24"/>
        <v>4.918032786885246</v>
      </c>
      <c r="AA115" s="71">
        <f t="shared" si="25"/>
        <v>-8.1967213114753967E-2</v>
      </c>
      <c r="AB115" s="10">
        <f t="shared" si="26"/>
        <v>0</v>
      </c>
      <c r="AC115" s="103">
        <v>0</v>
      </c>
      <c r="AD115" s="73">
        <f>'ИТОГ и проверка'!G115</f>
        <v>0</v>
      </c>
      <c r="AE115" s="73">
        <f>'ИТОГ и проверка'!H115</f>
        <v>0</v>
      </c>
      <c r="AF115" s="77">
        <v>0</v>
      </c>
      <c r="AG115" s="73">
        <f t="shared" si="30"/>
        <v>2</v>
      </c>
      <c r="AH115" s="73">
        <f>'ИТОГ и проверка'!I115</f>
        <v>1</v>
      </c>
      <c r="AI115" s="91"/>
      <c r="AJ115" s="91">
        <f t="shared" si="27"/>
        <v>3</v>
      </c>
      <c r="AK115" s="89">
        <f t="shared" si="28"/>
        <v>0</v>
      </c>
      <c r="AL115" s="71">
        <f t="shared" si="29"/>
        <v>0</v>
      </c>
    </row>
    <row r="116" spans="1:38" ht="31.5">
      <c r="A116" s="66" t="s">
        <v>239</v>
      </c>
      <c r="B116" s="67" t="s">
        <v>240</v>
      </c>
      <c r="C116" s="222">
        <v>1489.6130000000001</v>
      </c>
      <c r="D116" s="90">
        <v>678</v>
      </c>
      <c r="E116" s="148">
        <v>929</v>
      </c>
      <c r="F116" s="157">
        <f t="shared" si="21"/>
        <v>0.62365191496046291</v>
      </c>
      <c r="G116" s="72">
        <v>27</v>
      </c>
      <c r="H116" s="75">
        <v>4</v>
      </c>
      <c r="I116" s="235"/>
      <c r="J116" s="75">
        <v>0</v>
      </c>
      <c r="K116" s="75"/>
      <c r="L116" s="75"/>
      <c r="M116" s="75"/>
      <c r="N116" s="158">
        <v>0</v>
      </c>
      <c r="O116" s="223">
        <v>20</v>
      </c>
      <c r="P116" s="160"/>
      <c r="Q116" s="77"/>
      <c r="R116" s="161"/>
      <c r="S116" s="223">
        <v>14</v>
      </c>
      <c r="T116" s="223">
        <v>6</v>
      </c>
      <c r="U116" s="162">
        <f t="shared" si="22"/>
        <v>74.074074074074076</v>
      </c>
      <c r="V116" s="71">
        <f t="shared" si="15"/>
        <v>46.45</v>
      </c>
      <c r="W116" s="73">
        <f t="shared" si="23"/>
        <v>46</v>
      </c>
      <c r="X116" s="77">
        <v>5</v>
      </c>
      <c r="Y116" s="73">
        <f>'ИТОГ и проверка'!F116</f>
        <v>34</v>
      </c>
      <c r="Z116" s="73">
        <f t="shared" si="24"/>
        <v>3.6598493003229282</v>
      </c>
      <c r="AA116" s="71">
        <f t="shared" si="25"/>
        <v>-1.3401506996770718</v>
      </c>
      <c r="AB116" s="73">
        <f t="shared" si="26"/>
        <v>0</v>
      </c>
      <c r="AC116" s="236"/>
      <c r="AD116" s="73">
        <f>'ИТОГ и проверка'!D116</f>
        <v>0</v>
      </c>
      <c r="AE116" s="77"/>
      <c r="AF116" s="77"/>
      <c r="AG116" s="77"/>
      <c r="AH116" s="73">
        <f>'ИТОГ и проверка'!E116</f>
        <v>0</v>
      </c>
      <c r="AI116" s="91"/>
      <c r="AJ116" s="91">
        <f t="shared" si="27"/>
        <v>0</v>
      </c>
      <c r="AK116" s="89">
        <f t="shared" si="28"/>
        <v>-34</v>
      </c>
      <c r="AL116" s="71">
        <f t="shared" si="29"/>
        <v>0</v>
      </c>
    </row>
    <row r="117" spans="1:38">
      <c r="A117" s="93" t="s">
        <v>241</v>
      </c>
      <c r="B117" s="57" t="s">
        <v>242</v>
      </c>
      <c r="C117" s="175"/>
      <c r="D117" s="165"/>
      <c r="E117" s="241"/>
      <c r="F117" s="213"/>
      <c r="G117" s="119"/>
      <c r="H117" s="61"/>
      <c r="I117" s="61"/>
      <c r="J117" s="61"/>
      <c r="K117" s="61"/>
      <c r="L117" s="61"/>
      <c r="M117" s="61"/>
      <c r="N117" s="61"/>
      <c r="O117" s="167"/>
      <c r="P117" s="60"/>
      <c r="Q117" s="60"/>
      <c r="R117" s="60"/>
      <c r="S117" s="167"/>
      <c r="T117" s="166"/>
      <c r="U117" s="60"/>
      <c r="V117" s="60"/>
      <c r="W117" s="60"/>
      <c r="X117" s="60"/>
      <c r="Y117" s="60"/>
      <c r="Z117" s="60"/>
      <c r="AA117" s="60"/>
      <c r="AB117" s="10">
        <f t="shared" si="26"/>
        <v>0</v>
      </c>
      <c r="AC117" s="60"/>
      <c r="AD117" s="60"/>
      <c r="AE117" s="60"/>
      <c r="AF117" s="60"/>
      <c r="AG117" s="60"/>
      <c r="AH117" s="60"/>
      <c r="AI117" s="97"/>
      <c r="AJ117" s="91">
        <f t="shared" si="27"/>
        <v>0</v>
      </c>
      <c r="AK117" s="89">
        <f t="shared" si="28"/>
        <v>0</v>
      </c>
      <c r="AL117" s="71">
        <f t="shared" si="29"/>
        <v>0</v>
      </c>
    </row>
    <row r="118" spans="1:38" ht="47.25">
      <c r="A118" s="66" t="s">
        <v>243</v>
      </c>
      <c r="B118" s="67" t="s">
        <v>244</v>
      </c>
      <c r="C118" s="222">
        <v>399.4</v>
      </c>
      <c r="D118" s="90">
        <v>478</v>
      </c>
      <c r="E118" s="148">
        <v>397</v>
      </c>
      <c r="F118" s="157">
        <f t="shared" si="21"/>
        <v>0.99399098647971962</v>
      </c>
      <c r="G118" s="72">
        <v>23</v>
      </c>
      <c r="H118" s="75">
        <v>5</v>
      </c>
      <c r="I118" s="75"/>
      <c r="J118" s="75">
        <v>0</v>
      </c>
      <c r="K118" s="75"/>
      <c r="L118" s="75"/>
      <c r="M118" s="75"/>
      <c r="N118" s="158">
        <v>0</v>
      </c>
      <c r="O118" s="170">
        <v>12</v>
      </c>
      <c r="P118" s="160"/>
      <c r="Q118" s="77"/>
      <c r="R118" s="161"/>
      <c r="S118" s="170">
        <v>7</v>
      </c>
      <c r="T118" s="170">
        <v>5</v>
      </c>
      <c r="U118" s="162">
        <f t="shared" si="22"/>
        <v>52.173913043478258</v>
      </c>
      <c r="V118" s="71">
        <f t="shared" si="15"/>
        <v>19.850000000000001</v>
      </c>
      <c r="W118" s="73">
        <f t="shared" si="23"/>
        <v>19</v>
      </c>
      <c r="X118" s="77">
        <v>5</v>
      </c>
      <c r="Y118" s="73">
        <f>'ИТОГ и проверка'!F118</f>
        <v>19</v>
      </c>
      <c r="Z118" s="73">
        <f t="shared" si="24"/>
        <v>4.7858942065491181</v>
      </c>
      <c r="AA118" s="71">
        <f t="shared" si="25"/>
        <v>-0.21410579345088188</v>
      </c>
      <c r="AB118" s="73">
        <f t="shared" si="26"/>
        <v>0</v>
      </c>
      <c r="AC118" s="77"/>
      <c r="AD118" s="73">
        <f>'ИТОГ и проверка'!D118</f>
        <v>0</v>
      </c>
      <c r="AE118" s="77"/>
      <c r="AF118" s="77"/>
      <c r="AG118" s="77"/>
      <c r="AH118" s="73">
        <f>'ИТОГ и проверка'!E118</f>
        <v>0</v>
      </c>
      <c r="AI118" s="91"/>
      <c r="AJ118" s="91">
        <f t="shared" si="27"/>
        <v>0</v>
      </c>
      <c r="AK118" s="89">
        <f t="shared" si="28"/>
        <v>-19</v>
      </c>
      <c r="AL118" s="71">
        <f t="shared" si="29"/>
        <v>0</v>
      </c>
    </row>
    <row r="119" spans="1:38" ht="31.5">
      <c r="A119" s="66" t="s">
        <v>245</v>
      </c>
      <c r="B119" s="67" t="s">
        <v>246</v>
      </c>
      <c r="C119" s="168">
        <v>384.8</v>
      </c>
      <c r="D119" s="90">
        <v>305</v>
      </c>
      <c r="E119" s="203">
        <v>332</v>
      </c>
      <c r="F119" s="157">
        <f t="shared" si="21"/>
        <v>0.86278586278586278</v>
      </c>
      <c r="G119" s="72">
        <v>15</v>
      </c>
      <c r="H119" s="75">
        <v>5</v>
      </c>
      <c r="I119" s="75"/>
      <c r="J119" s="75">
        <v>1</v>
      </c>
      <c r="K119" s="75">
        <v>1</v>
      </c>
      <c r="L119" s="75">
        <v>0</v>
      </c>
      <c r="M119" s="75">
        <v>9</v>
      </c>
      <c r="N119" s="75">
        <v>4</v>
      </c>
      <c r="O119" s="231"/>
      <c r="P119" s="77"/>
      <c r="Q119" s="77"/>
      <c r="R119" s="77"/>
      <c r="S119" s="242"/>
      <c r="T119" s="240"/>
      <c r="U119" s="71">
        <f t="shared" si="22"/>
        <v>0</v>
      </c>
      <c r="V119" s="71">
        <f t="shared" si="15"/>
        <v>16.600000000000001</v>
      </c>
      <c r="W119" s="73">
        <f t="shared" si="23"/>
        <v>16</v>
      </c>
      <c r="X119" s="77">
        <v>5</v>
      </c>
      <c r="Y119" s="73">
        <f>'ИТОГ и проверка'!F119</f>
        <v>16</v>
      </c>
      <c r="Z119" s="73">
        <f t="shared" si="24"/>
        <v>4.8192771084337354</v>
      </c>
      <c r="AA119" s="71">
        <f t="shared" si="25"/>
        <v>-0.18072289156626464</v>
      </c>
      <c r="AB119" s="10">
        <f t="shared" si="26"/>
        <v>0</v>
      </c>
      <c r="AC119" s="77"/>
      <c r="AD119" s="73">
        <f>'ИТОГ и проверка'!G119</f>
        <v>1</v>
      </c>
      <c r="AE119" s="73">
        <f>'ИТОГ и проверка'!H119</f>
        <v>1</v>
      </c>
      <c r="AF119" s="77">
        <v>0</v>
      </c>
      <c r="AG119" s="73">
        <f t="shared" si="30"/>
        <v>10</v>
      </c>
      <c r="AH119" s="73">
        <f>'ИТОГ и проверка'!I119</f>
        <v>4</v>
      </c>
      <c r="AI119" s="91"/>
      <c r="AJ119" s="91">
        <f t="shared" si="27"/>
        <v>16</v>
      </c>
      <c r="AK119" s="89">
        <f t="shared" si="28"/>
        <v>0</v>
      </c>
      <c r="AL119" s="71">
        <f t="shared" si="29"/>
        <v>0</v>
      </c>
    </row>
    <row r="120" spans="1:38">
      <c r="A120" s="93" t="s">
        <v>247</v>
      </c>
      <c r="B120" s="57" t="s">
        <v>248</v>
      </c>
      <c r="C120" s="163"/>
      <c r="D120" s="58"/>
      <c r="E120" s="164"/>
      <c r="F120" s="192"/>
      <c r="G120" s="119"/>
      <c r="H120" s="61"/>
      <c r="I120" s="61"/>
      <c r="J120" s="61"/>
      <c r="K120" s="61"/>
      <c r="L120" s="61"/>
      <c r="M120" s="61"/>
      <c r="N120" s="61"/>
      <c r="O120" s="207"/>
      <c r="P120" s="60"/>
      <c r="Q120" s="60"/>
      <c r="R120" s="60"/>
      <c r="S120" s="207"/>
      <c r="T120" s="164"/>
      <c r="U120" s="60"/>
      <c r="V120" s="60"/>
      <c r="W120" s="60"/>
      <c r="X120" s="60"/>
      <c r="Y120" s="60"/>
      <c r="Z120" s="60"/>
      <c r="AA120" s="60"/>
      <c r="AB120" s="73">
        <f t="shared" si="26"/>
        <v>0</v>
      </c>
      <c r="AC120" s="60"/>
      <c r="AD120" s="60"/>
      <c r="AE120" s="60"/>
      <c r="AF120" s="60"/>
      <c r="AG120" s="60"/>
      <c r="AH120" s="60"/>
      <c r="AI120" s="97"/>
      <c r="AJ120" s="91">
        <f t="shared" si="27"/>
        <v>0</v>
      </c>
      <c r="AK120" s="89">
        <f t="shared" si="28"/>
        <v>0</v>
      </c>
      <c r="AL120" s="71">
        <f t="shared" si="29"/>
        <v>0</v>
      </c>
    </row>
    <row r="121" spans="1:38" ht="63">
      <c r="A121" s="66" t="s">
        <v>249</v>
      </c>
      <c r="B121" s="67" t="s">
        <v>250</v>
      </c>
      <c r="C121" s="168">
        <v>84.5</v>
      </c>
      <c r="D121" s="90">
        <v>13</v>
      </c>
      <c r="E121" s="243">
        <v>6</v>
      </c>
      <c r="F121" s="157">
        <f t="shared" si="21"/>
        <v>7.1005917159763315E-2</v>
      </c>
      <c r="G121" s="72">
        <v>0</v>
      </c>
      <c r="H121" s="75">
        <v>0</v>
      </c>
      <c r="I121" s="75"/>
      <c r="J121" s="75">
        <v>0</v>
      </c>
      <c r="K121" s="75"/>
      <c r="L121" s="75"/>
      <c r="M121" s="75"/>
      <c r="N121" s="75">
        <v>0</v>
      </c>
      <c r="O121" s="231"/>
      <c r="P121" s="77"/>
      <c r="Q121" s="77"/>
      <c r="R121" s="77"/>
      <c r="S121" s="115"/>
      <c r="T121" s="244"/>
      <c r="U121" s="71">
        <v>0</v>
      </c>
      <c r="V121" s="71">
        <f t="shared" si="15"/>
        <v>0.30000000000000004</v>
      </c>
      <c r="W121" s="73">
        <f t="shared" si="23"/>
        <v>0</v>
      </c>
      <c r="X121" s="77">
        <v>5</v>
      </c>
      <c r="Y121" s="73">
        <f>'ИТОГ и проверка'!F121</f>
        <v>0</v>
      </c>
      <c r="Z121" s="73">
        <f t="shared" si="24"/>
        <v>0</v>
      </c>
      <c r="AA121" s="71">
        <f t="shared" si="25"/>
        <v>-5</v>
      </c>
      <c r="AB121" s="10">
        <f t="shared" si="26"/>
        <v>0</v>
      </c>
      <c r="AC121" s="77"/>
      <c r="AD121" s="73">
        <f>'ИТОГ и проверка'!D121</f>
        <v>0</v>
      </c>
      <c r="AE121" s="77"/>
      <c r="AF121" s="77"/>
      <c r="AG121" s="77"/>
      <c r="AH121" s="73">
        <f>'ИТОГ и проверка'!E121</f>
        <v>0</v>
      </c>
      <c r="AI121" s="91"/>
      <c r="AJ121" s="91">
        <f t="shared" si="27"/>
        <v>0</v>
      </c>
      <c r="AK121" s="89">
        <f t="shared" si="28"/>
        <v>0</v>
      </c>
      <c r="AL121" s="71">
        <f t="shared" si="29"/>
        <v>0</v>
      </c>
    </row>
    <row r="122" spans="1:38" ht="63">
      <c r="A122" s="66" t="s">
        <v>251</v>
      </c>
      <c r="B122" s="67" t="s">
        <v>252</v>
      </c>
      <c r="C122" s="171">
        <v>70</v>
      </c>
      <c r="D122" s="90">
        <v>22</v>
      </c>
      <c r="E122" s="7">
        <v>16</v>
      </c>
      <c r="F122" s="157">
        <f t="shared" si="21"/>
        <v>0.22857142857142856</v>
      </c>
      <c r="G122" s="72">
        <v>1</v>
      </c>
      <c r="H122" s="75">
        <v>5</v>
      </c>
      <c r="I122" s="75"/>
      <c r="J122" s="75">
        <v>0</v>
      </c>
      <c r="K122" s="75"/>
      <c r="L122" s="75"/>
      <c r="M122" s="75"/>
      <c r="N122" s="75">
        <v>0</v>
      </c>
      <c r="O122" s="244"/>
      <c r="P122" s="77"/>
      <c r="Q122" s="77"/>
      <c r="R122" s="77"/>
      <c r="S122" s="244"/>
      <c r="T122" s="231"/>
      <c r="U122" s="71">
        <v>0</v>
      </c>
      <c r="V122" s="71">
        <f t="shared" si="15"/>
        <v>0.8</v>
      </c>
      <c r="W122" s="73">
        <f t="shared" si="23"/>
        <v>0</v>
      </c>
      <c r="X122" s="77">
        <v>5</v>
      </c>
      <c r="Y122" s="73">
        <f>'ИТОГ и проверка'!F122</f>
        <v>0</v>
      </c>
      <c r="Z122" s="73">
        <f t="shared" si="24"/>
        <v>0</v>
      </c>
      <c r="AA122" s="71">
        <f t="shared" si="25"/>
        <v>-5</v>
      </c>
      <c r="AB122" s="73">
        <f t="shared" si="26"/>
        <v>0</v>
      </c>
      <c r="AC122" s="77"/>
      <c r="AD122" s="73">
        <f>'ИТОГ и проверка'!D122</f>
        <v>0</v>
      </c>
      <c r="AE122" s="77"/>
      <c r="AF122" s="77"/>
      <c r="AG122" s="77"/>
      <c r="AH122" s="73">
        <f>'ИТОГ и проверка'!E122</f>
        <v>0</v>
      </c>
      <c r="AI122" s="91"/>
      <c r="AJ122" s="91">
        <f t="shared" si="27"/>
        <v>0</v>
      </c>
      <c r="AK122" s="89">
        <f t="shared" si="28"/>
        <v>0</v>
      </c>
      <c r="AL122" s="71">
        <f t="shared" si="29"/>
        <v>0</v>
      </c>
    </row>
    <row r="123" spans="1:38" ht="63">
      <c r="A123" s="66" t="s">
        <v>253</v>
      </c>
      <c r="B123" s="67" t="s">
        <v>254</v>
      </c>
      <c r="C123" s="168">
        <v>247.5</v>
      </c>
      <c r="D123" s="90">
        <v>47</v>
      </c>
      <c r="E123" s="245">
        <v>40</v>
      </c>
      <c r="F123" s="157">
        <f t="shared" si="21"/>
        <v>0.16161616161616163</v>
      </c>
      <c r="G123" s="72">
        <v>2</v>
      </c>
      <c r="H123" s="75">
        <v>4</v>
      </c>
      <c r="I123" s="75"/>
      <c r="J123" s="75">
        <v>0</v>
      </c>
      <c r="K123" s="75"/>
      <c r="L123" s="75"/>
      <c r="M123" s="75"/>
      <c r="N123" s="75">
        <v>0</v>
      </c>
      <c r="O123" s="231"/>
      <c r="P123" s="77"/>
      <c r="Q123" s="77"/>
      <c r="R123" s="77"/>
      <c r="S123" s="115"/>
      <c r="T123" s="244"/>
      <c r="U123" s="71">
        <v>0</v>
      </c>
      <c r="V123" s="71">
        <f t="shared" si="15"/>
        <v>2</v>
      </c>
      <c r="W123" s="73">
        <f t="shared" si="23"/>
        <v>2</v>
      </c>
      <c r="X123" s="77">
        <v>5</v>
      </c>
      <c r="Y123" s="73">
        <f>'ИТОГ и проверка'!F123</f>
        <v>2</v>
      </c>
      <c r="Z123" s="73">
        <f t="shared" si="24"/>
        <v>5</v>
      </c>
      <c r="AA123" s="71">
        <f t="shared" si="25"/>
        <v>0</v>
      </c>
      <c r="AB123" s="10">
        <f t="shared" si="26"/>
        <v>0</v>
      </c>
      <c r="AC123" s="77"/>
      <c r="AD123" s="73">
        <f>'ИТОГ и проверка'!D123</f>
        <v>0</v>
      </c>
      <c r="AE123" s="77"/>
      <c r="AF123" s="77"/>
      <c r="AG123" s="77"/>
      <c r="AH123" s="73">
        <f>'ИТОГ и проверка'!E123</f>
        <v>0</v>
      </c>
      <c r="AI123" s="91"/>
      <c r="AJ123" s="91">
        <f t="shared" si="27"/>
        <v>0</v>
      </c>
      <c r="AK123" s="89">
        <f t="shared" si="28"/>
        <v>-2</v>
      </c>
      <c r="AL123" s="71">
        <f t="shared" si="29"/>
        <v>0</v>
      </c>
    </row>
    <row r="124" spans="1:38" ht="47.25">
      <c r="A124" s="66" t="s">
        <v>255</v>
      </c>
      <c r="B124" s="67" t="s">
        <v>256</v>
      </c>
      <c r="C124" s="222">
        <v>600.66700000000003</v>
      </c>
      <c r="D124" s="172">
        <v>454</v>
      </c>
      <c r="E124" s="218">
        <v>138</v>
      </c>
      <c r="F124" s="174">
        <f t="shared" si="21"/>
        <v>0.22974460058568225</v>
      </c>
      <c r="G124" s="72">
        <v>13</v>
      </c>
      <c r="H124" s="75">
        <v>3</v>
      </c>
      <c r="I124" s="75"/>
      <c r="J124" s="75">
        <v>0</v>
      </c>
      <c r="K124" s="75"/>
      <c r="L124" s="75"/>
      <c r="M124" s="75"/>
      <c r="N124" s="75">
        <v>0</v>
      </c>
      <c r="O124" s="233"/>
      <c r="P124" s="77"/>
      <c r="Q124" s="77"/>
      <c r="R124" s="77"/>
      <c r="S124" s="233"/>
      <c r="T124" s="233"/>
      <c r="U124" s="71">
        <f t="shared" si="22"/>
        <v>0</v>
      </c>
      <c r="V124" s="71">
        <f t="shared" si="15"/>
        <v>6.9</v>
      </c>
      <c r="W124" s="73">
        <f t="shared" si="23"/>
        <v>6</v>
      </c>
      <c r="X124" s="77">
        <v>5</v>
      </c>
      <c r="Y124" s="73">
        <f>'ИТОГ и проверка'!F124</f>
        <v>6</v>
      </c>
      <c r="Z124" s="73">
        <f t="shared" si="24"/>
        <v>4.3478260869565224</v>
      </c>
      <c r="AA124" s="71">
        <f t="shared" si="25"/>
        <v>-0.6521739130434776</v>
      </c>
      <c r="AB124" s="73">
        <f t="shared" si="26"/>
        <v>0</v>
      </c>
      <c r="AC124" s="77"/>
      <c r="AD124" s="73">
        <f>'ИТОГ и проверка'!D124</f>
        <v>0</v>
      </c>
      <c r="AE124" s="77"/>
      <c r="AF124" s="77"/>
      <c r="AG124" s="77"/>
      <c r="AH124" s="73">
        <f>'ИТОГ и проверка'!E124</f>
        <v>0</v>
      </c>
      <c r="AI124" s="91"/>
      <c r="AJ124" s="91">
        <f t="shared" si="27"/>
        <v>0</v>
      </c>
      <c r="AK124" s="89">
        <f t="shared" si="28"/>
        <v>-6</v>
      </c>
      <c r="AL124" s="71">
        <f t="shared" si="29"/>
        <v>0</v>
      </c>
    </row>
    <row r="125" spans="1:38" ht="31.5">
      <c r="A125" s="66" t="s">
        <v>257</v>
      </c>
      <c r="B125" s="67" t="s">
        <v>258</v>
      </c>
      <c r="C125" s="168">
        <v>1010.05</v>
      </c>
      <c r="D125" s="90">
        <v>414</v>
      </c>
      <c r="E125" s="148">
        <v>333</v>
      </c>
      <c r="F125" s="157">
        <f t="shared" si="21"/>
        <v>0.32968664917578339</v>
      </c>
      <c r="G125" s="72">
        <v>20</v>
      </c>
      <c r="H125" s="75">
        <v>5</v>
      </c>
      <c r="I125" s="75"/>
      <c r="J125" s="75">
        <v>1</v>
      </c>
      <c r="K125" s="75">
        <v>2</v>
      </c>
      <c r="L125" s="75">
        <v>0</v>
      </c>
      <c r="M125" s="75">
        <v>12</v>
      </c>
      <c r="N125" s="158">
        <v>5</v>
      </c>
      <c r="O125" s="170">
        <v>0</v>
      </c>
      <c r="P125" s="160"/>
      <c r="Q125" s="77"/>
      <c r="R125" s="161"/>
      <c r="S125" s="170">
        <v>0</v>
      </c>
      <c r="T125" s="170">
        <v>0</v>
      </c>
      <c r="U125" s="162">
        <f t="shared" si="22"/>
        <v>0</v>
      </c>
      <c r="V125" s="71">
        <f t="shared" si="15"/>
        <v>16.650000000000002</v>
      </c>
      <c r="W125" s="73">
        <f t="shared" si="23"/>
        <v>16</v>
      </c>
      <c r="X125" s="77">
        <v>5</v>
      </c>
      <c r="Y125" s="73">
        <f>'ИТОГ и проверка'!F125</f>
        <v>16</v>
      </c>
      <c r="Z125" s="73">
        <f t="shared" si="24"/>
        <v>4.8048048048048049</v>
      </c>
      <c r="AA125" s="71">
        <f t="shared" si="25"/>
        <v>-0.19519519519519513</v>
      </c>
      <c r="AB125" s="10">
        <f t="shared" si="26"/>
        <v>0</v>
      </c>
      <c r="AC125" s="77"/>
      <c r="AD125" s="73">
        <f>'ИТОГ и проверка'!G125</f>
        <v>1</v>
      </c>
      <c r="AE125" s="73">
        <f>'ИТОГ и проверка'!H125</f>
        <v>1</v>
      </c>
      <c r="AF125" s="77">
        <v>0</v>
      </c>
      <c r="AG125" s="73">
        <f t="shared" si="30"/>
        <v>10</v>
      </c>
      <c r="AH125" s="73">
        <f>'ИТОГ и проверка'!I125</f>
        <v>4</v>
      </c>
      <c r="AI125" s="91"/>
      <c r="AJ125" s="91">
        <f t="shared" si="27"/>
        <v>16</v>
      </c>
      <c r="AK125" s="89">
        <f t="shared" si="28"/>
        <v>0</v>
      </c>
      <c r="AL125" s="71">
        <f t="shared" si="29"/>
        <v>0</v>
      </c>
    </row>
    <row r="126" spans="1:38" ht="31.5">
      <c r="A126" s="66" t="s">
        <v>259</v>
      </c>
      <c r="B126" s="67" t="s">
        <v>260</v>
      </c>
      <c r="C126" s="171">
        <v>2437.1999999999998</v>
      </c>
      <c r="D126" s="90">
        <v>877</v>
      </c>
      <c r="E126" s="90">
        <v>804</v>
      </c>
      <c r="F126" s="157">
        <f t="shared" si="21"/>
        <v>0.32988675529295913</v>
      </c>
      <c r="G126" s="72">
        <v>43</v>
      </c>
      <c r="H126" s="75">
        <v>5</v>
      </c>
      <c r="I126" s="75"/>
      <c r="J126" s="75">
        <v>3</v>
      </c>
      <c r="K126" s="75">
        <v>3</v>
      </c>
      <c r="L126" s="75">
        <v>0</v>
      </c>
      <c r="M126" s="75">
        <v>26</v>
      </c>
      <c r="N126" s="158">
        <v>11</v>
      </c>
      <c r="O126" s="170">
        <v>0</v>
      </c>
      <c r="P126" s="160"/>
      <c r="Q126" s="77"/>
      <c r="R126" s="161"/>
      <c r="S126" s="170">
        <v>0</v>
      </c>
      <c r="T126" s="170">
        <v>0</v>
      </c>
      <c r="U126" s="162">
        <f t="shared" si="22"/>
        <v>0</v>
      </c>
      <c r="V126" s="71">
        <f t="shared" si="15"/>
        <v>40.200000000000003</v>
      </c>
      <c r="W126" s="73">
        <f t="shared" si="23"/>
        <v>40</v>
      </c>
      <c r="X126" s="77">
        <v>5</v>
      </c>
      <c r="Y126" s="73">
        <f>'ИТОГ и проверка'!F126</f>
        <v>40</v>
      </c>
      <c r="Z126" s="73">
        <f t="shared" si="24"/>
        <v>4.9751243781094532</v>
      </c>
      <c r="AA126" s="71">
        <f t="shared" si="25"/>
        <v>-2.4875621890546817E-2</v>
      </c>
      <c r="AB126" s="73">
        <f t="shared" si="26"/>
        <v>0</v>
      </c>
      <c r="AC126" s="77"/>
      <c r="AD126" s="73">
        <f>'ИТОГ и проверка'!G126</f>
        <v>3</v>
      </c>
      <c r="AE126" s="73">
        <f>'ИТОГ и проверка'!H126</f>
        <v>3</v>
      </c>
      <c r="AF126" s="77">
        <v>0</v>
      </c>
      <c r="AG126" s="73">
        <f t="shared" si="30"/>
        <v>24</v>
      </c>
      <c r="AH126" s="73">
        <f>'ИТОГ и проверка'!I126</f>
        <v>10</v>
      </c>
      <c r="AI126" s="91"/>
      <c r="AJ126" s="91">
        <f t="shared" si="27"/>
        <v>40</v>
      </c>
      <c r="AK126" s="89">
        <f t="shared" si="28"/>
        <v>0</v>
      </c>
      <c r="AL126" s="71">
        <f t="shared" si="29"/>
        <v>0</v>
      </c>
    </row>
    <row r="127" spans="1:38">
      <c r="A127" s="93" t="s">
        <v>261</v>
      </c>
      <c r="B127" s="57" t="s">
        <v>262</v>
      </c>
      <c r="C127" s="175"/>
      <c r="D127" s="165"/>
      <c r="E127" s="241"/>
      <c r="F127" s="213"/>
      <c r="G127" s="119"/>
      <c r="H127" s="61"/>
      <c r="I127" s="61"/>
      <c r="J127" s="61"/>
      <c r="K127" s="61"/>
      <c r="L127" s="61"/>
      <c r="M127" s="61"/>
      <c r="N127" s="61"/>
      <c r="O127" s="166"/>
      <c r="P127" s="60"/>
      <c r="Q127" s="60"/>
      <c r="R127" s="60"/>
      <c r="S127" s="166"/>
      <c r="T127" s="167"/>
      <c r="U127" s="60"/>
      <c r="V127" s="60"/>
      <c r="W127" s="60"/>
      <c r="X127" s="60"/>
      <c r="Y127" s="60"/>
      <c r="Z127" s="60"/>
      <c r="AA127" s="60"/>
      <c r="AB127" s="10">
        <f t="shared" si="26"/>
        <v>0</v>
      </c>
      <c r="AC127" s="60"/>
      <c r="AD127" s="60"/>
      <c r="AE127" s="60"/>
      <c r="AF127" s="60"/>
      <c r="AG127" s="60"/>
      <c r="AH127" s="60"/>
      <c r="AI127" s="97"/>
      <c r="AJ127" s="91">
        <f t="shared" si="27"/>
        <v>0</v>
      </c>
      <c r="AK127" s="89">
        <f t="shared" si="28"/>
        <v>0</v>
      </c>
      <c r="AL127" s="71">
        <f t="shared" si="29"/>
        <v>0</v>
      </c>
    </row>
    <row r="128" spans="1:38" ht="47.25">
      <c r="A128" s="66" t="s">
        <v>263</v>
      </c>
      <c r="B128" s="67" t="s">
        <v>264</v>
      </c>
      <c r="C128" s="171">
        <v>1562.3679999999999</v>
      </c>
      <c r="D128" s="90">
        <v>1588</v>
      </c>
      <c r="E128" s="148">
        <v>1398</v>
      </c>
      <c r="F128" s="157">
        <f t="shared" si="21"/>
        <v>0.89479559233164019</v>
      </c>
      <c r="G128" s="72">
        <v>127</v>
      </c>
      <c r="H128" s="75">
        <v>8</v>
      </c>
      <c r="I128" s="75"/>
      <c r="J128" s="75">
        <v>0</v>
      </c>
      <c r="K128" s="75"/>
      <c r="L128" s="75"/>
      <c r="M128" s="75"/>
      <c r="N128" s="158">
        <v>0</v>
      </c>
      <c r="O128" s="159">
        <v>20</v>
      </c>
      <c r="P128" s="160"/>
      <c r="Q128" s="77"/>
      <c r="R128" s="161"/>
      <c r="S128" s="159">
        <v>17</v>
      </c>
      <c r="T128" s="159">
        <v>3</v>
      </c>
      <c r="U128" s="162">
        <f t="shared" si="22"/>
        <v>15.748031496062993</v>
      </c>
      <c r="V128" s="71">
        <f t="shared" si="15"/>
        <v>111.84</v>
      </c>
      <c r="W128" s="73">
        <f t="shared" si="23"/>
        <v>111</v>
      </c>
      <c r="X128" s="77">
        <v>8</v>
      </c>
      <c r="Y128" s="73">
        <f>'ИТОГ и проверка'!F128</f>
        <v>69</v>
      </c>
      <c r="Z128" s="73">
        <f t="shared" si="24"/>
        <v>4.9356223175965663</v>
      </c>
      <c r="AA128" s="71">
        <f t="shared" si="25"/>
        <v>-3.0643776824034337</v>
      </c>
      <c r="AB128" s="73">
        <f t="shared" si="26"/>
        <v>0</v>
      </c>
      <c r="AC128" s="77"/>
      <c r="AD128" s="73">
        <f>'ИТОГ и проверка'!D128</f>
        <v>0</v>
      </c>
      <c r="AE128" s="77"/>
      <c r="AF128" s="77"/>
      <c r="AG128" s="77"/>
      <c r="AH128" s="73">
        <f>'ИТОГ и проверка'!E128</f>
        <v>0</v>
      </c>
      <c r="AI128" s="91"/>
      <c r="AJ128" s="91">
        <f t="shared" si="27"/>
        <v>0</v>
      </c>
      <c r="AK128" s="89">
        <f t="shared" si="28"/>
        <v>-69</v>
      </c>
      <c r="AL128" s="71">
        <f t="shared" si="29"/>
        <v>0</v>
      </c>
    </row>
    <row r="129" spans="1:38" ht="47.25">
      <c r="A129" s="66" t="s">
        <v>265</v>
      </c>
      <c r="B129" s="67" t="s">
        <v>266</v>
      </c>
      <c r="C129" s="168">
        <v>166.57499999999999</v>
      </c>
      <c r="D129" s="90">
        <v>208</v>
      </c>
      <c r="E129" s="75">
        <v>200</v>
      </c>
      <c r="F129" s="157">
        <f t="shared" si="21"/>
        <v>1.2006603631997599</v>
      </c>
      <c r="G129" s="72">
        <v>16</v>
      </c>
      <c r="H129" s="75">
        <v>8</v>
      </c>
      <c r="I129" s="75"/>
      <c r="J129" s="75">
        <v>2</v>
      </c>
      <c r="K129" s="75">
        <v>0</v>
      </c>
      <c r="L129" s="75">
        <v>0</v>
      </c>
      <c r="M129" s="75">
        <v>9</v>
      </c>
      <c r="N129" s="75">
        <v>5</v>
      </c>
      <c r="O129" s="246">
        <v>7</v>
      </c>
      <c r="P129" s="77"/>
      <c r="Q129" s="77"/>
      <c r="R129" s="77"/>
      <c r="S129" s="247">
        <v>7</v>
      </c>
      <c r="T129" s="246">
        <v>0</v>
      </c>
      <c r="U129" s="71">
        <f t="shared" si="22"/>
        <v>43.75</v>
      </c>
      <c r="V129" s="71">
        <f t="shared" si="15"/>
        <v>16</v>
      </c>
      <c r="W129" s="73">
        <f t="shared" si="23"/>
        <v>16</v>
      </c>
      <c r="X129" s="77">
        <v>8</v>
      </c>
      <c r="Y129" s="73">
        <f>'ИТОГ и проверка'!F129</f>
        <v>16</v>
      </c>
      <c r="Z129" s="73">
        <f t="shared" si="24"/>
        <v>8</v>
      </c>
      <c r="AA129" s="71">
        <f t="shared" si="25"/>
        <v>0</v>
      </c>
      <c r="AB129" s="10">
        <f t="shared" si="26"/>
        <v>0</v>
      </c>
      <c r="AC129" s="77"/>
      <c r="AD129" s="73">
        <f>'ИТОГ и проверка'!G129</f>
        <v>0</v>
      </c>
      <c r="AE129" s="73">
        <f>'ИТОГ и проверка'!H129</f>
        <v>1</v>
      </c>
      <c r="AF129" s="77">
        <v>0</v>
      </c>
      <c r="AG129" s="73">
        <f t="shared" si="30"/>
        <v>11</v>
      </c>
      <c r="AH129" s="73">
        <f>'ИТОГ и проверка'!I129</f>
        <v>4</v>
      </c>
      <c r="AI129" s="91"/>
      <c r="AJ129" s="91">
        <f t="shared" si="27"/>
        <v>16</v>
      </c>
      <c r="AK129" s="89">
        <f t="shared" si="28"/>
        <v>0</v>
      </c>
      <c r="AL129" s="71">
        <f t="shared" si="29"/>
        <v>0</v>
      </c>
    </row>
    <row r="130" spans="1:38" ht="47.25">
      <c r="A130" s="66" t="s">
        <v>267</v>
      </c>
      <c r="B130" s="67" t="s">
        <v>268</v>
      </c>
      <c r="C130" s="171">
        <v>6.8</v>
      </c>
      <c r="D130" s="172">
        <v>3</v>
      </c>
      <c r="E130" s="248">
        <v>0</v>
      </c>
      <c r="F130" s="174">
        <f t="shared" si="21"/>
        <v>0</v>
      </c>
      <c r="G130" s="72">
        <v>0</v>
      </c>
      <c r="H130" s="75">
        <v>0</v>
      </c>
      <c r="I130" s="75"/>
      <c r="J130" s="75">
        <v>0</v>
      </c>
      <c r="K130" s="75">
        <v>0</v>
      </c>
      <c r="L130" s="75">
        <v>0</v>
      </c>
      <c r="M130" s="75">
        <v>0</v>
      </c>
      <c r="N130" s="158">
        <v>0</v>
      </c>
      <c r="O130" s="173">
        <v>0</v>
      </c>
      <c r="P130" s="160"/>
      <c r="Q130" s="77"/>
      <c r="R130" s="161"/>
      <c r="S130" s="173">
        <v>0</v>
      </c>
      <c r="T130" s="173">
        <v>0</v>
      </c>
      <c r="U130" s="162">
        <v>0</v>
      </c>
      <c r="V130" s="71">
        <f t="shared" si="15"/>
        <v>0</v>
      </c>
      <c r="W130" s="73">
        <f t="shared" si="23"/>
        <v>0</v>
      </c>
      <c r="X130" s="77">
        <v>0</v>
      </c>
      <c r="Y130" s="73">
        <f>'ИТОГ и проверка'!F130</f>
        <v>0</v>
      </c>
      <c r="Z130" s="73">
        <v>0</v>
      </c>
      <c r="AA130" s="71">
        <f t="shared" si="25"/>
        <v>0</v>
      </c>
      <c r="AB130" s="73">
        <f t="shared" si="26"/>
        <v>0</v>
      </c>
      <c r="AC130" s="77"/>
      <c r="AD130" s="73">
        <f>'ИТОГ и проверка'!G130</f>
        <v>0</v>
      </c>
      <c r="AE130" s="73">
        <f>'ИТОГ и проверка'!H130</f>
        <v>0</v>
      </c>
      <c r="AF130" s="77">
        <v>0</v>
      </c>
      <c r="AG130" s="73">
        <f t="shared" si="30"/>
        <v>0</v>
      </c>
      <c r="AH130" s="73">
        <f>'ИТОГ и проверка'!I130</f>
        <v>0</v>
      </c>
      <c r="AI130" s="91"/>
      <c r="AJ130" s="91">
        <f t="shared" si="27"/>
        <v>0</v>
      </c>
      <c r="AK130" s="89">
        <f t="shared" si="28"/>
        <v>0</v>
      </c>
      <c r="AL130" s="71">
        <f t="shared" si="29"/>
        <v>0</v>
      </c>
    </row>
    <row r="131" spans="1:38">
      <c r="A131" s="93" t="s">
        <v>269</v>
      </c>
      <c r="B131" s="57" t="s">
        <v>270</v>
      </c>
      <c r="C131" s="175"/>
      <c r="D131" s="165"/>
      <c r="E131" s="229"/>
      <c r="F131" s="213"/>
      <c r="G131" s="119"/>
      <c r="H131" s="61"/>
      <c r="I131" s="61"/>
      <c r="J131" s="61"/>
      <c r="K131" s="61"/>
      <c r="L131" s="61"/>
      <c r="M131" s="61"/>
      <c r="N131" s="61"/>
      <c r="O131" s="166"/>
      <c r="P131" s="60"/>
      <c r="Q131" s="60"/>
      <c r="R131" s="60"/>
      <c r="S131" s="166"/>
      <c r="T131" s="167"/>
      <c r="U131" s="60"/>
      <c r="V131" s="60"/>
      <c r="W131" s="60"/>
      <c r="X131" s="60"/>
      <c r="Y131" s="60"/>
      <c r="Z131" s="60"/>
      <c r="AA131" s="60"/>
      <c r="AB131" s="10">
        <f t="shared" si="26"/>
        <v>0</v>
      </c>
      <c r="AC131" s="60"/>
      <c r="AD131" s="60"/>
      <c r="AE131" s="60"/>
      <c r="AF131" s="60"/>
      <c r="AG131" s="60"/>
      <c r="AH131" s="60"/>
      <c r="AI131" s="97"/>
      <c r="AJ131" s="91">
        <f t="shared" si="27"/>
        <v>0</v>
      </c>
      <c r="AK131" s="89">
        <f t="shared" si="28"/>
        <v>0</v>
      </c>
      <c r="AL131" s="71">
        <f t="shared" si="29"/>
        <v>0</v>
      </c>
    </row>
    <row r="132" spans="1:38" ht="47.25">
      <c r="A132" s="66" t="s">
        <v>271</v>
      </c>
      <c r="B132" s="67" t="s">
        <v>272</v>
      </c>
      <c r="C132" s="222">
        <v>1015</v>
      </c>
      <c r="D132" s="90">
        <v>2176</v>
      </c>
      <c r="E132" s="172">
        <v>1913</v>
      </c>
      <c r="F132" s="157">
        <f t="shared" si="21"/>
        <v>1.8847290640394088</v>
      </c>
      <c r="G132" s="72">
        <v>108</v>
      </c>
      <c r="H132" s="75">
        <v>5</v>
      </c>
      <c r="I132" s="235"/>
      <c r="J132" s="75">
        <v>0</v>
      </c>
      <c r="K132" s="75"/>
      <c r="L132" s="75"/>
      <c r="M132" s="75"/>
      <c r="N132" s="158">
        <v>0</v>
      </c>
      <c r="O132" s="170">
        <v>52</v>
      </c>
      <c r="P132" s="160"/>
      <c r="Q132" s="77"/>
      <c r="R132" s="161"/>
      <c r="S132" s="170">
        <v>34</v>
      </c>
      <c r="T132" s="170">
        <v>18</v>
      </c>
      <c r="U132" s="162">
        <f t="shared" si="22"/>
        <v>48.148148148148145</v>
      </c>
      <c r="V132" s="71">
        <f t="shared" si="15"/>
        <v>153.04</v>
      </c>
      <c r="W132" s="73">
        <f t="shared" si="23"/>
        <v>153</v>
      </c>
      <c r="X132" s="77">
        <v>8</v>
      </c>
      <c r="Y132" s="73">
        <f>'ИТОГ и проверка'!F132</f>
        <v>95</v>
      </c>
      <c r="Z132" s="73">
        <f t="shared" si="24"/>
        <v>4.9660219550444333</v>
      </c>
      <c r="AA132" s="71">
        <f t="shared" si="25"/>
        <v>-3.0339780449555667</v>
      </c>
      <c r="AB132" s="73">
        <f t="shared" si="26"/>
        <v>0</v>
      </c>
      <c r="AC132" s="236"/>
      <c r="AD132" s="73">
        <f>'ИТОГ и проверка'!D132</f>
        <v>0</v>
      </c>
      <c r="AE132" s="77"/>
      <c r="AF132" s="77"/>
      <c r="AG132" s="77"/>
      <c r="AH132" s="73">
        <f>'ИТОГ и проверка'!E132</f>
        <v>0</v>
      </c>
      <c r="AI132" s="91"/>
      <c r="AJ132" s="91">
        <f t="shared" si="27"/>
        <v>0</v>
      </c>
      <c r="AK132" s="89">
        <f t="shared" si="28"/>
        <v>-95</v>
      </c>
      <c r="AL132" s="71">
        <f t="shared" si="29"/>
        <v>0</v>
      </c>
    </row>
    <row r="133" spans="1:38" ht="31.5">
      <c r="A133" s="66" t="s">
        <v>273</v>
      </c>
      <c r="B133" s="67" t="s">
        <v>274</v>
      </c>
      <c r="C133" s="168">
        <v>163.09700000000001</v>
      </c>
      <c r="D133" s="90">
        <v>458</v>
      </c>
      <c r="E133" s="203">
        <v>487</v>
      </c>
      <c r="F133" s="157">
        <f t="shared" si="21"/>
        <v>2.9859531444477825</v>
      </c>
      <c r="G133" s="72">
        <v>32</v>
      </c>
      <c r="H133" s="75">
        <v>7</v>
      </c>
      <c r="I133" s="235"/>
      <c r="J133" s="75">
        <v>0</v>
      </c>
      <c r="K133" s="75"/>
      <c r="L133" s="75"/>
      <c r="M133" s="75"/>
      <c r="N133" s="158">
        <v>0</v>
      </c>
      <c r="O133" s="170">
        <v>3</v>
      </c>
      <c r="P133" s="160"/>
      <c r="Q133" s="77"/>
      <c r="R133" s="161"/>
      <c r="S133" s="170">
        <v>1</v>
      </c>
      <c r="T133" s="170">
        <v>2</v>
      </c>
      <c r="U133" s="162">
        <f t="shared" si="22"/>
        <v>9.375</v>
      </c>
      <c r="V133" s="71">
        <f t="shared" si="15"/>
        <v>38.96</v>
      </c>
      <c r="W133" s="73">
        <f t="shared" si="23"/>
        <v>38</v>
      </c>
      <c r="X133" s="77">
        <v>8</v>
      </c>
      <c r="Y133" s="73">
        <f>'ИТОГ и проверка'!F133</f>
        <v>28</v>
      </c>
      <c r="Z133" s="73">
        <f t="shared" si="24"/>
        <v>5.7494866529774127</v>
      </c>
      <c r="AA133" s="71">
        <f t="shared" si="25"/>
        <v>-2.2505133470225873</v>
      </c>
      <c r="AB133" s="10">
        <f t="shared" si="26"/>
        <v>0</v>
      </c>
      <c r="AC133" s="236"/>
      <c r="AD133" s="73">
        <f>'ИТОГ и проверка'!D133</f>
        <v>0</v>
      </c>
      <c r="AE133" s="77"/>
      <c r="AF133" s="77"/>
      <c r="AG133" s="77"/>
      <c r="AH133" s="73">
        <f>'ИТОГ и проверка'!E133</f>
        <v>0</v>
      </c>
      <c r="AI133" s="91"/>
      <c r="AJ133" s="91">
        <f t="shared" si="27"/>
        <v>0</v>
      </c>
      <c r="AK133" s="89">
        <f t="shared" si="28"/>
        <v>-28</v>
      </c>
      <c r="AL133" s="71">
        <f t="shared" si="29"/>
        <v>0</v>
      </c>
    </row>
    <row r="134" spans="1:38" ht="31.5">
      <c r="A134" s="66" t="s">
        <v>275</v>
      </c>
      <c r="B134" s="67" t="s">
        <v>276</v>
      </c>
      <c r="C134" s="171">
        <v>385.19600000000003</v>
      </c>
      <c r="D134" s="90">
        <v>627</v>
      </c>
      <c r="E134" s="148">
        <v>660</v>
      </c>
      <c r="F134" s="157">
        <f t="shared" si="21"/>
        <v>1.7134134310844349</v>
      </c>
      <c r="G134" s="72">
        <v>50</v>
      </c>
      <c r="H134" s="75">
        <v>8</v>
      </c>
      <c r="I134" s="235"/>
      <c r="J134" s="75">
        <v>0</v>
      </c>
      <c r="K134" s="75"/>
      <c r="L134" s="75"/>
      <c r="M134" s="75"/>
      <c r="N134" s="158">
        <v>0</v>
      </c>
      <c r="O134" s="170">
        <v>40</v>
      </c>
      <c r="P134" s="160"/>
      <c r="Q134" s="77"/>
      <c r="R134" s="161"/>
      <c r="S134" s="170">
        <v>32</v>
      </c>
      <c r="T134" s="170">
        <v>8</v>
      </c>
      <c r="U134" s="162">
        <f t="shared" si="22"/>
        <v>80</v>
      </c>
      <c r="V134" s="71">
        <f t="shared" si="15"/>
        <v>52.800000000000004</v>
      </c>
      <c r="W134" s="73">
        <f t="shared" si="23"/>
        <v>52</v>
      </c>
      <c r="X134" s="77">
        <v>8</v>
      </c>
      <c r="Y134" s="73">
        <f>'ИТОГ и проверка'!F134</f>
        <v>52</v>
      </c>
      <c r="Z134" s="73">
        <f t="shared" si="24"/>
        <v>7.8787878787878789</v>
      </c>
      <c r="AA134" s="71">
        <f t="shared" si="25"/>
        <v>-0.1212121212121211</v>
      </c>
      <c r="AB134" s="73">
        <f t="shared" si="26"/>
        <v>0</v>
      </c>
      <c r="AC134" s="236"/>
      <c r="AD134" s="73">
        <f>'ИТОГ и проверка'!D134</f>
        <v>0</v>
      </c>
      <c r="AE134" s="77"/>
      <c r="AF134" s="77"/>
      <c r="AG134" s="77"/>
      <c r="AH134" s="73">
        <f>'ИТОГ и проверка'!E134</f>
        <v>0</v>
      </c>
      <c r="AI134" s="91"/>
      <c r="AJ134" s="91">
        <f t="shared" si="27"/>
        <v>0</v>
      </c>
      <c r="AK134" s="89">
        <f t="shared" si="28"/>
        <v>-52</v>
      </c>
      <c r="AL134" s="71">
        <f t="shared" si="29"/>
        <v>0</v>
      </c>
    </row>
    <row r="135" spans="1:38" ht="31.5">
      <c r="A135" s="66" t="s">
        <v>277</v>
      </c>
      <c r="B135" s="67" t="s">
        <v>278</v>
      </c>
      <c r="C135" s="168">
        <v>42.954999999999998</v>
      </c>
      <c r="D135" s="90">
        <v>194</v>
      </c>
      <c r="E135" s="186">
        <v>203</v>
      </c>
      <c r="F135" s="157">
        <f t="shared" si="21"/>
        <v>4.7258759166569666</v>
      </c>
      <c r="G135" s="72">
        <v>23</v>
      </c>
      <c r="H135" s="75">
        <v>12</v>
      </c>
      <c r="I135" s="235"/>
      <c r="J135" s="75">
        <v>0</v>
      </c>
      <c r="K135" s="75"/>
      <c r="L135" s="75"/>
      <c r="M135" s="75"/>
      <c r="N135" s="75">
        <v>0</v>
      </c>
      <c r="O135" s="249">
        <v>5</v>
      </c>
      <c r="P135" s="77"/>
      <c r="Q135" s="77"/>
      <c r="R135" s="77"/>
      <c r="S135" s="249">
        <v>3</v>
      </c>
      <c r="T135" s="249">
        <v>2</v>
      </c>
      <c r="U135" s="71">
        <f t="shared" si="22"/>
        <v>21.739130434782609</v>
      </c>
      <c r="V135" s="71">
        <f t="shared" si="15"/>
        <v>24.36</v>
      </c>
      <c r="W135" s="73">
        <f t="shared" si="23"/>
        <v>24</v>
      </c>
      <c r="X135" s="77">
        <v>12</v>
      </c>
      <c r="Y135" s="73">
        <f>'ИТОГ и проверка'!F135</f>
        <v>14</v>
      </c>
      <c r="Z135" s="73">
        <f t="shared" si="24"/>
        <v>6.8965517241379315</v>
      </c>
      <c r="AA135" s="71">
        <f t="shared" si="25"/>
        <v>-5.1034482758620685</v>
      </c>
      <c r="AB135" s="10">
        <f t="shared" si="26"/>
        <v>0</v>
      </c>
      <c r="AC135" s="236"/>
      <c r="AD135" s="73">
        <f>'ИТОГ и проверка'!D135</f>
        <v>0</v>
      </c>
      <c r="AE135" s="77"/>
      <c r="AF135" s="77"/>
      <c r="AG135" s="77"/>
      <c r="AH135" s="73">
        <f>'ИТОГ и проверка'!E135</f>
        <v>0</v>
      </c>
      <c r="AI135" s="91"/>
      <c r="AJ135" s="91">
        <f t="shared" si="27"/>
        <v>0</v>
      </c>
      <c r="AK135" s="89">
        <f t="shared" si="28"/>
        <v>-14</v>
      </c>
      <c r="AL135" s="71">
        <f t="shared" si="29"/>
        <v>0</v>
      </c>
    </row>
    <row r="136" spans="1:38" ht="47.25">
      <c r="A136" s="66" t="s">
        <v>279</v>
      </c>
      <c r="B136" s="67" t="s">
        <v>280</v>
      </c>
      <c r="C136" s="171">
        <v>31.655000000000001</v>
      </c>
      <c r="D136" s="90">
        <v>31</v>
      </c>
      <c r="E136" s="148">
        <v>33</v>
      </c>
      <c r="F136" s="157">
        <f t="shared" si="21"/>
        <v>1.0424893381772231</v>
      </c>
      <c r="G136" s="72">
        <v>1</v>
      </c>
      <c r="H136" s="75">
        <v>3</v>
      </c>
      <c r="I136" s="75">
        <v>0</v>
      </c>
      <c r="J136" s="75">
        <v>0</v>
      </c>
      <c r="K136" s="75">
        <v>0</v>
      </c>
      <c r="L136" s="75">
        <v>0</v>
      </c>
      <c r="M136" s="75">
        <v>0</v>
      </c>
      <c r="N136" s="158">
        <v>1</v>
      </c>
      <c r="O136" s="170">
        <v>1</v>
      </c>
      <c r="P136" s="160"/>
      <c r="Q136" s="77"/>
      <c r="R136" s="161"/>
      <c r="S136" s="170"/>
      <c r="T136" s="170">
        <v>1</v>
      </c>
      <c r="U136" s="162">
        <v>0</v>
      </c>
      <c r="V136" s="71">
        <f t="shared" si="15"/>
        <v>1.6500000000000001</v>
      </c>
      <c r="W136" s="73">
        <f t="shared" si="23"/>
        <v>1</v>
      </c>
      <c r="X136" s="77">
        <v>5</v>
      </c>
      <c r="Y136" s="73">
        <f>'ИТОГ и проверка'!F136</f>
        <v>1</v>
      </c>
      <c r="Z136" s="73">
        <f t="shared" si="24"/>
        <v>3.0303030303030303</v>
      </c>
      <c r="AA136" s="71">
        <f t="shared" si="25"/>
        <v>-1.9696969696969697</v>
      </c>
      <c r="AB136" s="73">
        <f t="shared" si="26"/>
        <v>0</v>
      </c>
      <c r="AC136" s="103">
        <v>0</v>
      </c>
      <c r="AD136" s="73">
        <f>'ИТОГ и проверка'!G136</f>
        <v>0</v>
      </c>
      <c r="AE136" s="73">
        <f>'ИТОГ и проверка'!H136</f>
        <v>0</v>
      </c>
      <c r="AF136" s="77">
        <v>0</v>
      </c>
      <c r="AG136" s="73">
        <f t="shared" si="30"/>
        <v>0</v>
      </c>
      <c r="AH136" s="73">
        <f>'ИТОГ и проверка'!I136</f>
        <v>1</v>
      </c>
      <c r="AI136" s="91"/>
      <c r="AJ136" s="91">
        <f t="shared" si="27"/>
        <v>1</v>
      </c>
      <c r="AK136" s="89">
        <f t="shared" si="28"/>
        <v>0</v>
      </c>
      <c r="AL136" s="71">
        <f t="shared" si="29"/>
        <v>0</v>
      </c>
    </row>
    <row r="137" spans="1:38" ht="47.25">
      <c r="A137" s="66" t="s">
        <v>281</v>
      </c>
      <c r="B137" s="67" t="s">
        <v>282</v>
      </c>
      <c r="C137" s="168">
        <v>49.08</v>
      </c>
      <c r="D137" s="90">
        <v>57</v>
      </c>
      <c r="E137" s="203">
        <v>60</v>
      </c>
      <c r="F137" s="157">
        <f t="shared" si="21"/>
        <v>1.2224938875305624</v>
      </c>
      <c r="G137" s="72">
        <v>4</v>
      </c>
      <c r="H137" s="75">
        <v>7</v>
      </c>
      <c r="I137" s="75">
        <v>0</v>
      </c>
      <c r="J137" s="75">
        <v>0</v>
      </c>
      <c r="K137" s="75">
        <v>0</v>
      </c>
      <c r="L137" s="75">
        <v>0</v>
      </c>
      <c r="M137" s="75">
        <v>3</v>
      </c>
      <c r="N137" s="158">
        <v>1</v>
      </c>
      <c r="O137" s="170">
        <v>3</v>
      </c>
      <c r="P137" s="160"/>
      <c r="Q137" s="77"/>
      <c r="R137" s="161"/>
      <c r="S137" s="170">
        <v>2</v>
      </c>
      <c r="T137" s="170">
        <v>1</v>
      </c>
      <c r="U137" s="162">
        <f t="shared" si="22"/>
        <v>75</v>
      </c>
      <c r="V137" s="71">
        <f t="shared" si="15"/>
        <v>4.8</v>
      </c>
      <c r="W137" s="73">
        <f t="shared" si="23"/>
        <v>4</v>
      </c>
      <c r="X137" s="77">
        <v>8</v>
      </c>
      <c r="Y137" s="73">
        <f>'ИТОГ и проверка'!F137</f>
        <v>3</v>
      </c>
      <c r="Z137" s="73">
        <f t="shared" si="24"/>
        <v>5</v>
      </c>
      <c r="AA137" s="71">
        <f t="shared" si="25"/>
        <v>-3</v>
      </c>
      <c r="AB137" s="10">
        <f t="shared" si="26"/>
        <v>0</v>
      </c>
      <c r="AC137" s="103">
        <v>0</v>
      </c>
      <c r="AD137" s="73">
        <f>'ИТОГ и проверка'!G137</f>
        <v>0</v>
      </c>
      <c r="AE137" s="73">
        <f>'ИТОГ и проверка'!H137</f>
        <v>0</v>
      </c>
      <c r="AF137" s="77">
        <v>0</v>
      </c>
      <c r="AG137" s="73">
        <f t="shared" si="30"/>
        <v>2</v>
      </c>
      <c r="AH137" s="73">
        <f>'ИТОГ и проверка'!I137</f>
        <v>1</v>
      </c>
      <c r="AI137" s="91"/>
      <c r="AJ137" s="91">
        <f t="shared" si="27"/>
        <v>3</v>
      </c>
      <c r="AK137" s="89">
        <f t="shared" si="28"/>
        <v>0</v>
      </c>
      <c r="AL137" s="71">
        <f t="shared" si="29"/>
        <v>0</v>
      </c>
    </row>
    <row r="138" spans="1:38" ht="47.25">
      <c r="A138" s="66" t="s">
        <v>283</v>
      </c>
      <c r="B138" s="67" t="s">
        <v>284</v>
      </c>
      <c r="C138" s="171">
        <v>151.08000000000001</v>
      </c>
      <c r="D138" s="90">
        <v>145</v>
      </c>
      <c r="E138" s="148">
        <v>148</v>
      </c>
      <c r="F138" s="157">
        <f t="shared" si="21"/>
        <v>0.97961344982790566</v>
      </c>
      <c r="G138" s="72">
        <v>7</v>
      </c>
      <c r="H138" s="75">
        <v>5</v>
      </c>
      <c r="I138" s="75">
        <v>0</v>
      </c>
      <c r="J138" s="75">
        <v>0</v>
      </c>
      <c r="K138" s="75">
        <v>1</v>
      </c>
      <c r="L138" s="75">
        <v>0</v>
      </c>
      <c r="M138" s="75">
        <v>4</v>
      </c>
      <c r="N138" s="158">
        <v>2</v>
      </c>
      <c r="O138" s="170">
        <v>3</v>
      </c>
      <c r="P138" s="160"/>
      <c r="Q138" s="77"/>
      <c r="R138" s="161"/>
      <c r="S138" s="170">
        <v>2</v>
      </c>
      <c r="T138" s="170">
        <v>1</v>
      </c>
      <c r="U138" s="162">
        <f t="shared" si="22"/>
        <v>42.857142857142854</v>
      </c>
      <c r="V138" s="71">
        <f t="shared" si="15"/>
        <v>7.4</v>
      </c>
      <c r="W138" s="73">
        <f t="shared" si="23"/>
        <v>7</v>
      </c>
      <c r="X138" s="77">
        <v>5</v>
      </c>
      <c r="Y138" s="73">
        <f>'ИТОГ и проверка'!F138</f>
        <v>7</v>
      </c>
      <c r="Z138" s="73">
        <f t="shared" si="24"/>
        <v>4.7297297297297298</v>
      </c>
      <c r="AA138" s="71">
        <f t="shared" si="25"/>
        <v>-0.27027027027027017</v>
      </c>
      <c r="AB138" s="73">
        <f t="shared" si="26"/>
        <v>0</v>
      </c>
      <c r="AC138" s="103">
        <v>0</v>
      </c>
      <c r="AD138" s="73">
        <f>'ИТОГ и проверка'!G138</f>
        <v>0</v>
      </c>
      <c r="AE138" s="73">
        <f>'ИТОГ и проверка'!H138</f>
        <v>1</v>
      </c>
      <c r="AF138" s="77">
        <v>0</v>
      </c>
      <c r="AG138" s="73">
        <f t="shared" si="30"/>
        <v>4</v>
      </c>
      <c r="AH138" s="73">
        <f>'ИТОГ и проверка'!I138</f>
        <v>2</v>
      </c>
      <c r="AI138" s="91"/>
      <c r="AJ138" s="91">
        <f t="shared" si="27"/>
        <v>7</v>
      </c>
      <c r="AK138" s="89">
        <f t="shared" si="28"/>
        <v>0</v>
      </c>
      <c r="AL138" s="71">
        <f t="shared" si="29"/>
        <v>0</v>
      </c>
    </row>
    <row r="139" spans="1:38" ht="47.25">
      <c r="A139" s="66" t="s">
        <v>285</v>
      </c>
      <c r="B139" s="67" t="s">
        <v>286</v>
      </c>
      <c r="C139" s="168">
        <v>46.08</v>
      </c>
      <c r="D139" s="90">
        <v>40</v>
      </c>
      <c r="E139" s="90">
        <v>67</v>
      </c>
      <c r="F139" s="157">
        <f t="shared" si="21"/>
        <v>1.4539930555555556</v>
      </c>
      <c r="G139" s="72">
        <v>2</v>
      </c>
      <c r="H139" s="75">
        <v>5</v>
      </c>
      <c r="I139" s="75">
        <v>0</v>
      </c>
      <c r="J139" s="75">
        <v>0</v>
      </c>
      <c r="K139" s="75">
        <v>0</v>
      </c>
      <c r="L139" s="75">
        <v>0</v>
      </c>
      <c r="M139" s="75">
        <v>1</v>
      </c>
      <c r="N139" s="158">
        <v>1</v>
      </c>
      <c r="O139" s="170">
        <v>3</v>
      </c>
      <c r="P139" s="160"/>
      <c r="Q139" s="77"/>
      <c r="R139" s="161"/>
      <c r="S139" s="170">
        <v>2</v>
      </c>
      <c r="T139" s="170">
        <v>1</v>
      </c>
      <c r="U139" s="162">
        <v>0</v>
      </c>
      <c r="V139" s="71">
        <f t="shared" si="15"/>
        <v>5.36</v>
      </c>
      <c r="W139" s="73">
        <f t="shared" si="23"/>
        <v>5</v>
      </c>
      <c r="X139" s="77">
        <v>8</v>
      </c>
      <c r="Y139" s="73">
        <f>'ИТОГ и проверка'!F139</f>
        <v>3</v>
      </c>
      <c r="Z139" s="73">
        <f t="shared" si="24"/>
        <v>4.4776119402985071</v>
      </c>
      <c r="AA139" s="71">
        <f t="shared" si="25"/>
        <v>-3.5223880597014929</v>
      </c>
      <c r="AB139" s="10">
        <f t="shared" si="26"/>
        <v>0</v>
      </c>
      <c r="AC139" s="103">
        <v>0</v>
      </c>
      <c r="AD139" s="73">
        <f>'ИТОГ и проверка'!G139</f>
        <v>0</v>
      </c>
      <c r="AE139" s="73">
        <f>'ИТОГ и проверка'!H139</f>
        <v>0</v>
      </c>
      <c r="AF139" s="77">
        <v>0</v>
      </c>
      <c r="AG139" s="73">
        <f t="shared" si="30"/>
        <v>2</v>
      </c>
      <c r="AH139" s="73">
        <f>'ИТОГ и проверка'!I139</f>
        <v>1</v>
      </c>
      <c r="AI139" s="91"/>
      <c r="AJ139" s="91">
        <f t="shared" si="27"/>
        <v>3</v>
      </c>
      <c r="AK139" s="89">
        <f t="shared" si="28"/>
        <v>0</v>
      </c>
      <c r="AL139" s="71">
        <f t="shared" si="29"/>
        <v>0</v>
      </c>
    </row>
    <row r="140" spans="1:38" ht="47.25">
      <c r="A140" s="66" t="s">
        <v>287</v>
      </c>
      <c r="B140" s="67" t="s">
        <v>288</v>
      </c>
      <c r="C140" s="171">
        <v>2622.14</v>
      </c>
      <c r="D140" s="90">
        <v>3539</v>
      </c>
      <c r="E140" s="148">
        <v>5781</v>
      </c>
      <c r="F140" s="157">
        <f t="shared" si="21"/>
        <v>2.2046877741081712</v>
      </c>
      <c r="G140" s="72">
        <v>238</v>
      </c>
      <c r="H140" s="75">
        <v>8</v>
      </c>
      <c r="I140" s="75">
        <v>45</v>
      </c>
      <c r="J140" s="75">
        <v>17</v>
      </c>
      <c r="K140" s="75">
        <v>18</v>
      </c>
      <c r="L140" s="75">
        <v>0</v>
      </c>
      <c r="M140" s="75">
        <v>143</v>
      </c>
      <c r="N140" s="158">
        <v>60</v>
      </c>
      <c r="O140" s="159">
        <v>25</v>
      </c>
      <c r="P140" s="160"/>
      <c r="Q140" s="77"/>
      <c r="R140" s="161"/>
      <c r="S140" s="159">
        <v>23</v>
      </c>
      <c r="T140" s="159">
        <v>2</v>
      </c>
      <c r="U140" s="162">
        <f t="shared" si="22"/>
        <v>10.504201680672269</v>
      </c>
      <c r="V140" s="71">
        <f t="shared" si="15"/>
        <v>462.48</v>
      </c>
      <c r="W140" s="73">
        <f t="shared" si="23"/>
        <v>462</v>
      </c>
      <c r="X140" s="77">
        <v>8</v>
      </c>
      <c r="Y140" s="73">
        <f>'ИТОГ и проверка'!F140+AC140</f>
        <v>462</v>
      </c>
      <c r="Z140" s="73">
        <f t="shared" si="24"/>
        <v>7.9916969382459779</v>
      </c>
      <c r="AA140" s="71">
        <f t="shared" si="25"/>
        <v>-8.3030617540220675E-3</v>
      </c>
      <c r="AB140" s="73">
        <f t="shared" si="26"/>
        <v>0</v>
      </c>
      <c r="AC140" s="103">
        <v>217</v>
      </c>
      <c r="AD140" s="73">
        <f>'ИТОГ и проверка'!G140</f>
        <v>18</v>
      </c>
      <c r="AE140" s="73">
        <f>'ИТОГ и проверка'!H140</f>
        <v>18</v>
      </c>
      <c r="AF140" s="77">
        <v>0</v>
      </c>
      <c r="AG140" s="73">
        <f>Y140-AD140-AE140-AH140-AC140</f>
        <v>111</v>
      </c>
      <c r="AH140" s="73">
        <f>'ИТОГ и проверка'!I140</f>
        <v>98</v>
      </c>
      <c r="AI140" s="91"/>
      <c r="AJ140" s="91">
        <f t="shared" si="27"/>
        <v>245</v>
      </c>
      <c r="AK140" s="89">
        <f t="shared" si="28"/>
        <v>-217</v>
      </c>
      <c r="AL140" s="71">
        <f t="shared" si="29"/>
        <v>0</v>
      </c>
    </row>
    <row r="141" spans="1:38">
      <c r="A141" s="93" t="s">
        <v>289</v>
      </c>
      <c r="B141" s="57" t="s">
        <v>290</v>
      </c>
      <c r="C141" s="175"/>
      <c r="D141" s="165"/>
      <c r="E141" s="241"/>
      <c r="F141" s="213"/>
      <c r="G141" s="119"/>
      <c r="H141" s="61"/>
      <c r="I141" s="61"/>
      <c r="J141" s="61"/>
      <c r="K141" s="61"/>
      <c r="L141" s="61"/>
      <c r="M141" s="61"/>
      <c r="N141" s="61"/>
      <c r="O141" s="221"/>
      <c r="P141" s="60"/>
      <c r="Q141" s="60"/>
      <c r="R141" s="60"/>
      <c r="S141" s="221"/>
      <c r="T141" s="164"/>
      <c r="U141" s="60"/>
      <c r="V141" s="60"/>
      <c r="W141" s="60"/>
      <c r="X141" s="60"/>
      <c r="Y141" s="60"/>
      <c r="Z141" s="60"/>
      <c r="AA141" s="60"/>
      <c r="AB141" s="10">
        <f t="shared" si="26"/>
        <v>0</v>
      </c>
      <c r="AC141" s="60"/>
      <c r="AD141" s="60"/>
      <c r="AE141" s="60"/>
      <c r="AF141" s="60"/>
      <c r="AG141" s="60"/>
      <c r="AH141" s="60"/>
      <c r="AI141" s="97"/>
      <c r="AJ141" s="91">
        <f t="shared" si="27"/>
        <v>0</v>
      </c>
      <c r="AK141" s="89">
        <f t="shared" si="28"/>
        <v>0</v>
      </c>
      <c r="AL141" s="71">
        <f t="shared" si="29"/>
        <v>0</v>
      </c>
    </row>
    <row r="142" spans="1:38" ht="31.5">
      <c r="A142" s="66" t="s">
        <v>291</v>
      </c>
      <c r="B142" s="67" t="s">
        <v>292</v>
      </c>
      <c r="C142" s="171">
        <v>240</v>
      </c>
      <c r="D142" s="77">
        <v>0</v>
      </c>
      <c r="E142" s="148">
        <v>0</v>
      </c>
      <c r="F142" s="157">
        <f t="shared" si="21"/>
        <v>0</v>
      </c>
      <c r="G142" s="72">
        <v>0</v>
      </c>
      <c r="H142" s="75">
        <v>0</v>
      </c>
      <c r="I142" s="75"/>
      <c r="J142" s="75">
        <v>0</v>
      </c>
      <c r="K142" s="75">
        <v>0</v>
      </c>
      <c r="L142" s="75">
        <v>0</v>
      </c>
      <c r="M142" s="75">
        <v>0</v>
      </c>
      <c r="N142" s="75">
        <v>0</v>
      </c>
      <c r="O142" s="187">
        <v>0</v>
      </c>
      <c r="P142" s="77"/>
      <c r="Q142" s="77"/>
      <c r="R142" s="77"/>
      <c r="S142" s="187">
        <v>0</v>
      </c>
      <c r="T142" s="70">
        <v>0</v>
      </c>
      <c r="U142" s="71">
        <v>0</v>
      </c>
      <c r="V142" s="71">
        <f t="shared" si="15"/>
        <v>0</v>
      </c>
      <c r="W142" s="73">
        <f t="shared" si="23"/>
        <v>0</v>
      </c>
      <c r="X142" s="77">
        <v>0</v>
      </c>
      <c r="Y142" s="73">
        <f>'ИТОГ и проверка'!F142</f>
        <v>0</v>
      </c>
      <c r="Z142" s="73">
        <v>0</v>
      </c>
      <c r="AA142" s="71">
        <f t="shared" si="25"/>
        <v>0</v>
      </c>
      <c r="AB142" s="73">
        <f t="shared" si="26"/>
        <v>0</v>
      </c>
      <c r="AC142" s="77"/>
      <c r="AD142" s="73">
        <f>'ИТОГ и проверка'!G142</f>
        <v>0</v>
      </c>
      <c r="AE142" s="73">
        <f>'ИТОГ и проверка'!H142</f>
        <v>0</v>
      </c>
      <c r="AF142" s="77">
        <v>0</v>
      </c>
      <c r="AG142" s="73">
        <f t="shared" si="30"/>
        <v>0</v>
      </c>
      <c r="AH142" s="73">
        <f>'ИТОГ и проверка'!I142</f>
        <v>0</v>
      </c>
      <c r="AI142" s="91"/>
      <c r="AJ142" s="91">
        <f t="shared" si="27"/>
        <v>0</v>
      </c>
      <c r="AK142" s="89">
        <f t="shared" si="28"/>
        <v>0</v>
      </c>
      <c r="AL142" s="71">
        <f t="shared" si="29"/>
        <v>0</v>
      </c>
    </row>
    <row r="143" spans="1:38">
      <c r="A143" s="93" t="s">
        <v>293</v>
      </c>
      <c r="B143" s="57" t="s">
        <v>294</v>
      </c>
      <c r="C143" s="175"/>
      <c r="D143" s="165"/>
      <c r="E143" s="212"/>
      <c r="F143" s="213"/>
      <c r="G143" s="119"/>
      <c r="H143" s="61"/>
      <c r="I143" s="61"/>
      <c r="J143" s="61"/>
      <c r="K143" s="61"/>
      <c r="L143" s="61"/>
      <c r="M143" s="61"/>
      <c r="N143" s="61"/>
      <c r="O143" s="207"/>
      <c r="P143" s="60"/>
      <c r="Q143" s="60"/>
      <c r="R143" s="60"/>
      <c r="S143" s="207"/>
      <c r="T143" s="164"/>
      <c r="U143" s="60"/>
      <c r="V143" s="60"/>
      <c r="W143" s="60"/>
      <c r="X143" s="60"/>
      <c r="Y143" s="60"/>
      <c r="Z143" s="60"/>
      <c r="AA143" s="60"/>
      <c r="AB143" s="10">
        <f t="shared" si="26"/>
        <v>0</v>
      </c>
      <c r="AC143" s="60"/>
      <c r="AD143" s="60"/>
      <c r="AE143" s="60"/>
      <c r="AF143" s="60"/>
      <c r="AG143" s="60"/>
      <c r="AH143" s="60"/>
      <c r="AI143" s="97"/>
      <c r="AJ143" s="91">
        <f t="shared" si="27"/>
        <v>0</v>
      </c>
      <c r="AK143" s="89">
        <f t="shared" si="28"/>
        <v>0</v>
      </c>
      <c r="AL143" s="71">
        <f t="shared" si="29"/>
        <v>0</v>
      </c>
    </row>
    <row r="144" spans="1:38" ht="31.5">
      <c r="A144" s="66" t="s">
        <v>295</v>
      </c>
      <c r="B144" s="67" t="s">
        <v>296</v>
      </c>
      <c r="C144" s="171">
        <v>8.4109999999999996</v>
      </c>
      <c r="D144" s="172">
        <v>187</v>
      </c>
      <c r="E144" s="208">
        <v>128</v>
      </c>
      <c r="F144" s="174">
        <f t="shared" si="21"/>
        <v>15.218166686481988</v>
      </c>
      <c r="G144" s="72">
        <v>56</v>
      </c>
      <c r="H144" s="75">
        <v>30</v>
      </c>
      <c r="I144" s="75"/>
      <c r="J144" s="75">
        <v>0</v>
      </c>
      <c r="K144" s="75"/>
      <c r="L144" s="75"/>
      <c r="M144" s="75"/>
      <c r="N144" s="75">
        <v>0</v>
      </c>
      <c r="O144" s="187"/>
      <c r="P144" s="77"/>
      <c r="Q144" s="77"/>
      <c r="R144" s="77"/>
      <c r="S144" s="70"/>
      <c r="T144" s="186"/>
      <c r="U144" s="71">
        <f t="shared" si="22"/>
        <v>0</v>
      </c>
      <c r="V144" s="71">
        <f t="shared" ref="V144:V207" si="31">E144*X144%</f>
        <v>32</v>
      </c>
      <c r="W144" s="73">
        <f t="shared" si="23"/>
        <v>32</v>
      </c>
      <c r="X144" s="77">
        <v>25</v>
      </c>
      <c r="Y144" s="73">
        <f>'ИТОГ и проверка'!F144</f>
        <v>32</v>
      </c>
      <c r="Z144" s="73">
        <f t="shared" si="24"/>
        <v>25</v>
      </c>
      <c r="AA144" s="71">
        <f t="shared" si="25"/>
        <v>0</v>
      </c>
      <c r="AB144" s="73">
        <f t="shared" si="26"/>
        <v>0</v>
      </c>
      <c r="AC144" s="77"/>
      <c r="AD144" s="73">
        <f>'ИТОГ и проверка'!D144</f>
        <v>0</v>
      </c>
      <c r="AE144" s="77"/>
      <c r="AF144" s="77"/>
      <c r="AG144" s="77"/>
      <c r="AH144" s="73">
        <f>'ИТОГ и проверка'!E144</f>
        <v>0</v>
      </c>
      <c r="AI144" s="91"/>
      <c r="AJ144" s="91">
        <f t="shared" si="27"/>
        <v>0</v>
      </c>
      <c r="AK144" s="89">
        <f t="shared" si="28"/>
        <v>-32</v>
      </c>
      <c r="AL144" s="71">
        <f t="shared" si="29"/>
        <v>0</v>
      </c>
    </row>
    <row r="145" spans="1:38">
      <c r="A145" s="66" t="s">
        <v>297</v>
      </c>
      <c r="B145" s="67" t="s">
        <v>298</v>
      </c>
      <c r="C145" s="168">
        <v>62.664999999999999</v>
      </c>
      <c r="D145" s="90">
        <v>823</v>
      </c>
      <c r="E145" s="188">
        <v>319</v>
      </c>
      <c r="F145" s="157">
        <f t="shared" si="21"/>
        <v>5.0905609191733827</v>
      </c>
      <c r="G145" s="72">
        <v>164</v>
      </c>
      <c r="H145" s="75">
        <v>20</v>
      </c>
      <c r="I145" s="75"/>
      <c r="J145" s="75">
        <v>0</v>
      </c>
      <c r="K145" s="75"/>
      <c r="L145" s="75"/>
      <c r="M145" s="75"/>
      <c r="N145" s="75">
        <v>0</v>
      </c>
      <c r="O145" s="186">
        <v>38</v>
      </c>
      <c r="P145" s="77"/>
      <c r="Q145" s="77"/>
      <c r="R145" s="77"/>
      <c r="S145" s="186">
        <v>23</v>
      </c>
      <c r="T145" s="187">
        <v>15</v>
      </c>
      <c r="U145" s="71">
        <f t="shared" si="22"/>
        <v>23.170731707317074</v>
      </c>
      <c r="V145" s="71">
        <f t="shared" si="31"/>
        <v>38.28</v>
      </c>
      <c r="W145" s="73">
        <f t="shared" si="23"/>
        <v>38</v>
      </c>
      <c r="X145" s="77">
        <v>12</v>
      </c>
      <c r="Y145" s="73">
        <f>'ИТОГ и проверка'!F145</f>
        <v>38</v>
      </c>
      <c r="Z145" s="73">
        <f t="shared" si="24"/>
        <v>11.912225705329154</v>
      </c>
      <c r="AA145" s="71">
        <f t="shared" si="25"/>
        <v>-8.7774294670845521E-2</v>
      </c>
      <c r="AB145" s="10">
        <f t="shared" si="26"/>
        <v>0</v>
      </c>
      <c r="AC145" s="77"/>
      <c r="AD145" s="73">
        <f>'ИТОГ и проверка'!D145</f>
        <v>0</v>
      </c>
      <c r="AE145" s="77"/>
      <c r="AF145" s="77"/>
      <c r="AG145" s="77"/>
      <c r="AH145" s="73">
        <f>'ИТОГ и проверка'!E145</f>
        <v>0</v>
      </c>
      <c r="AI145" s="91"/>
      <c r="AJ145" s="91">
        <f t="shared" si="27"/>
        <v>0</v>
      </c>
      <c r="AK145" s="89">
        <f t="shared" si="28"/>
        <v>-38</v>
      </c>
      <c r="AL145" s="71">
        <f t="shared" si="29"/>
        <v>0</v>
      </c>
    </row>
    <row r="146" spans="1:38" ht="78.75">
      <c r="A146" s="66" t="s">
        <v>299</v>
      </c>
      <c r="B146" s="67" t="s">
        <v>300</v>
      </c>
      <c r="C146" s="222">
        <v>46.898000000000003</v>
      </c>
      <c r="D146" s="90">
        <v>307</v>
      </c>
      <c r="E146" s="187">
        <v>316</v>
      </c>
      <c r="F146" s="157">
        <f t="shared" si="21"/>
        <v>6.7380272079832828</v>
      </c>
      <c r="G146" s="72">
        <v>24</v>
      </c>
      <c r="H146" s="75">
        <v>8</v>
      </c>
      <c r="I146" s="75"/>
      <c r="J146" s="75">
        <v>0</v>
      </c>
      <c r="K146" s="75"/>
      <c r="L146" s="75"/>
      <c r="M146" s="75"/>
      <c r="N146" s="75">
        <v>0</v>
      </c>
      <c r="O146" s="187">
        <v>16</v>
      </c>
      <c r="P146" s="77"/>
      <c r="Q146" s="77"/>
      <c r="R146" s="77"/>
      <c r="S146" s="70">
        <v>13</v>
      </c>
      <c r="T146" s="186">
        <v>3</v>
      </c>
      <c r="U146" s="71">
        <f t="shared" si="22"/>
        <v>66.666666666666671</v>
      </c>
      <c r="V146" s="71">
        <f t="shared" si="31"/>
        <v>47.4</v>
      </c>
      <c r="W146" s="73">
        <f t="shared" si="23"/>
        <v>47</v>
      </c>
      <c r="X146" s="77">
        <v>15</v>
      </c>
      <c r="Y146" s="73">
        <f>'ИТОГ и проверка'!F146</f>
        <v>31</v>
      </c>
      <c r="Z146" s="73">
        <f t="shared" si="24"/>
        <v>9.81012658227848</v>
      </c>
      <c r="AA146" s="71">
        <f t="shared" si="25"/>
        <v>-5.18987341772152</v>
      </c>
      <c r="AB146" s="73">
        <f t="shared" si="26"/>
        <v>0</v>
      </c>
      <c r="AC146" s="77"/>
      <c r="AD146" s="73">
        <f>'ИТОГ и проверка'!D146</f>
        <v>0</v>
      </c>
      <c r="AE146" s="77"/>
      <c r="AF146" s="77"/>
      <c r="AG146" s="77"/>
      <c r="AH146" s="73">
        <f>'ИТОГ и проверка'!E146</f>
        <v>0</v>
      </c>
      <c r="AI146" s="91"/>
      <c r="AJ146" s="91">
        <f t="shared" si="27"/>
        <v>0</v>
      </c>
      <c r="AK146" s="89">
        <f t="shared" si="28"/>
        <v>-31</v>
      </c>
      <c r="AL146" s="71">
        <f t="shared" si="29"/>
        <v>0</v>
      </c>
    </row>
    <row r="147" spans="1:38" ht="47.25">
      <c r="A147" s="66" t="s">
        <v>301</v>
      </c>
      <c r="B147" s="67" t="s">
        <v>302</v>
      </c>
      <c r="C147" s="189">
        <v>41.238999999999997</v>
      </c>
      <c r="D147" s="90">
        <v>90</v>
      </c>
      <c r="E147" s="186">
        <v>95</v>
      </c>
      <c r="F147" s="157">
        <f t="shared" si="21"/>
        <v>2.3036446082591722</v>
      </c>
      <c r="G147" s="72">
        <v>7</v>
      </c>
      <c r="H147" s="75">
        <v>8</v>
      </c>
      <c r="I147" s="75"/>
      <c r="J147" s="75">
        <v>0</v>
      </c>
      <c r="K147" s="75"/>
      <c r="L147" s="75"/>
      <c r="M147" s="75"/>
      <c r="N147" s="75">
        <v>0</v>
      </c>
      <c r="O147" s="169">
        <v>4</v>
      </c>
      <c r="P147" s="77"/>
      <c r="Q147" s="77"/>
      <c r="R147" s="77"/>
      <c r="S147" s="169">
        <v>3</v>
      </c>
      <c r="T147" s="206">
        <v>1</v>
      </c>
      <c r="U147" s="71">
        <f t="shared" si="22"/>
        <v>57.142857142857139</v>
      </c>
      <c r="V147" s="71">
        <f t="shared" si="31"/>
        <v>7.6000000000000005</v>
      </c>
      <c r="W147" s="73">
        <f t="shared" si="23"/>
        <v>7</v>
      </c>
      <c r="X147" s="77">
        <v>8</v>
      </c>
      <c r="Y147" s="73">
        <f>'ИТОГ и проверка'!F147</f>
        <v>7</v>
      </c>
      <c r="Z147" s="73">
        <f t="shared" si="24"/>
        <v>7.3684210526315796</v>
      </c>
      <c r="AA147" s="71">
        <f t="shared" si="25"/>
        <v>-0.63157894736842035</v>
      </c>
      <c r="AB147" s="10">
        <f t="shared" si="26"/>
        <v>0</v>
      </c>
      <c r="AC147" s="77"/>
      <c r="AD147" s="73">
        <f>'ИТОГ и проверка'!D147</f>
        <v>0</v>
      </c>
      <c r="AE147" s="77"/>
      <c r="AF147" s="77"/>
      <c r="AG147" s="77"/>
      <c r="AH147" s="73">
        <f>'ИТОГ и проверка'!E147</f>
        <v>0</v>
      </c>
      <c r="AI147" s="91"/>
      <c r="AJ147" s="91">
        <f t="shared" si="27"/>
        <v>0</v>
      </c>
      <c r="AK147" s="89">
        <f t="shared" si="28"/>
        <v>-7</v>
      </c>
      <c r="AL147" s="71">
        <f t="shared" si="29"/>
        <v>0</v>
      </c>
    </row>
    <row r="148" spans="1:38" ht="31.5">
      <c r="A148" s="66" t="s">
        <v>303</v>
      </c>
      <c r="B148" s="67" t="s">
        <v>304</v>
      </c>
      <c r="C148" s="222">
        <v>49.59</v>
      </c>
      <c r="D148" s="90">
        <v>336</v>
      </c>
      <c r="E148" s="172">
        <v>323</v>
      </c>
      <c r="F148" s="157">
        <f t="shared" si="21"/>
        <v>6.5134099616858236</v>
      </c>
      <c r="G148" s="72">
        <v>33</v>
      </c>
      <c r="H148" s="75">
        <v>10</v>
      </c>
      <c r="I148" s="75"/>
      <c r="J148" s="75">
        <v>0</v>
      </c>
      <c r="K148" s="75"/>
      <c r="L148" s="75"/>
      <c r="M148" s="75"/>
      <c r="N148" s="158">
        <v>0</v>
      </c>
      <c r="O148" s="250">
        <v>24</v>
      </c>
      <c r="P148" s="160"/>
      <c r="Q148" s="77"/>
      <c r="R148" s="161"/>
      <c r="S148" s="250">
        <v>21</v>
      </c>
      <c r="T148" s="170">
        <v>3</v>
      </c>
      <c r="U148" s="162">
        <f t="shared" si="22"/>
        <v>72.72727272727272</v>
      </c>
      <c r="V148" s="71">
        <f t="shared" si="31"/>
        <v>48.449999999999996</v>
      </c>
      <c r="W148" s="73">
        <f t="shared" si="23"/>
        <v>48</v>
      </c>
      <c r="X148" s="77">
        <v>15</v>
      </c>
      <c r="Y148" s="73">
        <f>'ИТОГ и проверка'!F148</f>
        <v>36</v>
      </c>
      <c r="Z148" s="73">
        <f t="shared" si="24"/>
        <v>11.145510835913313</v>
      </c>
      <c r="AA148" s="71">
        <f t="shared" si="25"/>
        <v>-3.8544891640866865</v>
      </c>
      <c r="AB148" s="73">
        <f t="shared" si="26"/>
        <v>0</v>
      </c>
      <c r="AC148" s="77"/>
      <c r="AD148" s="73">
        <f>'ИТОГ и проверка'!D148</f>
        <v>0</v>
      </c>
      <c r="AE148" s="77"/>
      <c r="AF148" s="77"/>
      <c r="AG148" s="77"/>
      <c r="AH148" s="73">
        <f>'ИТОГ и проверка'!E148</f>
        <v>0</v>
      </c>
      <c r="AI148" s="91"/>
      <c r="AJ148" s="91">
        <f t="shared" si="27"/>
        <v>0</v>
      </c>
      <c r="AK148" s="89">
        <f t="shared" si="28"/>
        <v>-36</v>
      </c>
      <c r="AL148" s="71">
        <f t="shared" si="29"/>
        <v>0</v>
      </c>
    </row>
    <row r="149" spans="1:38" ht="31.5">
      <c r="A149" s="66" t="s">
        <v>305</v>
      </c>
      <c r="B149" s="67" t="s">
        <v>306</v>
      </c>
      <c r="C149" s="168">
        <v>16.614000000000001</v>
      </c>
      <c r="D149" s="90">
        <v>169</v>
      </c>
      <c r="E149" s="234">
        <v>151</v>
      </c>
      <c r="F149" s="157">
        <f t="shared" si="21"/>
        <v>9.0887203563259895</v>
      </c>
      <c r="G149" s="72">
        <v>8</v>
      </c>
      <c r="H149" s="75">
        <v>5</v>
      </c>
      <c r="I149" s="75"/>
      <c r="J149" s="75">
        <v>0</v>
      </c>
      <c r="K149" s="75"/>
      <c r="L149" s="75"/>
      <c r="M149" s="75"/>
      <c r="N149" s="75">
        <v>0</v>
      </c>
      <c r="O149" s="187">
        <v>8</v>
      </c>
      <c r="P149" s="77"/>
      <c r="Q149" s="77"/>
      <c r="R149" s="77"/>
      <c r="S149" s="70">
        <v>6</v>
      </c>
      <c r="T149" s="187">
        <v>2</v>
      </c>
      <c r="U149" s="71">
        <f t="shared" si="22"/>
        <v>100</v>
      </c>
      <c r="V149" s="71">
        <f t="shared" si="31"/>
        <v>27.18</v>
      </c>
      <c r="W149" s="73">
        <f t="shared" si="23"/>
        <v>27</v>
      </c>
      <c r="X149" s="77">
        <v>18</v>
      </c>
      <c r="Y149" s="73">
        <f>'ИТОГ и проверка'!F149</f>
        <v>9</v>
      </c>
      <c r="Z149" s="73">
        <f t="shared" si="24"/>
        <v>5.9602649006622519</v>
      </c>
      <c r="AA149" s="71">
        <f t="shared" si="25"/>
        <v>-12.039735099337747</v>
      </c>
      <c r="AB149" s="10">
        <f t="shared" si="26"/>
        <v>0</v>
      </c>
      <c r="AC149" s="77"/>
      <c r="AD149" s="73">
        <f>'ИТОГ и проверка'!D149</f>
        <v>0</v>
      </c>
      <c r="AE149" s="77"/>
      <c r="AF149" s="77"/>
      <c r="AG149" s="77"/>
      <c r="AH149" s="73">
        <f>'ИТОГ и проверка'!E149</f>
        <v>0</v>
      </c>
      <c r="AI149" s="91"/>
      <c r="AJ149" s="91">
        <f t="shared" si="27"/>
        <v>0</v>
      </c>
      <c r="AK149" s="89">
        <f t="shared" si="28"/>
        <v>-9</v>
      </c>
      <c r="AL149" s="71">
        <f t="shared" si="29"/>
        <v>0</v>
      </c>
    </row>
    <row r="150" spans="1:38" ht="47.25">
      <c r="A150" s="66" t="s">
        <v>307</v>
      </c>
      <c r="B150" s="67" t="s">
        <v>308</v>
      </c>
      <c r="C150" s="171">
        <v>25.611000000000001</v>
      </c>
      <c r="D150" s="90">
        <v>177</v>
      </c>
      <c r="E150" s="187">
        <v>187</v>
      </c>
      <c r="F150" s="157">
        <f t="shared" si="21"/>
        <v>7.301550115184881</v>
      </c>
      <c r="G150" s="72">
        <v>26</v>
      </c>
      <c r="H150" s="75">
        <v>15</v>
      </c>
      <c r="I150" s="75"/>
      <c r="J150" s="75">
        <v>0</v>
      </c>
      <c r="K150" s="75"/>
      <c r="L150" s="75"/>
      <c r="M150" s="75"/>
      <c r="N150" s="75">
        <v>0</v>
      </c>
      <c r="O150" s="209">
        <v>13</v>
      </c>
      <c r="P150" s="77"/>
      <c r="Q150" s="77"/>
      <c r="R150" s="77"/>
      <c r="S150" s="209">
        <v>8</v>
      </c>
      <c r="T150" s="209">
        <v>5</v>
      </c>
      <c r="U150" s="71">
        <f t="shared" si="22"/>
        <v>50</v>
      </c>
      <c r="V150" s="71">
        <f t="shared" si="31"/>
        <v>28.05</v>
      </c>
      <c r="W150" s="73">
        <f t="shared" si="23"/>
        <v>28</v>
      </c>
      <c r="X150" s="77">
        <v>15</v>
      </c>
      <c r="Y150" s="73">
        <f>'ИТОГ и проверка'!F150</f>
        <v>17</v>
      </c>
      <c r="Z150" s="73">
        <f t="shared" si="24"/>
        <v>9.0909090909090899</v>
      </c>
      <c r="AA150" s="71">
        <f t="shared" si="25"/>
        <v>-5.9090909090909101</v>
      </c>
      <c r="AB150" s="73">
        <f t="shared" si="26"/>
        <v>0</v>
      </c>
      <c r="AC150" s="77"/>
      <c r="AD150" s="73">
        <f>'ИТОГ и проверка'!D150</f>
        <v>0</v>
      </c>
      <c r="AE150" s="77"/>
      <c r="AF150" s="77"/>
      <c r="AG150" s="77"/>
      <c r="AH150" s="73">
        <f>'ИТОГ и проверка'!E150</f>
        <v>0</v>
      </c>
      <c r="AI150" s="91"/>
      <c r="AJ150" s="91">
        <f t="shared" si="27"/>
        <v>0</v>
      </c>
      <c r="AK150" s="89">
        <f t="shared" si="28"/>
        <v>-17</v>
      </c>
      <c r="AL150" s="71">
        <f t="shared" si="29"/>
        <v>0</v>
      </c>
    </row>
    <row r="151" spans="1:38" ht="31.5">
      <c r="A151" s="66" t="s">
        <v>309</v>
      </c>
      <c r="B151" s="67" t="s">
        <v>310</v>
      </c>
      <c r="C151" s="195">
        <v>9.4640000000000004</v>
      </c>
      <c r="D151" s="90">
        <v>9</v>
      </c>
      <c r="E151" s="203">
        <v>9</v>
      </c>
      <c r="F151" s="157">
        <f t="shared" si="21"/>
        <v>0.95097210481825867</v>
      </c>
      <c r="G151" s="72">
        <v>0</v>
      </c>
      <c r="H151" s="75">
        <v>0</v>
      </c>
      <c r="I151" s="75"/>
      <c r="J151" s="75">
        <v>0</v>
      </c>
      <c r="K151" s="75"/>
      <c r="L151" s="75"/>
      <c r="M151" s="75"/>
      <c r="N151" s="158">
        <v>0</v>
      </c>
      <c r="O151" s="173">
        <v>0</v>
      </c>
      <c r="P151" s="160"/>
      <c r="Q151" s="77"/>
      <c r="R151" s="161"/>
      <c r="S151" s="173">
        <v>0</v>
      </c>
      <c r="T151" s="173">
        <v>0</v>
      </c>
      <c r="U151" s="162">
        <v>0</v>
      </c>
      <c r="V151" s="71">
        <f t="shared" si="31"/>
        <v>0.45</v>
      </c>
      <c r="W151" s="73">
        <f t="shared" si="23"/>
        <v>0</v>
      </c>
      <c r="X151" s="77">
        <v>5</v>
      </c>
      <c r="Y151" s="73">
        <f>'ИТОГ и проверка'!F151</f>
        <v>0</v>
      </c>
      <c r="Z151" s="73">
        <f t="shared" si="24"/>
        <v>0</v>
      </c>
      <c r="AA151" s="71">
        <f t="shared" si="25"/>
        <v>-5</v>
      </c>
      <c r="AB151" s="10">
        <f t="shared" si="26"/>
        <v>0</v>
      </c>
      <c r="AC151" s="77"/>
      <c r="AD151" s="73">
        <f>'ИТОГ и проверка'!D151</f>
        <v>0</v>
      </c>
      <c r="AE151" s="77"/>
      <c r="AF151" s="77"/>
      <c r="AG151" s="77"/>
      <c r="AH151" s="73">
        <f>'ИТОГ и проверка'!E151</f>
        <v>0</v>
      </c>
      <c r="AI151" s="91"/>
      <c r="AJ151" s="91">
        <f t="shared" si="27"/>
        <v>0</v>
      </c>
      <c r="AK151" s="89">
        <f t="shared" si="28"/>
        <v>0</v>
      </c>
      <c r="AL151" s="71">
        <f t="shared" si="29"/>
        <v>0</v>
      </c>
    </row>
    <row r="152" spans="1:38" ht="31.5">
      <c r="A152" s="66" t="s">
        <v>311</v>
      </c>
      <c r="B152" s="67" t="s">
        <v>312</v>
      </c>
      <c r="C152" s="171">
        <v>76.146000000000001</v>
      </c>
      <c r="D152" s="90">
        <v>290</v>
      </c>
      <c r="E152" s="251">
        <v>274</v>
      </c>
      <c r="F152" s="157">
        <f t="shared" si="21"/>
        <v>3.5983505371260471</v>
      </c>
      <c r="G152" s="72">
        <v>34</v>
      </c>
      <c r="H152" s="75">
        <v>12</v>
      </c>
      <c r="I152" s="75"/>
      <c r="J152" s="75">
        <v>0</v>
      </c>
      <c r="K152" s="75"/>
      <c r="L152" s="75"/>
      <c r="M152" s="75"/>
      <c r="N152" s="75">
        <v>0</v>
      </c>
      <c r="O152" s="249"/>
      <c r="P152" s="77"/>
      <c r="Q152" s="77"/>
      <c r="R152" s="77"/>
      <c r="S152" s="249"/>
      <c r="T152" s="249"/>
      <c r="U152" s="71">
        <f t="shared" si="22"/>
        <v>0</v>
      </c>
      <c r="V152" s="71">
        <f t="shared" si="31"/>
        <v>32.879999999999995</v>
      </c>
      <c r="W152" s="73">
        <f t="shared" si="23"/>
        <v>32</v>
      </c>
      <c r="X152" s="77">
        <v>12</v>
      </c>
      <c r="Y152" s="73">
        <f>'ИТОГ и проверка'!F152</f>
        <v>32</v>
      </c>
      <c r="Z152" s="73">
        <f t="shared" si="24"/>
        <v>11.678832116788321</v>
      </c>
      <c r="AA152" s="71">
        <f t="shared" si="25"/>
        <v>-0.32116788321167888</v>
      </c>
      <c r="AB152" s="73">
        <f t="shared" si="26"/>
        <v>0</v>
      </c>
      <c r="AC152" s="77"/>
      <c r="AD152" s="73">
        <f>'ИТОГ и проверка'!D152</f>
        <v>0</v>
      </c>
      <c r="AE152" s="77"/>
      <c r="AF152" s="77"/>
      <c r="AG152" s="77"/>
      <c r="AH152" s="73">
        <f>'ИТОГ и проверка'!E152</f>
        <v>0</v>
      </c>
      <c r="AI152" s="91"/>
      <c r="AJ152" s="91">
        <f t="shared" si="27"/>
        <v>0</v>
      </c>
      <c r="AK152" s="89">
        <f t="shared" si="28"/>
        <v>-32</v>
      </c>
      <c r="AL152" s="71">
        <f t="shared" si="29"/>
        <v>0</v>
      </c>
    </row>
    <row r="153" spans="1:38" ht="47.25">
      <c r="A153" s="66" t="s">
        <v>313</v>
      </c>
      <c r="B153" s="67" t="s">
        <v>314</v>
      </c>
      <c r="C153" s="168">
        <v>40.438000000000002</v>
      </c>
      <c r="D153" s="172">
        <v>245</v>
      </c>
      <c r="E153" s="170">
        <v>249</v>
      </c>
      <c r="F153" s="174">
        <f t="shared" si="21"/>
        <v>6.1575745585835104</v>
      </c>
      <c r="G153" s="72">
        <v>20</v>
      </c>
      <c r="H153" s="75">
        <v>8</v>
      </c>
      <c r="I153" s="75"/>
      <c r="J153" s="75">
        <v>0</v>
      </c>
      <c r="K153" s="75"/>
      <c r="L153" s="75"/>
      <c r="M153" s="75"/>
      <c r="N153" s="158">
        <v>0</v>
      </c>
      <c r="O153" s="170">
        <v>10</v>
      </c>
      <c r="P153" s="160"/>
      <c r="Q153" s="77"/>
      <c r="R153" s="161"/>
      <c r="S153" s="170">
        <v>8</v>
      </c>
      <c r="T153" s="170">
        <v>2</v>
      </c>
      <c r="U153" s="162">
        <f t="shared" si="22"/>
        <v>50</v>
      </c>
      <c r="V153" s="71">
        <f t="shared" si="31"/>
        <v>37.35</v>
      </c>
      <c r="W153" s="73">
        <f t="shared" si="23"/>
        <v>37</v>
      </c>
      <c r="X153" s="77">
        <v>15</v>
      </c>
      <c r="Y153" s="73">
        <f>'ИТОГ и проверка'!F153</f>
        <v>20</v>
      </c>
      <c r="Z153" s="73">
        <f t="shared" si="24"/>
        <v>8.0321285140562235</v>
      </c>
      <c r="AA153" s="71">
        <f t="shared" si="25"/>
        <v>-6.9678714859437765</v>
      </c>
      <c r="AB153" s="10">
        <f t="shared" si="26"/>
        <v>0</v>
      </c>
      <c r="AC153" s="77"/>
      <c r="AD153" s="73">
        <f>'ИТОГ и проверка'!D153</f>
        <v>0</v>
      </c>
      <c r="AE153" s="77"/>
      <c r="AF153" s="77"/>
      <c r="AG153" s="77"/>
      <c r="AH153" s="73">
        <f>'ИТОГ и проверка'!E153</f>
        <v>0</v>
      </c>
      <c r="AI153" s="91"/>
      <c r="AJ153" s="91">
        <f t="shared" si="27"/>
        <v>0</v>
      </c>
      <c r="AK153" s="89">
        <f t="shared" si="28"/>
        <v>-20</v>
      </c>
      <c r="AL153" s="71">
        <f t="shared" si="29"/>
        <v>0</v>
      </c>
    </row>
    <row r="154" spans="1:38" ht="31.5">
      <c r="A154" s="66" t="s">
        <v>315</v>
      </c>
      <c r="B154" s="67" t="s">
        <v>316</v>
      </c>
      <c r="C154" s="171">
        <v>16.07</v>
      </c>
      <c r="D154" s="172">
        <v>74</v>
      </c>
      <c r="E154" s="170">
        <v>75</v>
      </c>
      <c r="F154" s="174">
        <f t="shared" si="21"/>
        <v>4.667081518357187</v>
      </c>
      <c r="G154" s="72">
        <v>8</v>
      </c>
      <c r="H154" s="75">
        <v>11</v>
      </c>
      <c r="I154" s="75"/>
      <c r="J154" s="75">
        <v>0</v>
      </c>
      <c r="K154" s="75">
        <v>1</v>
      </c>
      <c r="L154" s="75">
        <v>0</v>
      </c>
      <c r="M154" s="75">
        <v>5</v>
      </c>
      <c r="N154" s="75">
        <v>2</v>
      </c>
      <c r="O154" s="224">
        <v>3</v>
      </c>
      <c r="P154" s="77"/>
      <c r="Q154" s="77"/>
      <c r="R154" s="77"/>
      <c r="S154" s="224">
        <v>3</v>
      </c>
      <c r="T154" s="225">
        <v>0</v>
      </c>
      <c r="U154" s="71">
        <f t="shared" si="22"/>
        <v>37.5</v>
      </c>
      <c r="V154" s="71">
        <f t="shared" si="31"/>
        <v>9</v>
      </c>
      <c r="W154" s="73">
        <f t="shared" si="23"/>
        <v>9</v>
      </c>
      <c r="X154" s="77">
        <v>12</v>
      </c>
      <c r="Y154" s="73">
        <f>'ИТОГ и проверка'!F154</f>
        <v>9</v>
      </c>
      <c r="Z154" s="73">
        <f t="shared" si="24"/>
        <v>12</v>
      </c>
      <c r="AA154" s="71">
        <f t="shared" si="25"/>
        <v>0</v>
      </c>
      <c r="AB154" s="73">
        <f t="shared" si="26"/>
        <v>0</v>
      </c>
      <c r="AC154" s="77"/>
      <c r="AD154" s="73">
        <f>'ИТОГ и проверка'!G154</f>
        <v>0</v>
      </c>
      <c r="AE154" s="73">
        <f>'ИТОГ и проверка'!H154</f>
        <v>1</v>
      </c>
      <c r="AF154" s="77">
        <v>0</v>
      </c>
      <c r="AG154" s="73">
        <f t="shared" si="30"/>
        <v>5</v>
      </c>
      <c r="AH154" s="73">
        <f>'ИТОГ и проверка'!I154</f>
        <v>3</v>
      </c>
      <c r="AI154" s="91"/>
      <c r="AJ154" s="91">
        <f t="shared" si="27"/>
        <v>9</v>
      </c>
      <c r="AK154" s="89">
        <f t="shared" si="28"/>
        <v>0</v>
      </c>
      <c r="AL154" s="71">
        <f t="shared" si="29"/>
        <v>0</v>
      </c>
    </row>
    <row r="155" spans="1:38" ht="47.25">
      <c r="A155" s="66" t="s">
        <v>317</v>
      </c>
      <c r="B155" s="67" t="s">
        <v>318</v>
      </c>
      <c r="C155" s="168">
        <v>3.52</v>
      </c>
      <c r="D155" s="90">
        <v>11</v>
      </c>
      <c r="E155" s="202">
        <v>12</v>
      </c>
      <c r="F155" s="157">
        <f t="shared" si="21"/>
        <v>3.4090909090909092</v>
      </c>
      <c r="G155" s="72">
        <v>0</v>
      </c>
      <c r="H155" s="75">
        <v>0</v>
      </c>
      <c r="I155" s="75"/>
      <c r="J155" s="75">
        <v>0</v>
      </c>
      <c r="K155" s="75">
        <v>0</v>
      </c>
      <c r="L155" s="75">
        <v>0</v>
      </c>
      <c r="M155" s="75">
        <v>0</v>
      </c>
      <c r="N155" s="158">
        <v>0</v>
      </c>
      <c r="O155" s="173">
        <v>0</v>
      </c>
      <c r="P155" s="160"/>
      <c r="Q155" s="77"/>
      <c r="R155" s="161"/>
      <c r="S155" s="173">
        <v>0</v>
      </c>
      <c r="T155" s="173">
        <v>0</v>
      </c>
      <c r="U155" s="162">
        <v>0</v>
      </c>
      <c r="V155" s="71">
        <f t="shared" si="31"/>
        <v>1.44</v>
      </c>
      <c r="W155" s="73">
        <f t="shared" si="23"/>
        <v>1</v>
      </c>
      <c r="X155" s="77">
        <v>12</v>
      </c>
      <c r="Y155" s="73">
        <f>'ИТОГ и проверка'!F155</f>
        <v>0</v>
      </c>
      <c r="Z155" s="73">
        <f t="shared" si="24"/>
        <v>0</v>
      </c>
      <c r="AA155" s="71">
        <f t="shared" si="25"/>
        <v>-12</v>
      </c>
      <c r="AB155" s="10">
        <f t="shared" si="26"/>
        <v>0</v>
      </c>
      <c r="AC155" s="77"/>
      <c r="AD155" s="73">
        <f>'ИТОГ и проверка'!G155</f>
        <v>0</v>
      </c>
      <c r="AE155" s="73">
        <f>'ИТОГ и проверка'!H155</f>
        <v>0</v>
      </c>
      <c r="AF155" s="77">
        <v>0</v>
      </c>
      <c r="AG155" s="73">
        <f t="shared" si="30"/>
        <v>0</v>
      </c>
      <c r="AH155" s="73">
        <f>'ИТОГ и проверка'!I155</f>
        <v>0</v>
      </c>
      <c r="AI155" s="91"/>
      <c r="AJ155" s="91">
        <f t="shared" si="27"/>
        <v>0</v>
      </c>
      <c r="AK155" s="89">
        <f t="shared" si="28"/>
        <v>0</v>
      </c>
      <c r="AL155" s="71">
        <f t="shared" si="29"/>
        <v>0</v>
      </c>
    </row>
    <row r="156" spans="1:38" ht="47.25">
      <c r="A156" s="66" t="s">
        <v>319</v>
      </c>
      <c r="B156" s="67" t="s">
        <v>320</v>
      </c>
      <c r="C156" s="171">
        <v>12.092000000000001</v>
      </c>
      <c r="D156" s="90">
        <v>39</v>
      </c>
      <c r="E156" s="172">
        <v>40</v>
      </c>
      <c r="F156" s="157">
        <f t="shared" si="21"/>
        <v>3.3079722130334104</v>
      </c>
      <c r="G156" s="72">
        <v>4</v>
      </c>
      <c r="H156" s="75">
        <v>10</v>
      </c>
      <c r="I156" s="75"/>
      <c r="J156" s="75">
        <v>0</v>
      </c>
      <c r="K156" s="75">
        <v>0</v>
      </c>
      <c r="L156" s="75">
        <v>0</v>
      </c>
      <c r="M156" s="75">
        <v>3</v>
      </c>
      <c r="N156" s="75">
        <v>1</v>
      </c>
      <c r="O156" s="224">
        <v>0</v>
      </c>
      <c r="P156" s="77"/>
      <c r="Q156" s="77"/>
      <c r="R156" s="77"/>
      <c r="S156" s="224">
        <v>0</v>
      </c>
      <c r="T156" s="225">
        <v>0</v>
      </c>
      <c r="U156" s="71">
        <v>0</v>
      </c>
      <c r="V156" s="71">
        <f t="shared" si="31"/>
        <v>4.8</v>
      </c>
      <c r="W156" s="73">
        <f t="shared" si="23"/>
        <v>4</v>
      </c>
      <c r="X156" s="77">
        <v>12</v>
      </c>
      <c r="Y156" s="73">
        <f>'ИТОГ и проверка'!F156</f>
        <v>4</v>
      </c>
      <c r="Z156" s="73">
        <f t="shared" si="24"/>
        <v>10</v>
      </c>
      <c r="AA156" s="71">
        <f t="shared" si="25"/>
        <v>-2</v>
      </c>
      <c r="AB156" s="73">
        <f t="shared" si="26"/>
        <v>0</v>
      </c>
      <c r="AC156" s="77"/>
      <c r="AD156" s="73">
        <f>'ИТОГ и проверка'!G156</f>
        <v>0</v>
      </c>
      <c r="AE156" s="73">
        <f>'ИТОГ и проверка'!H156</f>
        <v>0</v>
      </c>
      <c r="AF156" s="77">
        <v>0</v>
      </c>
      <c r="AG156" s="73">
        <f t="shared" si="30"/>
        <v>2</v>
      </c>
      <c r="AH156" s="73">
        <f>'ИТОГ и проверка'!I156</f>
        <v>2</v>
      </c>
      <c r="AI156" s="91"/>
      <c r="AJ156" s="91">
        <f t="shared" si="27"/>
        <v>4</v>
      </c>
      <c r="AK156" s="89">
        <f t="shared" si="28"/>
        <v>0</v>
      </c>
      <c r="AL156" s="71">
        <f t="shared" si="29"/>
        <v>0</v>
      </c>
    </row>
    <row r="157" spans="1:38" ht="31.5">
      <c r="A157" s="66" t="s">
        <v>321</v>
      </c>
      <c r="B157" s="67" t="s">
        <v>322</v>
      </c>
      <c r="C157" s="168">
        <v>22.745000000000001</v>
      </c>
      <c r="D157" s="90">
        <v>66</v>
      </c>
      <c r="E157" s="169">
        <v>70</v>
      </c>
      <c r="F157" s="157">
        <f t="shared" si="21"/>
        <v>3.077599472411519</v>
      </c>
      <c r="G157" s="72">
        <v>5</v>
      </c>
      <c r="H157" s="75">
        <v>8</v>
      </c>
      <c r="I157" s="75"/>
      <c r="J157" s="75">
        <v>0</v>
      </c>
      <c r="K157" s="75"/>
      <c r="L157" s="75"/>
      <c r="M157" s="75"/>
      <c r="N157" s="158">
        <v>0</v>
      </c>
      <c r="O157" s="218">
        <v>4</v>
      </c>
      <c r="P157" s="160"/>
      <c r="Q157" s="77"/>
      <c r="R157" s="161"/>
      <c r="S157" s="218">
        <v>3</v>
      </c>
      <c r="T157" s="218">
        <v>1</v>
      </c>
      <c r="U157" s="162">
        <f t="shared" si="22"/>
        <v>80</v>
      </c>
      <c r="V157" s="71">
        <f t="shared" si="31"/>
        <v>8.4</v>
      </c>
      <c r="W157" s="73">
        <f t="shared" si="23"/>
        <v>8</v>
      </c>
      <c r="X157" s="77">
        <v>12</v>
      </c>
      <c r="Y157" s="73">
        <f>'ИТОГ и проверка'!F157</f>
        <v>5</v>
      </c>
      <c r="Z157" s="73">
        <f t="shared" si="24"/>
        <v>7.1428571428571432</v>
      </c>
      <c r="AA157" s="71">
        <f t="shared" si="25"/>
        <v>-4.8571428571428568</v>
      </c>
      <c r="AB157" s="10">
        <f t="shared" si="26"/>
        <v>0</v>
      </c>
      <c r="AC157" s="77"/>
      <c r="AD157" s="73">
        <f>'ИТОГ и проверка'!D157</f>
        <v>0</v>
      </c>
      <c r="AE157" s="77"/>
      <c r="AF157" s="77"/>
      <c r="AG157" s="77"/>
      <c r="AH157" s="73">
        <f>'ИТОГ и проверка'!E157</f>
        <v>0</v>
      </c>
      <c r="AI157" s="91"/>
      <c r="AJ157" s="91">
        <f t="shared" si="27"/>
        <v>0</v>
      </c>
      <c r="AK157" s="89">
        <f t="shared" si="28"/>
        <v>-5</v>
      </c>
      <c r="AL157" s="71">
        <f t="shared" si="29"/>
        <v>0</v>
      </c>
    </row>
    <row r="158" spans="1:38" ht="31.5">
      <c r="A158" s="66" t="s">
        <v>323</v>
      </c>
      <c r="B158" s="124" t="s">
        <v>324</v>
      </c>
      <c r="C158" s="222">
        <v>33.654000000000003</v>
      </c>
      <c r="D158" s="172">
        <v>95</v>
      </c>
      <c r="E158" s="250">
        <v>90</v>
      </c>
      <c r="F158" s="174">
        <f t="shared" si="21"/>
        <v>2.6742734890354782</v>
      </c>
      <c r="G158" s="72">
        <v>5</v>
      </c>
      <c r="H158" s="75">
        <v>5</v>
      </c>
      <c r="I158" s="75"/>
      <c r="J158" s="75">
        <v>0</v>
      </c>
      <c r="K158" s="75"/>
      <c r="L158" s="75"/>
      <c r="M158" s="75"/>
      <c r="N158" s="158">
        <v>0</v>
      </c>
      <c r="O158" s="170">
        <v>5</v>
      </c>
      <c r="P158" s="160"/>
      <c r="Q158" s="77"/>
      <c r="R158" s="161"/>
      <c r="S158" s="170">
        <v>4</v>
      </c>
      <c r="T158" s="170">
        <v>1</v>
      </c>
      <c r="U158" s="162">
        <f t="shared" si="22"/>
        <v>100</v>
      </c>
      <c r="V158" s="71">
        <f t="shared" si="31"/>
        <v>7.2</v>
      </c>
      <c r="W158" s="73">
        <f t="shared" si="23"/>
        <v>7</v>
      </c>
      <c r="X158" s="77">
        <v>8</v>
      </c>
      <c r="Y158" s="73">
        <f>'ИТОГ и проверка'!F158</f>
        <v>5</v>
      </c>
      <c r="Z158" s="73">
        <f t="shared" si="24"/>
        <v>5.5555555555555554</v>
      </c>
      <c r="AA158" s="71">
        <f t="shared" si="25"/>
        <v>-2.4444444444444446</v>
      </c>
      <c r="AB158" s="73">
        <f t="shared" si="26"/>
        <v>0</v>
      </c>
      <c r="AC158" s="77"/>
      <c r="AD158" s="73">
        <f>'ИТОГ и проверка'!D158</f>
        <v>0</v>
      </c>
      <c r="AE158" s="77"/>
      <c r="AF158" s="77"/>
      <c r="AG158" s="77"/>
      <c r="AH158" s="73">
        <f>'ИТОГ и проверка'!E158</f>
        <v>0</v>
      </c>
      <c r="AI158" s="91"/>
      <c r="AJ158" s="91">
        <f t="shared" si="27"/>
        <v>0</v>
      </c>
      <c r="AK158" s="89">
        <f t="shared" si="28"/>
        <v>-5</v>
      </c>
      <c r="AL158" s="71">
        <f t="shared" si="29"/>
        <v>0</v>
      </c>
    </row>
    <row r="159" spans="1:38" ht="31.5">
      <c r="A159" s="66" t="s">
        <v>325</v>
      </c>
      <c r="B159" s="124" t="s">
        <v>326</v>
      </c>
      <c r="C159" s="195">
        <v>11.364000000000001</v>
      </c>
      <c r="D159" s="90">
        <v>30</v>
      </c>
      <c r="E159" s="148">
        <v>33</v>
      </c>
      <c r="F159" s="157">
        <f t="shared" si="21"/>
        <v>2.9039070749736005</v>
      </c>
      <c r="G159" s="72">
        <v>1</v>
      </c>
      <c r="H159" s="75">
        <v>3</v>
      </c>
      <c r="I159" s="75"/>
      <c r="J159" s="75">
        <v>0</v>
      </c>
      <c r="K159" s="75"/>
      <c r="L159" s="75"/>
      <c r="M159" s="75"/>
      <c r="N159" s="158">
        <v>0</v>
      </c>
      <c r="O159" s="170">
        <v>0</v>
      </c>
      <c r="P159" s="160"/>
      <c r="Q159" s="77"/>
      <c r="R159" s="161"/>
      <c r="S159" s="170"/>
      <c r="T159" s="170"/>
      <c r="U159" s="162">
        <f t="shared" si="22"/>
        <v>0</v>
      </c>
      <c r="V159" s="71">
        <f t="shared" si="31"/>
        <v>2.64</v>
      </c>
      <c r="W159" s="73">
        <f t="shared" si="23"/>
        <v>2</v>
      </c>
      <c r="X159" s="77">
        <v>8</v>
      </c>
      <c r="Y159" s="73">
        <f>'ИТОГ и проверка'!F159</f>
        <v>1</v>
      </c>
      <c r="Z159" s="73">
        <f t="shared" si="24"/>
        <v>3.0303030303030303</v>
      </c>
      <c r="AA159" s="71">
        <f t="shared" si="25"/>
        <v>-4.9696969696969697</v>
      </c>
      <c r="AB159" s="10">
        <f t="shared" si="26"/>
        <v>0</v>
      </c>
      <c r="AC159" s="77"/>
      <c r="AD159" s="73">
        <f>'ИТОГ и проверка'!D159</f>
        <v>0</v>
      </c>
      <c r="AE159" s="77"/>
      <c r="AF159" s="77"/>
      <c r="AG159" s="77"/>
      <c r="AH159" s="73">
        <f>'ИТОГ и проверка'!E159</f>
        <v>0</v>
      </c>
      <c r="AI159" s="91"/>
      <c r="AJ159" s="91">
        <f t="shared" si="27"/>
        <v>0</v>
      </c>
      <c r="AK159" s="89">
        <f t="shared" si="28"/>
        <v>-1</v>
      </c>
      <c r="AL159" s="71">
        <f t="shared" si="29"/>
        <v>0</v>
      </c>
    </row>
    <row r="160" spans="1:38">
      <c r="A160" s="93" t="s">
        <v>327</v>
      </c>
      <c r="B160" s="57" t="s">
        <v>328</v>
      </c>
      <c r="C160" s="163"/>
      <c r="D160" s="58"/>
      <c r="E160" s="59"/>
      <c r="F160" s="192"/>
      <c r="G160" s="119"/>
      <c r="H160" s="61"/>
      <c r="I160" s="61"/>
      <c r="J160" s="61"/>
      <c r="K160" s="61"/>
      <c r="L160" s="61"/>
      <c r="M160" s="61"/>
      <c r="N160" s="61"/>
      <c r="O160" s="164"/>
      <c r="P160" s="60"/>
      <c r="Q160" s="60"/>
      <c r="R160" s="60"/>
      <c r="S160" s="220"/>
      <c r="T160" s="221"/>
      <c r="U160" s="60"/>
      <c r="V160" s="60"/>
      <c r="W160" s="60"/>
      <c r="X160" s="60"/>
      <c r="Y160" s="60"/>
      <c r="Z160" s="60"/>
      <c r="AA160" s="60"/>
      <c r="AB160" s="73">
        <f t="shared" si="26"/>
        <v>0</v>
      </c>
      <c r="AC160" s="60"/>
      <c r="AD160" s="60"/>
      <c r="AE160" s="60"/>
      <c r="AF160" s="60"/>
      <c r="AG160" s="60"/>
      <c r="AH160" s="60"/>
      <c r="AI160" s="97"/>
      <c r="AJ160" s="91">
        <f t="shared" si="27"/>
        <v>0</v>
      </c>
      <c r="AK160" s="89">
        <f t="shared" si="28"/>
        <v>0</v>
      </c>
      <c r="AL160" s="71">
        <f t="shared" si="29"/>
        <v>0</v>
      </c>
    </row>
    <row r="161" spans="1:38" ht="31.5">
      <c r="A161" s="66" t="s">
        <v>329</v>
      </c>
      <c r="B161" s="67" t="s">
        <v>330</v>
      </c>
      <c r="C161" s="195">
        <v>92.8</v>
      </c>
      <c r="D161" s="90">
        <v>221</v>
      </c>
      <c r="E161" s="148">
        <v>241</v>
      </c>
      <c r="F161" s="157">
        <f t="shared" si="21"/>
        <v>2.5969827586206899</v>
      </c>
      <c r="G161" s="72">
        <v>15</v>
      </c>
      <c r="H161" s="75">
        <v>7</v>
      </c>
      <c r="I161" s="75"/>
      <c r="J161" s="75">
        <v>0</v>
      </c>
      <c r="K161" s="75"/>
      <c r="L161" s="75"/>
      <c r="M161" s="75"/>
      <c r="N161" s="75">
        <v>0</v>
      </c>
      <c r="O161" s="244"/>
      <c r="P161" s="77"/>
      <c r="Q161" s="77"/>
      <c r="R161" s="77"/>
      <c r="S161" s="244"/>
      <c r="T161" s="231"/>
      <c r="U161" s="71">
        <f t="shared" si="22"/>
        <v>0</v>
      </c>
      <c r="V161" s="71">
        <f t="shared" si="31"/>
        <v>19.28</v>
      </c>
      <c r="W161" s="73">
        <f t="shared" si="23"/>
        <v>19</v>
      </c>
      <c r="X161" s="77">
        <v>8</v>
      </c>
      <c r="Y161" s="73">
        <f>'ИТОГ и проверка'!F161</f>
        <v>16</v>
      </c>
      <c r="Z161" s="73">
        <f t="shared" si="24"/>
        <v>6.6390041493775929</v>
      </c>
      <c r="AA161" s="71">
        <f t="shared" si="25"/>
        <v>-1.3609958506224071</v>
      </c>
      <c r="AB161" s="10">
        <f t="shared" si="26"/>
        <v>0</v>
      </c>
      <c r="AC161" s="77"/>
      <c r="AD161" s="73">
        <f>'ИТОГ и проверка'!D161</f>
        <v>0</v>
      </c>
      <c r="AE161" s="77"/>
      <c r="AF161" s="77"/>
      <c r="AG161" s="77"/>
      <c r="AH161" s="73">
        <f>'ИТОГ и проверка'!E161</f>
        <v>0</v>
      </c>
      <c r="AI161" s="91"/>
      <c r="AJ161" s="91">
        <f t="shared" si="27"/>
        <v>0</v>
      </c>
      <c r="AK161" s="89">
        <f t="shared" si="28"/>
        <v>-16</v>
      </c>
      <c r="AL161" s="71">
        <f t="shared" si="29"/>
        <v>0</v>
      </c>
    </row>
    <row r="162" spans="1:38" ht="31.5">
      <c r="A162" s="66" t="s">
        <v>331</v>
      </c>
      <c r="B162" s="67" t="s">
        <v>332</v>
      </c>
      <c r="C162" s="171">
        <v>347.2</v>
      </c>
      <c r="D162" s="90">
        <v>499</v>
      </c>
      <c r="E162" s="172">
        <v>500</v>
      </c>
      <c r="F162" s="157">
        <f t="shared" si="21"/>
        <v>1.4400921658986177</v>
      </c>
      <c r="G162" s="72">
        <v>20</v>
      </c>
      <c r="H162" s="75">
        <v>4</v>
      </c>
      <c r="I162" s="75"/>
      <c r="J162" s="75">
        <v>0</v>
      </c>
      <c r="K162" s="75">
        <v>3</v>
      </c>
      <c r="L162" s="75">
        <v>0</v>
      </c>
      <c r="M162" s="75">
        <v>9</v>
      </c>
      <c r="N162" s="75">
        <v>8</v>
      </c>
      <c r="O162" s="187">
        <v>6</v>
      </c>
      <c r="P162" s="77"/>
      <c r="Q162" s="77"/>
      <c r="R162" s="77"/>
      <c r="S162" s="70">
        <v>2</v>
      </c>
      <c r="T162" s="186">
        <v>4</v>
      </c>
      <c r="U162" s="71">
        <f t="shared" si="22"/>
        <v>30</v>
      </c>
      <c r="V162" s="71">
        <f t="shared" si="31"/>
        <v>40</v>
      </c>
      <c r="W162" s="73">
        <f t="shared" si="23"/>
        <v>40</v>
      </c>
      <c r="X162" s="77">
        <v>8</v>
      </c>
      <c r="Y162" s="73">
        <f>'ИТОГ и проверка'!F162</f>
        <v>20</v>
      </c>
      <c r="Z162" s="73">
        <f t="shared" si="24"/>
        <v>4</v>
      </c>
      <c r="AA162" s="71">
        <f t="shared" si="25"/>
        <v>-4</v>
      </c>
      <c r="AB162" s="73">
        <f t="shared" si="26"/>
        <v>0</v>
      </c>
      <c r="AC162" s="77"/>
      <c r="AD162" s="73">
        <f>'ИТОГ и проверка'!G162</f>
        <v>0</v>
      </c>
      <c r="AE162" s="73">
        <f>'ИТОГ и проверка'!H162</f>
        <v>2</v>
      </c>
      <c r="AF162" s="77">
        <v>0</v>
      </c>
      <c r="AG162" s="73">
        <f t="shared" si="30"/>
        <v>8</v>
      </c>
      <c r="AH162" s="73">
        <f>'ИТОГ и проверка'!I162</f>
        <v>10</v>
      </c>
      <c r="AI162" s="91"/>
      <c r="AJ162" s="91">
        <f t="shared" si="27"/>
        <v>20</v>
      </c>
      <c r="AK162" s="89">
        <f t="shared" si="28"/>
        <v>0</v>
      </c>
      <c r="AL162" s="71">
        <f t="shared" si="29"/>
        <v>0</v>
      </c>
    </row>
    <row r="163" spans="1:38">
      <c r="A163" s="93" t="s">
        <v>333</v>
      </c>
      <c r="B163" s="57" t="s">
        <v>334</v>
      </c>
      <c r="C163" s="175"/>
      <c r="D163" s="165"/>
      <c r="E163" s="212"/>
      <c r="F163" s="213"/>
      <c r="G163" s="119"/>
      <c r="H163" s="61"/>
      <c r="I163" s="61"/>
      <c r="J163" s="61"/>
      <c r="K163" s="61"/>
      <c r="L163" s="61"/>
      <c r="M163" s="61"/>
      <c r="N163" s="61"/>
      <c r="O163" s="207"/>
      <c r="P163" s="60"/>
      <c r="Q163" s="60"/>
      <c r="R163" s="60"/>
      <c r="S163" s="207"/>
      <c r="T163" s="164"/>
      <c r="U163" s="60"/>
      <c r="V163" s="60"/>
      <c r="W163" s="60"/>
      <c r="X163" s="60"/>
      <c r="Y163" s="60"/>
      <c r="Z163" s="60"/>
      <c r="AA163" s="60"/>
      <c r="AB163" s="10">
        <f t="shared" si="26"/>
        <v>0</v>
      </c>
      <c r="AC163" s="60"/>
      <c r="AD163" s="60"/>
      <c r="AE163" s="60"/>
      <c r="AF163" s="60"/>
      <c r="AG163" s="60"/>
      <c r="AH163" s="60"/>
      <c r="AI163" s="97"/>
      <c r="AJ163" s="91">
        <f t="shared" si="27"/>
        <v>0</v>
      </c>
      <c r="AK163" s="89">
        <f t="shared" si="28"/>
        <v>0</v>
      </c>
      <c r="AL163" s="71">
        <f t="shared" si="29"/>
        <v>0</v>
      </c>
    </row>
    <row r="164" spans="1:38" ht="31.5">
      <c r="A164" s="66" t="s">
        <v>335</v>
      </c>
      <c r="B164" s="67" t="s">
        <v>336</v>
      </c>
      <c r="C164" s="171">
        <v>10.686999999999999</v>
      </c>
      <c r="D164" s="172">
        <v>21</v>
      </c>
      <c r="E164" s="252">
        <v>24</v>
      </c>
      <c r="F164" s="174">
        <f t="shared" ref="F164:F227" si="32">E164/C164</f>
        <v>2.2457190979694959</v>
      </c>
      <c r="G164" s="72">
        <v>1</v>
      </c>
      <c r="H164" s="75">
        <v>5</v>
      </c>
      <c r="I164" s="75"/>
      <c r="J164" s="75">
        <v>0</v>
      </c>
      <c r="K164" s="75"/>
      <c r="L164" s="75"/>
      <c r="M164" s="75"/>
      <c r="N164" s="75">
        <v>0</v>
      </c>
      <c r="O164" s="253"/>
      <c r="P164" s="77"/>
      <c r="Q164" s="77"/>
      <c r="R164" s="77"/>
      <c r="S164" s="253"/>
      <c r="T164" s="254"/>
      <c r="U164" s="71">
        <f t="shared" ref="U164:U227" si="33">O164/G164%</f>
        <v>0</v>
      </c>
      <c r="V164" s="71">
        <f t="shared" si="31"/>
        <v>1.92</v>
      </c>
      <c r="W164" s="73">
        <f t="shared" ref="W164:W227" si="34">ROUNDDOWN(V164,0)</f>
        <v>1</v>
      </c>
      <c r="X164" s="77">
        <v>8</v>
      </c>
      <c r="Y164" s="73">
        <f>'ИТОГ и проверка'!F164</f>
        <v>1</v>
      </c>
      <c r="Z164" s="73">
        <f t="shared" ref="Z164:Z227" si="35">Y164/E164%</f>
        <v>4.166666666666667</v>
      </c>
      <c r="AA164" s="71">
        <f t="shared" ref="AA164:AA227" si="36">Z164-X164</f>
        <v>-3.833333333333333</v>
      </c>
      <c r="AB164" s="73">
        <f t="shared" ref="AB164:AB227" si="37">IF(AA164&gt;0.01,AA164*1000000,0)</f>
        <v>0</v>
      </c>
      <c r="AC164" s="77"/>
      <c r="AD164" s="73">
        <f>'ИТОГ и проверка'!D164</f>
        <v>0</v>
      </c>
      <c r="AE164" s="77"/>
      <c r="AF164" s="77"/>
      <c r="AG164" s="77"/>
      <c r="AH164" s="73">
        <f>'ИТОГ и проверка'!E164</f>
        <v>0</v>
      </c>
      <c r="AI164" s="91"/>
      <c r="AJ164" s="91">
        <f t="shared" ref="AJ164:AJ227" si="38">SUM(AD164:AI164)</f>
        <v>0</v>
      </c>
      <c r="AK164" s="89">
        <f t="shared" ref="AK164:AK227" si="39">AJ164-Y164</f>
        <v>-1</v>
      </c>
      <c r="AL164" s="71">
        <f t="shared" ref="AL164:AL227" si="40">IF(AK164&gt;1,AK164*1000,0)</f>
        <v>0</v>
      </c>
    </row>
    <row r="165" spans="1:38" ht="94.5">
      <c r="A165" s="66" t="s">
        <v>337</v>
      </c>
      <c r="B165" s="67" t="s">
        <v>338</v>
      </c>
      <c r="C165" s="195">
        <v>23.292999999999999</v>
      </c>
      <c r="D165" s="90">
        <v>57</v>
      </c>
      <c r="E165" s="148">
        <v>82</v>
      </c>
      <c r="F165" s="157">
        <f t="shared" si="32"/>
        <v>3.5203709268879062</v>
      </c>
      <c r="G165" s="72">
        <v>4</v>
      </c>
      <c r="H165" s="75">
        <v>7</v>
      </c>
      <c r="I165" s="75"/>
      <c r="J165" s="75">
        <v>0</v>
      </c>
      <c r="K165" s="75"/>
      <c r="L165" s="75"/>
      <c r="M165" s="75"/>
      <c r="N165" s="158">
        <v>0</v>
      </c>
      <c r="O165" s="170">
        <v>3</v>
      </c>
      <c r="P165" s="160"/>
      <c r="Q165" s="77"/>
      <c r="R165" s="161"/>
      <c r="S165" s="170">
        <v>2</v>
      </c>
      <c r="T165" s="170">
        <v>1</v>
      </c>
      <c r="U165" s="162">
        <f t="shared" si="33"/>
        <v>75</v>
      </c>
      <c r="V165" s="71">
        <f t="shared" si="31"/>
        <v>9.84</v>
      </c>
      <c r="W165" s="73">
        <f t="shared" si="34"/>
        <v>9</v>
      </c>
      <c r="X165" s="77">
        <v>12</v>
      </c>
      <c r="Y165" s="73">
        <f>'ИТОГ и проверка'!F165</f>
        <v>9</v>
      </c>
      <c r="Z165" s="73">
        <f t="shared" si="35"/>
        <v>10.975609756097562</v>
      </c>
      <c r="AA165" s="71">
        <f t="shared" si="36"/>
        <v>-1.0243902439024382</v>
      </c>
      <c r="AB165" s="10">
        <f t="shared" si="37"/>
        <v>0</v>
      </c>
      <c r="AC165" s="77"/>
      <c r="AD165" s="73">
        <f>'ИТОГ и проверка'!D165</f>
        <v>0</v>
      </c>
      <c r="AE165" s="77"/>
      <c r="AF165" s="77"/>
      <c r="AG165" s="77"/>
      <c r="AH165" s="73">
        <f>'ИТОГ и проверка'!E165</f>
        <v>0</v>
      </c>
      <c r="AI165" s="91"/>
      <c r="AJ165" s="91">
        <f t="shared" si="38"/>
        <v>0</v>
      </c>
      <c r="AK165" s="89">
        <f t="shared" si="39"/>
        <v>-9</v>
      </c>
      <c r="AL165" s="71">
        <f t="shared" si="40"/>
        <v>0</v>
      </c>
    </row>
    <row r="166" spans="1:38" ht="47.25">
      <c r="A166" s="66" t="s">
        <v>339</v>
      </c>
      <c r="B166" s="67" t="s">
        <v>340</v>
      </c>
      <c r="C166" s="171">
        <v>19.553999999999998</v>
      </c>
      <c r="D166" s="90">
        <v>173</v>
      </c>
      <c r="E166" s="172">
        <v>182</v>
      </c>
      <c r="F166" s="157">
        <f t="shared" si="32"/>
        <v>9.3075585557942109</v>
      </c>
      <c r="G166" s="72">
        <v>5</v>
      </c>
      <c r="H166" s="75">
        <v>3</v>
      </c>
      <c r="I166" s="75"/>
      <c r="J166" s="75">
        <v>0</v>
      </c>
      <c r="K166" s="75"/>
      <c r="L166" s="75"/>
      <c r="M166" s="75"/>
      <c r="N166" s="158">
        <v>0</v>
      </c>
      <c r="O166" s="170">
        <v>5</v>
      </c>
      <c r="P166" s="160"/>
      <c r="Q166" s="77"/>
      <c r="R166" s="161"/>
      <c r="S166" s="170">
        <v>4</v>
      </c>
      <c r="T166" s="170">
        <v>1</v>
      </c>
      <c r="U166" s="162">
        <f t="shared" si="33"/>
        <v>100</v>
      </c>
      <c r="V166" s="71">
        <f t="shared" si="31"/>
        <v>32.76</v>
      </c>
      <c r="W166" s="73">
        <f t="shared" si="34"/>
        <v>32</v>
      </c>
      <c r="X166" s="77">
        <v>18</v>
      </c>
      <c r="Y166" s="73">
        <f>'ИТОГ и проверка'!F166</f>
        <v>5</v>
      </c>
      <c r="Z166" s="73">
        <f t="shared" si="35"/>
        <v>2.7472527472527473</v>
      </c>
      <c r="AA166" s="71">
        <f t="shared" si="36"/>
        <v>-15.252747252747252</v>
      </c>
      <c r="AB166" s="73">
        <f t="shared" si="37"/>
        <v>0</v>
      </c>
      <c r="AC166" s="77"/>
      <c r="AD166" s="73">
        <f>'ИТОГ и проверка'!D166</f>
        <v>0</v>
      </c>
      <c r="AE166" s="77"/>
      <c r="AF166" s="77"/>
      <c r="AG166" s="77"/>
      <c r="AH166" s="73">
        <f>'ИТОГ и проверка'!E166</f>
        <v>0</v>
      </c>
      <c r="AI166" s="91"/>
      <c r="AJ166" s="91">
        <f t="shared" si="38"/>
        <v>0</v>
      </c>
      <c r="AK166" s="89">
        <f t="shared" si="39"/>
        <v>-5</v>
      </c>
      <c r="AL166" s="71">
        <f t="shared" si="40"/>
        <v>0</v>
      </c>
    </row>
    <row r="167" spans="1:38" ht="31.5">
      <c r="A167" s="66" t="s">
        <v>341</v>
      </c>
      <c r="B167" s="67" t="s">
        <v>342</v>
      </c>
      <c r="C167" s="168">
        <v>119.479</v>
      </c>
      <c r="D167" s="90">
        <v>303</v>
      </c>
      <c r="E167" s="186">
        <v>258</v>
      </c>
      <c r="F167" s="157">
        <f t="shared" si="32"/>
        <v>2.1593752877074635</v>
      </c>
      <c r="G167" s="72">
        <v>21</v>
      </c>
      <c r="H167" s="75">
        <v>7</v>
      </c>
      <c r="I167" s="75"/>
      <c r="J167" s="75">
        <v>0</v>
      </c>
      <c r="K167" s="75"/>
      <c r="L167" s="75"/>
      <c r="M167" s="75"/>
      <c r="N167" s="75">
        <v>0</v>
      </c>
      <c r="O167" s="188">
        <v>0</v>
      </c>
      <c r="P167" s="77"/>
      <c r="Q167" s="77"/>
      <c r="R167" s="77"/>
      <c r="S167" s="188">
        <v>0</v>
      </c>
      <c r="T167" s="187">
        <v>0</v>
      </c>
      <c r="U167" s="71">
        <f t="shared" si="33"/>
        <v>0</v>
      </c>
      <c r="V167" s="71">
        <f t="shared" si="31"/>
        <v>20.64</v>
      </c>
      <c r="W167" s="73">
        <f t="shared" si="34"/>
        <v>20</v>
      </c>
      <c r="X167" s="77">
        <v>8</v>
      </c>
      <c r="Y167" s="73">
        <f>'ИТОГ и проверка'!F167</f>
        <v>7</v>
      </c>
      <c r="Z167" s="73">
        <f t="shared" si="35"/>
        <v>2.7131782945736433</v>
      </c>
      <c r="AA167" s="71">
        <f t="shared" si="36"/>
        <v>-5.2868217054263571</v>
      </c>
      <c r="AB167" s="10">
        <f t="shared" si="37"/>
        <v>0</v>
      </c>
      <c r="AC167" s="77"/>
      <c r="AD167" s="73">
        <f>'ИТОГ и проверка'!D167</f>
        <v>0</v>
      </c>
      <c r="AE167" s="77"/>
      <c r="AF167" s="77"/>
      <c r="AG167" s="77"/>
      <c r="AH167" s="73">
        <f>'ИТОГ и проверка'!E167</f>
        <v>0</v>
      </c>
      <c r="AI167" s="91"/>
      <c r="AJ167" s="91">
        <f t="shared" si="38"/>
        <v>0</v>
      </c>
      <c r="AK167" s="89">
        <f t="shared" si="39"/>
        <v>-7</v>
      </c>
      <c r="AL167" s="71">
        <f t="shared" si="40"/>
        <v>0</v>
      </c>
    </row>
    <row r="168" spans="1:38" ht="31.5">
      <c r="A168" s="66" t="s">
        <v>343</v>
      </c>
      <c r="B168" s="67" t="s">
        <v>344</v>
      </c>
      <c r="C168" s="171">
        <v>127.17</v>
      </c>
      <c r="D168" s="90">
        <v>238</v>
      </c>
      <c r="E168" s="172">
        <v>220</v>
      </c>
      <c r="F168" s="157">
        <f t="shared" si="32"/>
        <v>1.7299677596917511</v>
      </c>
      <c r="G168" s="72">
        <v>19</v>
      </c>
      <c r="H168" s="75">
        <v>8</v>
      </c>
      <c r="I168" s="75"/>
      <c r="J168" s="75">
        <v>1</v>
      </c>
      <c r="K168" s="75">
        <v>1</v>
      </c>
      <c r="L168" s="75">
        <v>0</v>
      </c>
      <c r="M168" s="75">
        <v>12</v>
      </c>
      <c r="N168" s="75">
        <v>5</v>
      </c>
      <c r="O168" s="206">
        <v>3</v>
      </c>
      <c r="P168" s="77"/>
      <c r="Q168" s="77"/>
      <c r="R168" s="77"/>
      <c r="S168" s="206">
        <v>2</v>
      </c>
      <c r="T168" s="169">
        <v>1</v>
      </c>
      <c r="U168" s="71">
        <f t="shared" si="33"/>
        <v>15.789473684210526</v>
      </c>
      <c r="V168" s="71">
        <f t="shared" si="31"/>
        <v>17.600000000000001</v>
      </c>
      <c r="W168" s="73">
        <f t="shared" si="34"/>
        <v>17</v>
      </c>
      <c r="X168" s="77">
        <v>8</v>
      </c>
      <c r="Y168" s="73">
        <f>'ИТОГ и проверка'!F168</f>
        <v>17</v>
      </c>
      <c r="Z168" s="73">
        <f t="shared" si="35"/>
        <v>7.7272727272727266</v>
      </c>
      <c r="AA168" s="71">
        <f t="shared" si="36"/>
        <v>-0.27272727272727337</v>
      </c>
      <c r="AB168" s="73">
        <f t="shared" si="37"/>
        <v>0</v>
      </c>
      <c r="AC168" s="77"/>
      <c r="AD168" s="73">
        <f>'ИТОГ и проверка'!G168</f>
        <v>1</v>
      </c>
      <c r="AE168" s="73">
        <f>'ИТОГ и проверка'!H168</f>
        <v>1</v>
      </c>
      <c r="AF168" s="77">
        <v>0</v>
      </c>
      <c r="AG168" s="73">
        <f t="shared" si="30"/>
        <v>11</v>
      </c>
      <c r="AH168" s="73">
        <f>'ИТОГ и проверка'!I168</f>
        <v>4</v>
      </c>
      <c r="AI168" s="91"/>
      <c r="AJ168" s="91">
        <f t="shared" si="38"/>
        <v>17</v>
      </c>
      <c r="AK168" s="89">
        <f t="shared" si="39"/>
        <v>0</v>
      </c>
      <c r="AL168" s="71">
        <f t="shared" si="40"/>
        <v>0</v>
      </c>
    </row>
    <row r="169" spans="1:38" ht="63">
      <c r="A169" s="66" t="s">
        <v>345</v>
      </c>
      <c r="B169" s="67" t="s">
        <v>346</v>
      </c>
      <c r="C169" s="195">
        <v>51.795000000000002</v>
      </c>
      <c r="D169" s="90">
        <v>333</v>
      </c>
      <c r="E169" s="203">
        <v>336</v>
      </c>
      <c r="F169" s="157">
        <f t="shared" si="32"/>
        <v>6.4871126556617433</v>
      </c>
      <c r="G169" s="72">
        <v>49</v>
      </c>
      <c r="H169" s="75">
        <v>15</v>
      </c>
      <c r="I169" s="75"/>
      <c r="J169" s="75">
        <v>0</v>
      </c>
      <c r="K169" s="75"/>
      <c r="L169" s="75"/>
      <c r="M169" s="75"/>
      <c r="N169" s="158">
        <v>0</v>
      </c>
      <c r="O169" s="159">
        <v>25</v>
      </c>
      <c r="P169" s="160"/>
      <c r="Q169" s="77"/>
      <c r="R169" s="161"/>
      <c r="S169" s="159">
        <v>15</v>
      </c>
      <c r="T169" s="159">
        <v>10</v>
      </c>
      <c r="U169" s="162">
        <f t="shared" si="33"/>
        <v>51.020408163265309</v>
      </c>
      <c r="V169" s="71">
        <f t="shared" si="31"/>
        <v>50.4</v>
      </c>
      <c r="W169" s="73">
        <f t="shared" si="34"/>
        <v>50</v>
      </c>
      <c r="X169" s="77">
        <v>15</v>
      </c>
      <c r="Y169" s="73">
        <f>'ИТОГ и проверка'!F169</f>
        <v>47</v>
      </c>
      <c r="Z169" s="73">
        <f t="shared" si="35"/>
        <v>13.988095238095239</v>
      </c>
      <c r="AA169" s="71">
        <f t="shared" si="36"/>
        <v>-1.011904761904761</v>
      </c>
      <c r="AB169" s="10">
        <f t="shared" si="37"/>
        <v>0</v>
      </c>
      <c r="AC169" s="77"/>
      <c r="AD169" s="73">
        <f>'ИТОГ и проверка'!D169</f>
        <v>0</v>
      </c>
      <c r="AE169" s="77"/>
      <c r="AF169" s="77"/>
      <c r="AG169" s="77"/>
      <c r="AH169" s="73">
        <f>'ИТОГ и проверка'!E169</f>
        <v>0</v>
      </c>
      <c r="AI169" s="91"/>
      <c r="AJ169" s="91">
        <f t="shared" si="38"/>
        <v>0</v>
      </c>
      <c r="AK169" s="89">
        <f t="shared" si="39"/>
        <v>-47</v>
      </c>
      <c r="AL169" s="71">
        <f t="shared" si="40"/>
        <v>0</v>
      </c>
    </row>
    <row r="170" spans="1:38">
      <c r="A170" s="93" t="s">
        <v>347</v>
      </c>
      <c r="B170" s="57" t="s">
        <v>348</v>
      </c>
      <c r="C170" s="163"/>
      <c r="D170" s="58"/>
      <c r="E170" s="194"/>
      <c r="F170" s="192"/>
      <c r="G170" s="119"/>
      <c r="H170" s="61"/>
      <c r="I170" s="61"/>
      <c r="J170" s="61"/>
      <c r="K170" s="61"/>
      <c r="L170" s="61"/>
      <c r="M170" s="61"/>
      <c r="N170" s="61"/>
      <c r="O170" s="166"/>
      <c r="P170" s="60"/>
      <c r="Q170" s="60"/>
      <c r="R170" s="60"/>
      <c r="S170" s="166"/>
      <c r="T170" s="167"/>
      <c r="U170" s="60"/>
      <c r="V170" s="60"/>
      <c r="W170" s="60"/>
      <c r="X170" s="60"/>
      <c r="Y170" s="60"/>
      <c r="Z170" s="60"/>
      <c r="AA170" s="60"/>
      <c r="AB170" s="73">
        <f t="shared" si="37"/>
        <v>0</v>
      </c>
      <c r="AC170" s="60"/>
      <c r="AD170" s="60"/>
      <c r="AE170" s="60"/>
      <c r="AF170" s="60"/>
      <c r="AG170" s="60"/>
      <c r="AH170" s="60"/>
      <c r="AI170" s="97"/>
      <c r="AJ170" s="91">
        <f t="shared" si="38"/>
        <v>0</v>
      </c>
      <c r="AK170" s="89">
        <f t="shared" si="39"/>
        <v>0</v>
      </c>
      <c r="AL170" s="71">
        <f t="shared" si="40"/>
        <v>0</v>
      </c>
    </row>
    <row r="171" spans="1:38" ht="31.5">
      <c r="A171" s="66" t="s">
        <v>349</v>
      </c>
      <c r="B171" s="67" t="s">
        <v>350</v>
      </c>
      <c r="C171" s="168">
        <v>394.31799999999998</v>
      </c>
      <c r="D171" s="172">
        <v>772</v>
      </c>
      <c r="E171" s="250">
        <v>655</v>
      </c>
      <c r="F171" s="174">
        <f t="shared" si="32"/>
        <v>1.6610958667877196</v>
      </c>
      <c r="G171" s="72">
        <v>61</v>
      </c>
      <c r="H171" s="75">
        <v>8</v>
      </c>
      <c r="I171" s="75"/>
      <c r="J171" s="75">
        <v>0</v>
      </c>
      <c r="K171" s="75"/>
      <c r="L171" s="75"/>
      <c r="M171" s="75"/>
      <c r="N171" s="158">
        <v>0</v>
      </c>
      <c r="O171" s="170">
        <v>8</v>
      </c>
      <c r="P171" s="160"/>
      <c r="Q171" s="77"/>
      <c r="R171" s="161"/>
      <c r="S171" s="170">
        <v>5</v>
      </c>
      <c r="T171" s="170">
        <v>3</v>
      </c>
      <c r="U171" s="162">
        <f t="shared" si="33"/>
        <v>13.114754098360656</v>
      </c>
      <c r="V171" s="71">
        <f t="shared" si="31"/>
        <v>52.4</v>
      </c>
      <c r="W171" s="73">
        <f t="shared" si="34"/>
        <v>52</v>
      </c>
      <c r="X171" s="77">
        <v>8</v>
      </c>
      <c r="Y171" s="73">
        <f>'ИТОГ и проверка'!F171</f>
        <v>52</v>
      </c>
      <c r="Z171" s="73">
        <f t="shared" si="35"/>
        <v>7.9389312977099236</v>
      </c>
      <c r="AA171" s="71">
        <f t="shared" si="36"/>
        <v>-6.1068702290076438E-2</v>
      </c>
      <c r="AB171" s="10">
        <f t="shared" si="37"/>
        <v>0</v>
      </c>
      <c r="AC171" s="77"/>
      <c r="AD171" s="73">
        <f>'ИТОГ и проверка'!D171</f>
        <v>0</v>
      </c>
      <c r="AE171" s="77"/>
      <c r="AF171" s="77"/>
      <c r="AG171" s="77"/>
      <c r="AH171" s="73">
        <f>'ИТОГ и проверка'!E171</f>
        <v>0</v>
      </c>
      <c r="AI171" s="91"/>
      <c r="AJ171" s="91">
        <f t="shared" si="38"/>
        <v>0</v>
      </c>
      <c r="AK171" s="89">
        <f t="shared" si="39"/>
        <v>-52</v>
      </c>
      <c r="AL171" s="71">
        <f t="shared" si="40"/>
        <v>0</v>
      </c>
    </row>
    <row r="172" spans="1:38" ht="31.5">
      <c r="A172" s="66" t="s">
        <v>351</v>
      </c>
      <c r="B172" s="67" t="s">
        <v>352</v>
      </c>
      <c r="C172" s="171">
        <v>193.92599999999999</v>
      </c>
      <c r="D172" s="90">
        <v>698</v>
      </c>
      <c r="E172" s="172">
        <v>624</v>
      </c>
      <c r="F172" s="157">
        <f t="shared" si="32"/>
        <v>3.2177222239410912</v>
      </c>
      <c r="G172" s="72">
        <v>48</v>
      </c>
      <c r="H172" s="75">
        <v>7</v>
      </c>
      <c r="I172" s="75"/>
      <c r="J172" s="75">
        <v>0</v>
      </c>
      <c r="K172" s="75"/>
      <c r="L172" s="75"/>
      <c r="M172" s="75"/>
      <c r="N172" s="75">
        <v>0</v>
      </c>
      <c r="O172" s="255"/>
      <c r="P172" s="77"/>
      <c r="Q172" s="77"/>
      <c r="R172" s="77"/>
      <c r="S172" s="255"/>
      <c r="T172" s="255"/>
      <c r="U172" s="71">
        <f t="shared" si="33"/>
        <v>0</v>
      </c>
      <c r="V172" s="71">
        <f t="shared" si="31"/>
        <v>74.88</v>
      </c>
      <c r="W172" s="73">
        <f t="shared" si="34"/>
        <v>74</v>
      </c>
      <c r="X172" s="77">
        <v>12</v>
      </c>
      <c r="Y172" s="73">
        <f>'ИТОГ и проверка'!F172</f>
        <v>50</v>
      </c>
      <c r="Z172" s="73">
        <f t="shared" si="35"/>
        <v>8.0128205128205128</v>
      </c>
      <c r="AA172" s="71">
        <f t="shared" si="36"/>
        <v>-3.9871794871794872</v>
      </c>
      <c r="AB172" s="73">
        <f t="shared" si="37"/>
        <v>0</v>
      </c>
      <c r="AC172" s="77"/>
      <c r="AD172" s="73">
        <f>'ИТОГ и проверка'!D172</f>
        <v>0</v>
      </c>
      <c r="AE172" s="77"/>
      <c r="AF172" s="77"/>
      <c r="AG172" s="77"/>
      <c r="AH172" s="73">
        <f>'ИТОГ и проверка'!E172</f>
        <v>0</v>
      </c>
      <c r="AI172" s="91"/>
      <c r="AJ172" s="91">
        <f t="shared" si="38"/>
        <v>0</v>
      </c>
      <c r="AK172" s="89">
        <f t="shared" si="39"/>
        <v>-50</v>
      </c>
      <c r="AL172" s="71">
        <f t="shared" si="40"/>
        <v>0</v>
      </c>
    </row>
    <row r="173" spans="1:38" ht="31.5">
      <c r="A173" s="66" t="s">
        <v>353</v>
      </c>
      <c r="B173" s="67" t="s">
        <v>354</v>
      </c>
      <c r="C173" s="168">
        <v>187.15299999999999</v>
      </c>
      <c r="D173" s="90">
        <v>365</v>
      </c>
      <c r="E173" s="203">
        <v>466</v>
      </c>
      <c r="F173" s="157">
        <f t="shared" si="32"/>
        <v>2.4899413848562406</v>
      </c>
      <c r="G173" s="72">
        <v>29</v>
      </c>
      <c r="H173" s="75">
        <v>8</v>
      </c>
      <c r="I173" s="75"/>
      <c r="J173" s="75">
        <v>0</v>
      </c>
      <c r="K173" s="75"/>
      <c r="L173" s="75"/>
      <c r="M173" s="75"/>
      <c r="N173" s="158">
        <v>0</v>
      </c>
      <c r="O173" s="170">
        <v>7</v>
      </c>
      <c r="P173" s="160"/>
      <c r="Q173" s="77"/>
      <c r="R173" s="161"/>
      <c r="S173" s="170">
        <v>3</v>
      </c>
      <c r="T173" s="170">
        <v>4</v>
      </c>
      <c r="U173" s="162">
        <f t="shared" si="33"/>
        <v>24.137931034482762</v>
      </c>
      <c r="V173" s="71">
        <f t="shared" si="31"/>
        <v>37.28</v>
      </c>
      <c r="W173" s="73">
        <f t="shared" si="34"/>
        <v>37</v>
      </c>
      <c r="X173" s="77">
        <v>8</v>
      </c>
      <c r="Y173" s="73">
        <f>'ИТОГ и проверка'!F173</f>
        <v>37</v>
      </c>
      <c r="Z173" s="73">
        <f t="shared" si="35"/>
        <v>7.9399141630901289</v>
      </c>
      <c r="AA173" s="71">
        <f t="shared" si="36"/>
        <v>-6.0085836909871126E-2</v>
      </c>
      <c r="AB173" s="10">
        <f t="shared" si="37"/>
        <v>0</v>
      </c>
      <c r="AC173" s="77"/>
      <c r="AD173" s="73">
        <f>'ИТОГ и проверка'!D173</f>
        <v>0</v>
      </c>
      <c r="AE173" s="77"/>
      <c r="AF173" s="77"/>
      <c r="AG173" s="77"/>
      <c r="AH173" s="73">
        <f>'ИТОГ и проверка'!E173</f>
        <v>0</v>
      </c>
      <c r="AI173" s="91"/>
      <c r="AJ173" s="91">
        <f t="shared" si="38"/>
        <v>0</v>
      </c>
      <c r="AK173" s="89">
        <f t="shared" si="39"/>
        <v>-37</v>
      </c>
      <c r="AL173" s="71">
        <f t="shared" si="40"/>
        <v>0</v>
      </c>
    </row>
    <row r="174" spans="1:38" ht="31.5">
      <c r="A174" s="66" t="s">
        <v>355</v>
      </c>
      <c r="B174" s="67" t="s">
        <v>120</v>
      </c>
      <c r="C174" s="171">
        <v>264.69600000000003</v>
      </c>
      <c r="D174" s="90">
        <v>1320</v>
      </c>
      <c r="E174" s="148">
        <v>976</v>
      </c>
      <c r="F174" s="157">
        <f t="shared" si="32"/>
        <v>3.6872487683984643</v>
      </c>
      <c r="G174" s="72">
        <v>105</v>
      </c>
      <c r="H174" s="75">
        <v>8</v>
      </c>
      <c r="I174" s="75"/>
      <c r="J174" s="75">
        <v>0</v>
      </c>
      <c r="K174" s="75"/>
      <c r="L174" s="75"/>
      <c r="M174" s="75"/>
      <c r="N174" s="75">
        <v>0</v>
      </c>
      <c r="O174" s="231"/>
      <c r="P174" s="77"/>
      <c r="Q174" s="77"/>
      <c r="R174" s="77"/>
      <c r="S174" s="242"/>
      <c r="T174" s="240"/>
      <c r="U174" s="71">
        <f t="shared" si="33"/>
        <v>0</v>
      </c>
      <c r="V174" s="71">
        <f t="shared" si="31"/>
        <v>117.11999999999999</v>
      </c>
      <c r="W174" s="73">
        <f t="shared" si="34"/>
        <v>117</v>
      </c>
      <c r="X174" s="77">
        <v>12</v>
      </c>
      <c r="Y174" s="73">
        <f>'ИТОГ и проверка'!F174</f>
        <v>29</v>
      </c>
      <c r="Z174" s="73">
        <f t="shared" si="35"/>
        <v>2.971311475409836</v>
      </c>
      <c r="AA174" s="71">
        <f t="shared" si="36"/>
        <v>-9.028688524590164</v>
      </c>
      <c r="AB174" s="73">
        <f t="shared" si="37"/>
        <v>0</v>
      </c>
      <c r="AC174" s="77"/>
      <c r="AD174" s="73">
        <f>'ИТОГ и проверка'!D174</f>
        <v>0</v>
      </c>
      <c r="AE174" s="77"/>
      <c r="AF174" s="77"/>
      <c r="AG174" s="77"/>
      <c r="AH174" s="73">
        <f>'ИТОГ и проверка'!E174</f>
        <v>0</v>
      </c>
      <c r="AI174" s="91"/>
      <c r="AJ174" s="91">
        <f t="shared" si="38"/>
        <v>0</v>
      </c>
      <c r="AK174" s="89">
        <f t="shared" si="39"/>
        <v>-29</v>
      </c>
      <c r="AL174" s="71">
        <f t="shared" si="40"/>
        <v>0</v>
      </c>
    </row>
    <row r="175" spans="1:38" ht="31.5">
      <c r="A175" s="66" t="s">
        <v>356</v>
      </c>
      <c r="B175" s="67" t="s">
        <v>357</v>
      </c>
      <c r="C175" s="189">
        <v>93.555000000000007</v>
      </c>
      <c r="D175" s="90">
        <v>282</v>
      </c>
      <c r="E175" s="186">
        <v>288</v>
      </c>
      <c r="F175" s="157">
        <f t="shared" si="32"/>
        <v>3.078403078403078</v>
      </c>
      <c r="G175" s="72">
        <v>33</v>
      </c>
      <c r="H175" s="75">
        <v>12</v>
      </c>
      <c r="I175" s="75"/>
      <c r="J175" s="75">
        <v>0</v>
      </c>
      <c r="K175" s="75"/>
      <c r="L175" s="75"/>
      <c r="M175" s="75"/>
      <c r="N175" s="75">
        <v>0</v>
      </c>
      <c r="O175" s="169">
        <v>0</v>
      </c>
      <c r="P175" s="77"/>
      <c r="Q175" s="77"/>
      <c r="R175" s="77"/>
      <c r="S175" s="169">
        <v>0</v>
      </c>
      <c r="T175" s="206">
        <v>0</v>
      </c>
      <c r="U175" s="71">
        <f t="shared" si="33"/>
        <v>0</v>
      </c>
      <c r="V175" s="71">
        <f t="shared" si="31"/>
        <v>34.56</v>
      </c>
      <c r="W175" s="73">
        <f t="shared" si="34"/>
        <v>34</v>
      </c>
      <c r="X175" s="77">
        <v>12</v>
      </c>
      <c r="Y175" s="73">
        <f>'ИТОГ и проверка'!F175</f>
        <v>34</v>
      </c>
      <c r="Z175" s="73">
        <f t="shared" si="35"/>
        <v>11.805555555555555</v>
      </c>
      <c r="AA175" s="71">
        <f t="shared" si="36"/>
        <v>-0.19444444444444464</v>
      </c>
      <c r="AB175" s="10">
        <f t="shared" si="37"/>
        <v>0</v>
      </c>
      <c r="AC175" s="77"/>
      <c r="AD175" s="73">
        <f>'ИТОГ и проверка'!D175</f>
        <v>0</v>
      </c>
      <c r="AE175" s="77"/>
      <c r="AF175" s="77"/>
      <c r="AG175" s="77"/>
      <c r="AH175" s="73">
        <f>'ИТОГ и проверка'!E175</f>
        <v>0</v>
      </c>
      <c r="AI175" s="91"/>
      <c r="AJ175" s="91">
        <f t="shared" si="38"/>
        <v>0</v>
      </c>
      <c r="AK175" s="89">
        <f t="shared" si="39"/>
        <v>-34</v>
      </c>
      <c r="AL175" s="71">
        <f t="shared" si="40"/>
        <v>0</v>
      </c>
    </row>
    <row r="176" spans="1:38" ht="31.5">
      <c r="A176" s="66" t="s">
        <v>358</v>
      </c>
      <c r="B176" s="67" t="s">
        <v>359</v>
      </c>
      <c r="C176" s="196">
        <v>862.21799999999996</v>
      </c>
      <c r="D176" s="90">
        <v>2208</v>
      </c>
      <c r="E176" s="148">
        <v>1364</v>
      </c>
      <c r="F176" s="157">
        <f t="shared" si="32"/>
        <v>1.5819665096298152</v>
      </c>
      <c r="G176" s="72">
        <v>176</v>
      </c>
      <c r="H176" s="75">
        <v>8</v>
      </c>
      <c r="I176" s="75"/>
      <c r="J176" s="75">
        <v>13</v>
      </c>
      <c r="K176" s="75">
        <v>13</v>
      </c>
      <c r="L176" s="75">
        <v>0</v>
      </c>
      <c r="M176" s="75">
        <v>105</v>
      </c>
      <c r="N176" s="158">
        <v>45</v>
      </c>
      <c r="O176" s="256"/>
      <c r="P176" s="160"/>
      <c r="Q176" s="77"/>
      <c r="R176" s="161"/>
      <c r="S176" s="256"/>
      <c r="T176" s="256"/>
      <c r="U176" s="162">
        <f t="shared" si="33"/>
        <v>0</v>
      </c>
      <c r="V176" s="71">
        <f t="shared" si="31"/>
        <v>109.12</v>
      </c>
      <c r="W176" s="73">
        <f t="shared" si="34"/>
        <v>109</v>
      </c>
      <c r="X176" s="77">
        <v>8</v>
      </c>
      <c r="Y176" s="73">
        <f>'ИТОГ и проверка'!F176</f>
        <v>109</v>
      </c>
      <c r="Z176" s="73">
        <f t="shared" si="35"/>
        <v>7.9912023460410557</v>
      </c>
      <c r="AA176" s="71">
        <f t="shared" si="36"/>
        <v>-8.7976539589442737E-3</v>
      </c>
      <c r="AB176" s="73">
        <f t="shared" si="37"/>
        <v>0</v>
      </c>
      <c r="AC176" s="77"/>
      <c r="AD176" s="73">
        <f>'ИТОГ и проверка'!G176</f>
        <v>6</v>
      </c>
      <c r="AE176" s="73">
        <f>'ИТОГ и проверка'!H176</f>
        <v>10</v>
      </c>
      <c r="AF176" s="77">
        <v>0</v>
      </c>
      <c r="AG176" s="73">
        <f t="shared" ref="AG176:AG238" si="41">Y176-AD176-AE176-AH176</f>
        <v>66</v>
      </c>
      <c r="AH176" s="73">
        <f>'ИТОГ и проверка'!I176</f>
        <v>27</v>
      </c>
      <c r="AI176" s="91"/>
      <c r="AJ176" s="91">
        <f t="shared" si="38"/>
        <v>109</v>
      </c>
      <c r="AK176" s="89">
        <f t="shared" si="39"/>
        <v>0</v>
      </c>
      <c r="AL176" s="71">
        <f t="shared" si="40"/>
        <v>0</v>
      </c>
    </row>
    <row r="177" spans="1:38" ht="47.25">
      <c r="A177" s="66" t="s">
        <v>360</v>
      </c>
      <c r="B177" s="67" t="s">
        <v>361</v>
      </c>
      <c r="C177" s="168">
        <v>363.30500000000001</v>
      </c>
      <c r="D177" s="90">
        <v>894</v>
      </c>
      <c r="E177" s="203">
        <v>908</v>
      </c>
      <c r="F177" s="157">
        <f t="shared" si="32"/>
        <v>2.4992774665914315</v>
      </c>
      <c r="G177" s="72">
        <v>30</v>
      </c>
      <c r="H177" s="75">
        <v>3</v>
      </c>
      <c r="I177" s="75"/>
      <c r="J177" s="75">
        <v>0</v>
      </c>
      <c r="K177" s="75"/>
      <c r="L177" s="75"/>
      <c r="M177" s="75"/>
      <c r="N177" s="158">
        <v>0</v>
      </c>
      <c r="O177" s="170">
        <v>6</v>
      </c>
      <c r="P177" s="160"/>
      <c r="Q177" s="77"/>
      <c r="R177" s="161"/>
      <c r="S177" s="170">
        <v>6</v>
      </c>
      <c r="T177" s="170">
        <v>0</v>
      </c>
      <c r="U177" s="162">
        <f t="shared" si="33"/>
        <v>20</v>
      </c>
      <c r="V177" s="71">
        <f t="shared" si="31"/>
        <v>72.64</v>
      </c>
      <c r="W177" s="73">
        <f t="shared" si="34"/>
        <v>72</v>
      </c>
      <c r="X177" s="77">
        <v>8</v>
      </c>
      <c r="Y177" s="73">
        <f>'ИТОГ и проверка'!F177</f>
        <v>30</v>
      </c>
      <c r="Z177" s="73">
        <f t="shared" si="35"/>
        <v>3.303964757709251</v>
      </c>
      <c r="AA177" s="71">
        <f t="shared" si="36"/>
        <v>-4.6960352422907494</v>
      </c>
      <c r="AB177" s="10">
        <f t="shared" si="37"/>
        <v>0</v>
      </c>
      <c r="AC177" s="77"/>
      <c r="AD177" s="73">
        <f>'ИТОГ и проверка'!D177</f>
        <v>0</v>
      </c>
      <c r="AE177" s="77"/>
      <c r="AF177" s="77"/>
      <c r="AG177" s="77"/>
      <c r="AH177" s="73">
        <f>'ИТОГ и проверка'!E177</f>
        <v>0</v>
      </c>
      <c r="AI177" s="91"/>
      <c r="AJ177" s="91">
        <f t="shared" si="38"/>
        <v>0</v>
      </c>
      <c r="AK177" s="89">
        <f t="shared" si="39"/>
        <v>-30</v>
      </c>
      <c r="AL177" s="71">
        <f t="shared" si="40"/>
        <v>0</v>
      </c>
    </row>
    <row r="178" spans="1:38" ht="31.5">
      <c r="A178" s="125" t="s">
        <v>362</v>
      </c>
      <c r="B178" s="124" t="s">
        <v>363</v>
      </c>
      <c r="C178" s="171">
        <v>120.92100000000001</v>
      </c>
      <c r="D178" s="90">
        <v>0</v>
      </c>
      <c r="E178" s="90">
        <v>183</v>
      </c>
      <c r="F178" s="71">
        <f t="shared" si="32"/>
        <v>1.5133847718758529</v>
      </c>
      <c r="G178" s="75">
        <v>0</v>
      </c>
      <c r="H178" s="246">
        <v>0</v>
      </c>
      <c r="I178" s="75"/>
      <c r="J178" s="246"/>
      <c r="K178" s="75"/>
      <c r="L178" s="246"/>
      <c r="M178" s="75"/>
      <c r="N178" s="158"/>
      <c r="O178" s="170">
        <v>0</v>
      </c>
      <c r="P178" s="160"/>
      <c r="Q178" s="147"/>
      <c r="R178" s="161"/>
      <c r="S178" s="170">
        <v>0</v>
      </c>
      <c r="T178" s="170">
        <v>0</v>
      </c>
      <c r="U178" s="257">
        <v>0</v>
      </c>
      <c r="V178" s="71">
        <f t="shared" si="31"/>
        <v>14.64</v>
      </c>
      <c r="W178" s="10">
        <f t="shared" si="34"/>
        <v>14</v>
      </c>
      <c r="X178" s="77">
        <v>8</v>
      </c>
      <c r="Y178" s="10">
        <f>'ИТОГ и проверка'!F178</f>
        <v>10</v>
      </c>
      <c r="Z178" s="73">
        <f t="shared" si="35"/>
        <v>5.4644808743169397</v>
      </c>
      <c r="AA178" s="257">
        <f t="shared" si="36"/>
        <v>-2.5355191256830603</v>
      </c>
      <c r="AB178" s="73">
        <f t="shared" si="37"/>
        <v>0</v>
      </c>
      <c r="AC178" s="147"/>
      <c r="AD178" s="73">
        <f>'ИТОГ и проверка'!D178</f>
        <v>0</v>
      </c>
      <c r="AE178" s="147"/>
      <c r="AF178" s="77"/>
      <c r="AG178" s="147"/>
      <c r="AH178" s="73">
        <f>'ИТОГ и проверка'!E178</f>
        <v>0</v>
      </c>
      <c r="AI178" s="91"/>
      <c r="AJ178" s="91"/>
      <c r="AK178" s="89"/>
      <c r="AL178" s="71"/>
    </row>
    <row r="179" spans="1:38" ht="47.25">
      <c r="A179" s="125" t="s">
        <v>364</v>
      </c>
      <c r="B179" s="124" t="s">
        <v>365</v>
      </c>
      <c r="C179" s="168">
        <v>128.768</v>
      </c>
      <c r="D179" s="90">
        <v>0</v>
      </c>
      <c r="E179" s="75">
        <v>208</v>
      </c>
      <c r="F179" s="71">
        <f t="shared" si="32"/>
        <v>1.6153081510934393</v>
      </c>
      <c r="G179" s="246">
        <v>0</v>
      </c>
      <c r="H179" s="75">
        <v>0</v>
      </c>
      <c r="I179" s="246"/>
      <c r="J179" s="75"/>
      <c r="K179" s="246"/>
      <c r="L179" s="75"/>
      <c r="M179" s="246"/>
      <c r="N179" s="158"/>
      <c r="O179" s="170">
        <v>0</v>
      </c>
      <c r="P179" s="147"/>
      <c r="Q179" s="77"/>
      <c r="R179" s="147"/>
      <c r="S179" s="170">
        <v>0</v>
      </c>
      <c r="T179" s="170">
        <v>0</v>
      </c>
      <c r="U179" s="162">
        <v>0</v>
      </c>
      <c r="V179" s="257">
        <f t="shared" si="31"/>
        <v>16.64</v>
      </c>
      <c r="W179" s="73">
        <f t="shared" si="34"/>
        <v>16</v>
      </c>
      <c r="X179" s="147">
        <v>8</v>
      </c>
      <c r="Y179" s="73">
        <f>'ИТОГ и проверка'!F179</f>
        <v>16</v>
      </c>
      <c r="Z179" s="10">
        <f t="shared" si="35"/>
        <v>7.6923076923076916</v>
      </c>
      <c r="AA179" s="71">
        <f t="shared" si="36"/>
        <v>-0.30769230769230838</v>
      </c>
      <c r="AB179" s="10">
        <f t="shared" si="37"/>
        <v>0</v>
      </c>
      <c r="AC179" s="77"/>
      <c r="AD179" s="10">
        <f>'ИТОГ и проверка'!D179</f>
        <v>0</v>
      </c>
      <c r="AE179" s="77"/>
      <c r="AF179" s="147"/>
      <c r="AG179" s="77"/>
      <c r="AH179" s="10">
        <f>'ИТОГ и проверка'!E179</f>
        <v>0</v>
      </c>
      <c r="AI179" s="91"/>
      <c r="AJ179" s="91"/>
      <c r="AK179" s="89"/>
      <c r="AL179" s="71"/>
    </row>
    <row r="180" spans="1:38" ht="47.25">
      <c r="A180" s="125" t="s">
        <v>366</v>
      </c>
      <c r="B180" s="124" t="s">
        <v>367</v>
      </c>
      <c r="C180" s="171">
        <v>263.10300000000001</v>
      </c>
      <c r="D180" s="90">
        <v>0</v>
      </c>
      <c r="E180" s="75">
        <v>431</v>
      </c>
      <c r="F180" s="174">
        <f t="shared" si="32"/>
        <v>1.6381417163620331</v>
      </c>
      <c r="G180" s="75">
        <v>0</v>
      </c>
      <c r="H180" s="246">
        <v>0</v>
      </c>
      <c r="I180" s="75"/>
      <c r="J180" s="246"/>
      <c r="K180" s="75"/>
      <c r="L180" s="246"/>
      <c r="M180" s="75"/>
      <c r="N180" s="158"/>
      <c r="O180" s="159">
        <v>0</v>
      </c>
      <c r="P180" s="160"/>
      <c r="Q180" s="147"/>
      <c r="R180" s="161"/>
      <c r="S180" s="159">
        <v>0</v>
      </c>
      <c r="T180" s="159">
        <v>0</v>
      </c>
      <c r="U180" s="257">
        <v>0</v>
      </c>
      <c r="V180" s="71">
        <f t="shared" si="31"/>
        <v>34.480000000000004</v>
      </c>
      <c r="W180" s="10">
        <f t="shared" si="34"/>
        <v>34</v>
      </c>
      <c r="X180" s="77">
        <v>8</v>
      </c>
      <c r="Y180" s="10">
        <f>'ИТОГ и проверка'!F180</f>
        <v>34</v>
      </c>
      <c r="Z180" s="73">
        <f t="shared" si="35"/>
        <v>7.8886310904872401</v>
      </c>
      <c r="AA180" s="257">
        <f t="shared" si="36"/>
        <v>-0.11136890951275991</v>
      </c>
      <c r="AB180" s="73">
        <f t="shared" si="37"/>
        <v>0</v>
      </c>
      <c r="AC180" s="147"/>
      <c r="AD180" s="73">
        <f>'ИТОГ и проверка'!D180</f>
        <v>0</v>
      </c>
      <c r="AE180" s="147"/>
      <c r="AF180" s="77"/>
      <c r="AG180" s="147"/>
      <c r="AH180" s="73">
        <f>'ИТОГ и проверка'!E180</f>
        <v>0</v>
      </c>
      <c r="AI180" s="91"/>
      <c r="AJ180" s="91"/>
      <c r="AK180" s="89"/>
      <c r="AL180" s="71"/>
    </row>
    <row r="181" spans="1:38">
      <c r="A181" s="93" t="s">
        <v>368</v>
      </c>
      <c r="B181" s="57" t="s">
        <v>369</v>
      </c>
      <c r="C181" s="175"/>
      <c r="D181" s="165"/>
      <c r="E181" s="212"/>
      <c r="F181" s="213"/>
      <c r="G181" s="61"/>
      <c r="H181" s="61"/>
      <c r="I181" s="61"/>
      <c r="J181" s="61"/>
      <c r="K181" s="61"/>
      <c r="L181" s="61"/>
      <c r="M181" s="61"/>
      <c r="N181" s="61"/>
      <c r="O181" s="221"/>
      <c r="P181" s="60"/>
      <c r="Q181" s="60"/>
      <c r="R181" s="60"/>
      <c r="S181" s="221"/>
      <c r="T181" s="164"/>
      <c r="U181" s="60"/>
      <c r="V181" s="60"/>
      <c r="W181" s="60"/>
      <c r="X181" s="60"/>
      <c r="Y181" s="60"/>
      <c r="Z181" s="60"/>
      <c r="AA181" s="60"/>
      <c r="AB181" s="10">
        <f t="shared" si="37"/>
        <v>0</v>
      </c>
      <c r="AC181" s="60"/>
      <c r="AD181" s="60"/>
      <c r="AE181" s="60"/>
      <c r="AF181" s="60"/>
      <c r="AG181" s="60"/>
      <c r="AH181" s="60"/>
      <c r="AI181" s="97"/>
      <c r="AJ181" s="91">
        <f t="shared" si="38"/>
        <v>0</v>
      </c>
      <c r="AK181" s="89">
        <f t="shared" si="39"/>
        <v>0</v>
      </c>
      <c r="AL181" s="71">
        <f t="shared" si="40"/>
        <v>0</v>
      </c>
    </row>
    <row r="182" spans="1:38" ht="31.5" customHeight="1">
      <c r="A182" s="66" t="s">
        <v>370</v>
      </c>
      <c r="B182" s="67" t="s">
        <v>371</v>
      </c>
      <c r="C182" s="171">
        <v>1020.337</v>
      </c>
      <c r="D182" s="172">
        <v>1861</v>
      </c>
      <c r="E182" s="227">
        <v>1833</v>
      </c>
      <c r="F182" s="174">
        <f t="shared" si="32"/>
        <v>1.79646528548901</v>
      </c>
      <c r="G182" s="72">
        <v>145</v>
      </c>
      <c r="H182" s="75">
        <v>8</v>
      </c>
      <c r="I182" s="75"/>
      <c r="J182" s="75">
        <v>0</v>
      </c>
      <c r="K182" s="75"/>
      <c r="L182" s="75"/>
      <c r="M182" s="75"/>
      <c r="N182" s="75">
        <v>0</v>
      </c>
      <c r="O182" s="187">
        <v>29</v>
      </c>
      <c r="P182" s="77"/>
      <c r="Q182" s="77"/>
      <c r="R182" s="77"/>
      <c r="S182" s="70">
        <v>21</v>
      </c>
      <c r="T182" s="186">
        <v>8</v>
      </c>
      <c r="U182" s="71">
        <f t="shared" si="33"/>
        <v>20</v>
      </c>
      <c r="V182" s="71">
        <f t="shared" si="31"/>
        <v>146.64000000000001</v>
      </c>
      <c r="W182" s="73">
        <f t="shared" si="34"/>
        <v>146</v>
      </c>
      <c r="X182" s="77">
        <v>8</v>
      </c>
      <c r="Y182" s="73">
        <f>'ИТОГ и проверка'!F182</f>
        <v>146</v>
      </c>
      <c r="Z182" s="73">
        <f t="shared" si="35"/>
        <v>7.9650845608292427</v>
      </c>
      <c r="AA182" s="71">
        <f t="shared" si="36"/>
        <v>-3.4915439170757345E-2</v>
      </c>
      <c r="AB182" s="73">
        <f t="shared" si="37"/>
        <v>0</v>
      </c>
      <c r="AC182" s="77"/>
      <c r="AD182" s="73">
        <f>'ИТОГ и проверка'!D182</f>
        <v>0</v>
      </c>
      <c r="AE182" s="77"/>
      <c r="AF182" s="77"/>
      <c r="AG182" s="77"/>
      <c r="AH182" s="73">
        <f>'ИТОГ и проверка'!E182</f>
        <v>0</v>
      </c>
      <c r="AI182" s="91"/>
      <c r="AJ182" s="91">
        <f t="shared" si="38"/>
        <v>0</v>
      </c>
      <c r="AK182" s="89">
        <f t="shared" si="39"/>
        <v>-146</v>
      </c>
      <c r="AL182" s="71">
        <f t="shared" si="40"/>
        <v>0</v>
      </c>
    </row>
    <row r="183" spans="1:38" ht="63">
      <c r="A183" s="66" t="s">
        <v>372</v>
      </c>
      <c r="B183" s="67" t="s">
        <v>373</v>
      </c>
      <c r="C183" s="189">
        <v>58.8</v>
      </c>
      <c r="D183" s="90">
        <v>42</v>
      </c>
      <c r="E183" s="188">
        <v>36</v>
      </c>
      <c r="F183" s="157">
        <f t="shared" si="32"/>
        <v>0.61224489795918369</v>
      </c>
      <c r="G183" s="72">
        <v>2</v>
      </c>
      <c r="H183" s="75">
        <v>5</v>
      </c>
      <c r="I183" s="75"/>
      <c r="J183" s="75">
        <v>0</v>
      </c>
      <c r="K183" s="75"/>
      <c r="L183" s="75"/>
      <c r="M183" s="75"/>
      <c r="N183" s="75">
        <v>0</v>
      </c>
      <c r="O183" s="169">
        <v>0</v>
      </c>
      <c r="P183" s="77"/>
      <c r="Q183" s="77"/>
      <c r="R183" s="77"/>
      <c r="S183" s="169"/>
      <c r="T183" s="206"/>
      <c r="U183" s="71">
        <f t="shared" si="33"/>
        <v>0</v>
      </c>
      <c r="V183" s="71">
        <f t="shared" si="31"/>
        <v>1.8</v>
      </c>
      <c r="W183" s="73">
        <f t="shared" si="34"/>
        <v>1</v>
      </c>
      <c r="X183" s="77">
        <v>5</v>
      </c>
      <c r="Y183" s="73">
        <f>'ИТОГ и проверка'!F183</f>
        <v>1</v>
      </c>
      <c r="Z183" s="73">
        <f t="shared" si="35"/>
        <v>2.7777777777777777</v>
      </c>
      <c r="AA183" s="71">
        <f t="shared" si="36"/>
        <v>-2.2222222222222223</v>
      </c>
      <c r="AB183" s="10">
        <f t="shared" si="37"/>
        <v>0</v>
      </c>
      <c r="AC183" s="77"/>
      <c r="AD183" s="73">
        <f>'ИТОГ и проверка'!D183</f>
        <v>0</v>
      </c>
      <c r="AE183" s="77"/>
      <c r="AF183" s="77"/>
      <c r="AG183" s="77"/>
      <c r="AH183" s="73">
        <f>'ИТОГ и проверка'!E183</f>
        <v>0</v>
      </c>
      <c r="AI183" s="91"/>
      <c r="AJ183" s="91">
        <f t="shared" si="38"/>
        <v>0</v>
      </c>
      <c r="AK183" s="89">
        <f t="shared" si="39"/>
        <v>-1</v>
      </c>
      <c r="AL183" s="71">
        <f t="shared" si="40"/>
        <v>0</v>
      </c>
    </row>
    <row r="184" spans="1:38" ht="63">
      <c r="A184" s="66" t="s">
        <v>374</v>
      </c>
      <c r="B184" s="67" t="s">
        <v>375</v>
      </c>
      <c r="C184" s="196">
        <v>17.8</v>
      </c>
      <c r="D184" s="90">
        <v>3</v>
      </c>
      <c r="E184" s="187">
        <v>4</v>
      </c>
      <c r="F184" s="157">
        <f t="shared" si="32"/>
        <v>0.2247191011235955</v>
      </c>
      <c r="G184" s="72">
        <v>0</v>
      </c>
      <c r="H184" s="75">
        <v>0</v>
      </c>
      <c r="I184" s="75"/>
      <c r="J184" s="75">
        <v>0</v>
      </c>
      <c r="K184" s="75"/>
      <c r="L184" s="75"/>
      <c r="M184" s="75"/>
      <c r="N184" s="158">
        <v>0</v>
      </c>
      <c r="O184" s="170"/>
      <c r="P184" s="160"/>
      <c r="Q184" s="77"/>
      <c r="R184" s="161"/>
      <c r="S184" s="227"/>
      <c r="T184" s="227"/>
      <c r="U184" s="162">
        <v>0</v>
      </c>
      <c r="V184" s="71">
        <f t="shared" si="31"/>
        <v>0.2</v>
      </c>
      <c r="W184" s="73">
        <f t="shared" si="34"/>
        <v>0</v>
      </c>
      <c r="X184" s="77">
        <v>5</v>
      </c>
      <c r="Y184" s="73">
        <f>'ИТОГ и проверка'!F184</f>
        <v>0</v>
      </c>
      <c r="Z184" s="73">
        <f t="shared" si="35"/>
        <v>0</v>
      </c>
      <c r="AA184" s="71">
        <f t="shared" si="36"/>
        <v>-5</v>
      </c>
      <c r="AB184" s="73">
        <f t="shared" si="37"/>
        <v>0</v>
      </c>
      <c r="AC184" s="77"/>
      <c r="AD184" s="73">
        <f>'ИТОГ и проверка'!D184</f>
        <v>0</v>
      </c>
      <c r="AE184" s="77"/>
      <c r="AF184" s="77"/>
      <c r="AG184" s="77"/>
      <c r="AH184" s="73">
        <f>'ИТОГ и проверка'!E184</f>
        <v>0</v>
      </c>
      <c r="AI184" s="91"/>
      <c r="AJ184" s="91">
        <f t="shared" si="38"/>
        <v>0</v>
      </c>
      <c r="AK184" s="89">
        <f t="shared" si="39"/>
        <v>0</v>
      </c>
      <c r="AL184" s="71">
        <f t="shared" si="40"/>
        <v>0</v>
      </c>
    </row>
    <row r="185" spans="1:38" ht="63">
      <c r="A185" s="66" t="s">
        <v>376</v>
      </c>
      <c r="B185" s="67" t="s">
        <v>377</v>
      </c>
      <c r="C185" s="189">
        <v>30.8</v>
      </c>
      <c r="D185" s="90">
        <v>48</v>
      </c>
      <c r="E185" s="186">
        <v>48</v>
      </c>
      <c r="F185" s="157">
        <f t="shared" si="32"/>
        <v>1.5584415584415585</v>
      </c>
      <c r="G185" s="72">
        <v>3</v>
      </c>
      <c r="H185" s="75">
        <v>6</v>
      </c>
      <c r="I185" s="75"/>
      <c r="J185" s="75">
        <v>0</v>
      </c>
      <c r="K185" s="75"/>
      <c r="L185" s="75"/>
      <c r="M185" s="75"/>
      <c r="N185" s="158">
        <v>0</v>
      </c>
      <c r="O185" s="227">
        <v>0</v>
      </c>
      <c r="P185" s="160"/>
      <c r="Q185" s="77"/>
      <c r="R185" s="161"/>
      <c r="S185" s="227"/>
      <c r="T185" s="227"/>
      <c r="U185" s="162">
        <f t="shared" si="33"/>
        <v>0</v>
      </c>
      <c r="V185" s="71">
        <f t="shared" si="31"/>
        <v>3.84</v>
      </c>
      <c r="W185" s="73">
        <f t="shared" si="34"/>
        <v>3</v>
      </c>
      <c r="X185" s="77">
        <v>8</v>
      </c>
      <c r="Y185" s="73">
        <f>'ИТОГ и проверка'!F185</f>
        <v>3</v>
      </c>
      <c r="Z185" s="73">
        <f t="shared" si="35"/>
        <v>6.25</v>
      </c>
      <c r="AA185" s="71">
        <f t="shared" si="36"/>
        <v>-1.75</v>
      </c>
      <c r="AB185" s="10">
        <f t="shared" si="37"/>
        <v>0</v>
      </c>
      <c r="AC185" s="77"/>
      <c r="AD185" s="73">
        <f>'ИТОГ и проверка'!D185</f>
        <v>0</v>
      </c>
      <c r="AE185" s="77"/>
      <c r="AF185" s="77"/>
      <c r="AG185" s="77"/>
      <c r="AH185" s="73">
        <f>'ИТОГ и проверка'!E185</f>
        <v>0</v>
      </c>
      <c r="AI185" s="91"/>
      <c r="AJ185" s="91">
        <f t="shared" si="38"/>
        <v>0</v>
      </c>
      <c r="AK185" s="89">
        <f t="shared" si="39"/>
        <v>-3</v>
      </c>
      <c r="AL185" s="71">
        <f t="shared" si="40"/>
        <v>0</v>
      </c>
    </row>
    <row r="186" spans="1:38" ht="63">
      <c r="A186" s="66" t="s">
        <v>378</v>
      </c>
      <c r="B186" s="67" t="s">
        <v>379</v>
      </c>
      <c r="C186" s="196">
        <v>20.399999999999999</v>
      </c>
      <c r="D186" s="90">
        <v>46</v>
      </c>
      <c r="E186" s="187">
        <v>42</v>
      </c>
      <c r="F186" s="157">
        <f t="shared" si="32"/>
        <v>2.0588235294117649</v>
      </c>
      <c r="G186" s="72">
        <v>3</v>
      </c>
      <c r="H186" s="75">
        <v>7</v>
      </c>
      <c r="I186" s="75"/>
      <c r="J186" s="75">
        <v>0</v>
      </c>
      <c r="K186" s="75"/>
      <c r="L186" s="75"/>
      <c r="M186" s="75"/>
      <c r="N186" s="158">
        <v>0</v>
      </c>
      <c r="O186" s="227">
        <v>1</v>
      </c>
      <c r="P186" s="160"/>
      <c r="Q186" s="77"/>
      <c r="R186" s="161"/>
      <c r="S186" s="227">
        <v>1</v>
      </c>
      <c r="T186" s="227"/>
      <c r="U186" s="162">
        <v>0</v>
      </c>
      <c r="V186" s="71">
        <f t="shared" si="31"/>
        <v>3.36</v>
      </c>
      <c r="W186" s="73">
        <f t="shared" si="34"/>
        <v>3</v>
      </c>
      <c r="X186" s="77">
        <v>8</v>
      </c>
      <c r="Y186" s="73">
        <f>'ИТОГ и проверка'!F186</f>
        <v>3</v>
      </c>
      <c r="Z186" s="73">
        <f t="shared" si="35"/>
        <v>7.1428571428571432</v>
      </c>
      <c r="AA186" s="71">
        <f t="shared" si="36"/>
        <v>-0.85714285714285676</v>
      </c>
      <c r="AB186" s="73">
        <f t="shared" si="37"/>
        <v>0</v>
      </c>
      <c r="AC186" s="77"/>
      <c r="AD186" s="73">
        <f>'ИТОГ и проверка'!D186</f>
        <v>0</v>
      </c>
      <c r="AE186" s="77"/>
      <c r="AF186" s="77"/>
      <c r="AG186" s="77"/>
      <c r="AH186" s="73">
        <f>'ИТОГ и проверка'!E186</f>
        <v>0</v>
      </c>
      <c r="AI186" s="91"/>
      <c r="AJ186" s="91">
        <f t="shared" si="38"/>
        <v>0</v>
      </c>
      <c r="AK186" s="89">
        <f t="shared" si="39"/>
        <v>-3</v>
      </c>
      <c r="AL186" s="71">
        <f t="shared" si="40"/>
        <v>0</v>
      </c>
    </row>
    <row r="187" spans="1:38" ht="63">
      <c r="A187" s="66" t="s">
        <v>380</v>
      </c>
      <c r="B187" s="67" t="s">
        <v>381</v>
      </c>
      <c r="C187" s="189">
        <v>20.8</v>
      </c>
      <c r="D187" s="90">
        <v>16</v>
      </c>
      <c r="E187" s="186">
        <v>11</v>
      </c>
      <c r="F187" s="157">
        <f t="shared" si="32"/>
        <v>0.52884615384615385</v>
      </c>
      <c r="G187" s="72">
        <v>0</v>
      </c>
      <c r="H187" s="75">
        <v>0</v>
      </c>
      <c r="I187" s="75"/>
      <c r="J187" s="75">
        <v>0</v>
      </c>
      <c r="K187" s="75"/>
      <c r="L187" s="75"/>
      <c r="M187" s="75"/>
      <c r="N187" s="75">
        <v>0</v>
      </c>
      <c r="O187" s="188"/>
      <c r="P187" s="77"/>
      <c r="Q187" s="77"/>
      <c r="R187" s="77"/>
      <c r="S187" s="188"/>
      <c r="T187" s="187"/>
      <c r="U187" s="71"/>
      <c r="V187" s="71">
        <f t="shared" si="31"/>
        <v>0.55000000000000004</v>
      </c>
      <c r="W187" s="73">
        <f t="shared" si="34"/>
        <v>0</v>
      </c>
      <c r="X187" s="77">
        <v>5</v>
      </c>
      <c r="Y187" s="73">
        <f>'ИТОГ и проверка'!F187</f>
        <v>0</v>
      </c>
      <c r="Z187" s="73">
        <f t="shared" si="35"/>
        <v>0</v>
      </c>
      <c r="AA187" s="71">
        <f t="shared" si="36"/>
        <v>-5</v>
      </c>
      <c r="AB187" s="10">
        <f t="shared" si="37"/>
        <v>0</v>
      </c>
      <c r="AC187" s="77"/>
      <c r="AD187" s="73">
        <f>'ИТОГ и проверка'!D187</f>
        <v>0</v>
      </c>
      <c r="AE187" s="77"/>
      <c r="AF187" s="77"/>
      <c r="AG187" s="77"/>
      <c r="AH187" s="73">
        <f>'ИТОГ и проверка'!E187</f>
        <v>0</v>
      </c>
      <c r="AI187" s="91"/>
      <c r="AJ187" s="91">
        <f t="shared" si="38"/>
        <v>0</v>
      </c>
      <c r="AK187" s="89">
        <f t="shared" si="39"/>
        <v>0</v>
      </c>
      <c r="AL187" s="71">
        <f t="shared" si="40"/>
        <v>0</v>
      </c>
    </row>
    <row r="188" spans="1:38" ht="63">
      <c r="A188" s="66" t="s">
        <v>382</v>
      </c>
      <c r="B188" s="67" t="s">
        <v>383</v>
      </c>
      <c r="C188" s="196">
        <v>14.8</v>
      </c>
      <c r="D188" s="90">
        <v>28</v>
      </c>
      <c r="E188" s="187">
        <v>21</v>
      </c>
      <c r="F188" s="157">
        <f t="shared" si="32"/>
        <v>1.4189189189189189</v>
      </c>
      <c r="G188" s="72">
        <v>2</v>
      </c>
      <c r="H188" s="75">
        <v>7</v>
      </c>
      <c r="I188" s="75"/>
      <c r="J188" s="75">
        <v>0</v>
      </c>
      <c r="K188" s="75"/>
      <c r="L188" s="75"/>
      <c r="M188" s="75"/>
      <c r="N188" s="75">
        <v>0</v>
      </c>
      <c r="O188" s="199"/>
      <c r="P188" s="77"/>
      <c r="Q188" s="77"/>
      <c r="R188" s="77"/>
      <c r="S188" s="199"/>
      <c r="T188" s="92"/>
      <c r="U188" s="71">
        <f t="shared" si="33"/>
        <v>0</v>
      </c>
      <c r="V188" s="71">
        <f t="shared" si="31"/>
        <v>1.68</v>
      </c>
      <c r="W188" s="73">
        <f t="shared" si="34"/>
        <v>1</v>
      </c>
      <c r="X188" s="77">
        <v>8</v>
      </c>
      <c r="Y188" s="73">
        <f>'ИТОГ и проверка'!F188</f>
        <v>1</v>
      </c>
      <c r="Z188" s="73">
        <f t="shared" si="35"/>
        <v>4.7619047619047619</v>
      </c>
      <c r="AA188" s="71">
        <f t="shared" si="36"/>
        <v>-3.2380952380952381</v>
      </c>
      <c r="AB188" s="73">
        <f t="shared" si="37"/>
        <v>0</v>
      </c>
      <c r="AC188" s="77"/>
      <c r="AD188" s="73">
        <f>'ИТОГ и проверка'!D188</f>
        <v>0</v>
      </c>
      <c r="AE188" s="77"/>
      <c r="AF188" s="77"/>
      <c r="AG188" s="77"/>
      <c r="AH188" s="73">
        <f>'ИТОГ и проверка'!E188</f>
        <v>0</v>
      </c>
      <c r="AI188" s="91"/>
      <c r="AJ188" s="91">
        <f t="shared" si="38"/>
        <v>0</v>
      </c>
      <c r="AK188" s="89">
        <f t="shared" si="39"/>
        <v>-1</v>
      </c>
      <c r="AL188" s="71">
        <f t="shared" si="40"/>
        <v>0</v>
      </c>
    </row>
    <row r="189" spans="1:38" ht="63">
      <c r="A189" s="66" t="s">
        <v>384</v>
      </c>
      <c r="B189" s="67" t="s">
        <v>385</v>
      </c>
      <c r="C189" s="189">
        <v>8.6</v>
      </c>
      <c r="D189" s="90">
        <v>20</v>
      </c>
      <c r="E189" s="186">
        <v>18</v>
      </c>
      <c r="F189" s="157">
        <f t="shared" si="32"/>
        <v>2.0930232558139537</v>
      </c>
      <c r="G189" s="72">
        <v>1</v>
      </c>
      <c r="H189" s="75">
        <v>5</v>
      </c>
      <c r="I189" s="75"/>
      <c r="J189" s="75">
        <v>0</v>
      </c>
      <c r="K189" s="75"/>
      <c r="L189" s="75"/>
      <c r="M189" s="75"/>
      <c r="N189" s="75">
        <v>0</v>
      </c>
      <c r="O189" s="186">
        <v>1</v>
      </c>
      <c r="P189" s="77"/>
      <c r="Q189" s="77"/>
      <c r="R189" s="77"/>
      <c r="S189" s="186"/>
      <c r="T189" s="187">
        <v>1</v>
      </c>
      <c r="U189" s="71">
        <f t="shared" si="33"/>
        <v>100</v>
      </c>
      <c r="V189" s="71">
        <f t="shared" si="31"/>
        <v>1.44</v>
      </c>
      <c r="W189" s="73">
        <f t="shared" si="34"/>
        <v>1</v>
      </c>
      <c r="X189" s="77">
        <v>8</v>
      </c>
      <c r="Y189" s="73">
        <f>'ИТОГ и проверка'!F189</f>
        <v>1</v>
      </c>
      <c r="Z189" s="73">
        <f t="shared" si="35"/>
        <v>5.5555555555555554</v>
      </c>
      <c r="AA189" s="71">
        <f t="shared" si="36"/>
        <v>-2.4444444444444446</v>
      </c>
      <c r="AB189" s="10">
        <f t="shared" si="37"/>
        <v>0</v>
      </c>
      <c r="AC189" s="77"/>
      <c r="AD189" s="73">
        <f>'ИТОГ и проверка'!D189</f>
        <v>0</v>
      </c>
      <c r="AE189" s="77"/>
      <c r="AF189" s="77"/>
      <c r="AG189" s="77"/>
      <c r="AH189" s="73">
        <f>'ИТОГ и проверка'!E189</f>
        <v>0</v>
      </c>
      <c r="AI189" s="91"/>
      <c r="AJ189" s="91">
        <f t="shared" si="38"/>
        <v>0</v>
      </c>
      <c r="AK189" s="89">
        <f t="shared" si="39"/>
        <v>-1</v>
      </c>
      <c r="AL189" s="71">
        <f t="shared" si="40"/>
        <v>0</v>
      </c>
    </row>
    <row r="190" spans="1:38" ht="63">
      <c r="A190" s="66" t="s">
        <v>386</v>
      </c>
      <c r="B190" s="67" t="s">
        <v>387</v>
      </c>
      <c r="C190" s="196">
        <v>6.02</v>
      </c>
      <c r="D190" s="90">
        <v>28</v>
      </c>
      <c r="E190" s="187">
        <v>53</v>
      </c>
      <c r="F190" s="157">
        <f t="shared" si="32"/>
        <v>8.8039867109634553</v>
      </c>
      <c r="G190" s="72">
        <v>0</v>
      </c>
      <c r="H190" s="75">
        <v>0</v>
      </c>
      <c r="I190" s="75"/>
      <c r="J190" s="75">
        <v>0</v>
      </c>
      <c r="K190" s="75"/>
      <c r="L190" s="75"/>
      <c r="M190" s="75"/>
      <c r="N190" s="75">
        <v>0</v>
      </c>
      <c r="O190" s="231"/>
      <c r="P190" s="77"/>
      <c r="Q190" s="77"/>
      <c r="R190" s="77"/>
      <c r="S190" s="115"/>
      <c r="T190" s="244"/>
      <c r="U190" s="71" t="e">
        <f t="shared" si="33"/>
        <v>#DIV/0!</v>
      </c>
      <c r="V190" s="71">
        <f t="shared" si="31"/>
        <v>7.9499999999999993</v>
      </c>
      <c r="W190" s="73">
        <f t="shared" si="34"/>
        <v>7</v>
      </c>
      <c r="X190" s="77">
        <v>15</v>
      </c>
      <c r="Y190" s="73">
        <f>'ИТОГ и проверка'!F190</f>
        <v>7</v>
      </c>
      <c r="Z190" s="73">
        <f t="shared" si="35"/>
        <v>13.20754716981132</v>
      </c>
      <c r="AA190" s="71">
        <f t="shared" si="36"/>
        <v>-1.7924528301886795</v>
      </c>
      <c r="AB190" s="73">
        <f t="shared" si="37"/>
        <v>0</v>
      </c>
      <c r="AC190" s="77"/>
      <c r="AD190" s="73">
        <f>'ИТОГ и проверка'!D190</f>
        <v>0</v>
      </c>
      <c r="AE190" s="77"/>
      <c r="AF190" s="77"/>
      <c r="AG190" s="77"/>
      <c r="AH190" s="73">
        <f>'ИТОГ и проверка'!E190</f>
        <v>0</v>
      </c>
      <c r="AI190" s="91"/>
      <c r="AJ190" s="91">
        <f t="shared" si="38"/>
        <v>0</v>
      </c>
      <c r="AK190" s="89">
        <f t="shared" si="39"/>
        <v>-7</v>
      </c>
      <c r="AL190" s="71">
        <f t="shared" si="40"/>
        <v>0</v>
      </c>
    </row>
    <row r="191" spans="1:38" ht="63">
      <c r="A191" s="66" t="s">
        <v>388</v>
      </c>
      <c r="B191" s="67" t="s">
        <v>389</v>
      </c>
      <c r="C191" s="189">
        <v>20.399999999999999</v>
      </c>
      <c r="D191" s="90">
        <v>28</v>
      </c>
      <c r="E191" s="186">
        <v>17</v>
      </c>
      <c r="F191" s="157">
        <f t="shared" si="32"/>
        <v>0.83333333333333337</v>
      </c>
      <c r="G191" s="72">
        <v>1</v>
      </c>
      <c r="H191" s="75">
        <v>4</v>
      </c>
      <c r="I191" s="75"/>
      <c r="J191" s="75">
        <v>0</v>
      </c>
      <c r="K191" s="75"/>
      <c r="L191" s="75"/>
      <c r="M191" s="75"/>
      <c r="N191" s="75">
        <v>0</v>
      </c>
      <c r="O191" s="186"/>
      <c r="P191" s="77"/>
      <c r="Q191" s="77"/>
      <c r="R191" s="77"/>
      <c r="S191" s="186"/>
      <c r="T191" s="187"/>
      <c r="U191" s="71">
        <v>0</v>
      </c>
      <c r="V191" s="71">
        <f t="shared" si="31"/>
        <v>0.85000000000000009</v>
      </c>
      <c r="W191" s="73">
        <f t="shared" si="34"/>
        <v>0</v>
      </c>
      <c r="X191" s="77">
        <v>5</v>
      </c>
      <c r="Y191" s="73">
        <f>'ИТОГ и проверка'!F191</f>
        <v>0</v>
      </c>
      <c r="Z191" s="73">
        <f t="shared" si="35"/>
        <v>0</v>
      </c>
      <c r="AA191" s="71">
        <f t="shared" si="36"/>
        <v>-5</v>
      </c>
      <c r="AB191" s="10">
        <f t="shared" si="37"/>
        <v>0</v>
      </c>
      <c r="AC191" s="77"/>
      <c r="AD191" s="73">
        <f>'ИТОГ и проверка'!D191</f>
        <v>0</v>
      </c>
      <c r="AE191" s="77"/>
      <c r="AF191" s="77"/>
      <c r="AG191" s="77"/>
      <c r="AH191" s="73">
        <f>'ИТОГ и проверка'!E191</f>
        <v>0</v>
      </c>
      <c r="AI191" s="91"/>
      <c r="AJ191" s="91">
        <f t="shared" si="38"/>
        <v>0</v>
      </c>
      <c r="AK191" s="89">
        <f t="shared" si="39"/>
        <v>0</v>
      </c>
      <c r="AL191" s="71">
        <f t="shared" si="40"/>
        <v>0</v>
      </c>
    </row>
    <row r="192" spans="1:38" ht="63">
      <c r="A192" s="66" t="s">
        <v>390</v>
      </c>
      <c r="B192" s="67" t="s">
        <v>391</v>
      </c>
      <c r="C192" s="196">
        <v>37.25</v>
      </c>
      <c r="D192" s="90">
        <v>34</v>
      </c>
      <c r="E192" s="187">
        <v>36</v>
      </c>
      <c r="F192" s="157">
        <f t="shared" si="32"/>
        <v>0.96644295302013428</v>
      </c>
      <c r="G192" s="72">
        <v>1</v>
      </c>
      <c r="H192" s="75">
        <v>3</v>
      </c>
      <c r="I192" s="75"/>
      <c r="J192" s="75">
        <v>0</v>
      </c>
      <c r="K192" s="75"/>
      <c r="L192" s="75"/>
      <c r="M192" s="75"/>
      <c r="N192" s="75">
        <v>0</v>
      </c>
      <c r="O192" s="187">
        <v>0</v>
      </c>
      <c r="P192" s="77"/>
      <c r="Q192" s="77"/>
      <c r="R192" s="77"/>
      <c r="S192" s="70"/>
      <c r="T192" s="186"/>
      <c r="U192" s="71">
        <v>0</v>
      </c>
      <c r="V192" s="71">
        <f t="shared" si="31"/>
        <v>1.8</v>
      </c>
      <c r="W192" s="73">
        <f t="shared" si="34"/>
        <v>1</v>
      </c>
      <c r="X192" s="77">
        <v>5</v>
      </c>
      <c r="Y192" s="73">
        <f>'ИТОГ и проверка'!F192</f>
        <v>1</v>
      </c>
      <c r="Z192" s="73">
        <f t="shared" si="35"/>
        <v>2.7777777777777777</v>
      </c>
      <c r="AA192" s="71">
        <f t="shared" si="36"/>
        <v>-2.2222222222222223</v>
      </c>
      <c r="AB192" s="73">
        <f t="shared" si="37"/>
        <v>0</v>
      </c>
      <c r="AC192" s="77"/>
      <c r="AD192" s="73">
        <f>'ИТОГ и проверка'!D192</f>
        <v>0</v>
      </c>
      <c r="AE192" s="77"/>
      <c r="AF192" s="77"/>
      <c r="AG192" s="77"/>
      <c r="AH192" s="73">
        <f>'ИТОГ и проверка'!E192</f>
        <v>0</v>
      </c>
      <c r="AI192" s="91"/>
      <c r="AJ192" s="91">
        <f t="shared" si="38"/>
        <v>0</v>
      </c>
      <c r="AK192" s="89">
        <f t="shared" si="39"/>
        <v>-1</v>
      </c>
      <c r="AL192" s="71">
        <f t="shared" si="40"/>
        <v>0</v>
      </c>
    </row>
    <row r="193" spans="1:38" ht="63">
      <c r="A193" s="66" t="s">
        <v>392</v>
      </c>
      <c r="B193" s="67" t="s">
        <v>393</v>
      </c>
      <c r="C193" s="189">
        <v>24.35</v>
      </c>
      <c r="D193" s="90">
        <v>13</v>
      </c>
      <c r="E193" s="169">
        <v>12</v>
      </c>
      <c r="F193" s="157">
        <f t="shared" si="32"/>
        <v>0.49281314168377821</v>
      </c>
      <c r="G193" s="72">
        <v>0</v>
      </c>
      <c r="H193" s="75">
        <v>0</v>
      </c>
      <c r="I193" s="75"/>
      <c r="J193" s="75">
        <v>0</v>
      </c>
      <c r="K193" s="75"/>
      <c r="L193" s="75"/>
      <c r="M193" s="75"/>
      <c r="N193" s="75">
        <v>0</v>
      </c>
      <c r="O193" s="186"/>
      <c r="P193" s="77"/>
      <c r="Q193" s="77"/>
      <c r="R193" s="77"/>
      <c r="S193" s="186"/>
      <c r="T193" s="187"/>
      <c r="U193" s="71">
        <v>0</v>
      </c>
      <c r="V193" s="71">
        <f t="shared" si="31"/>
        <v>0.60000000000000009</v>
      </c>
      <c r="W193" s="73">
        <f t="shared" si="34"/>
        <v>0</v>
      </c>
      <c r="X193" s="77">
        <v>5</v>
      </c>
      <c r="Y193" s="73">
        <f>'ИТОГ и проверка'!F193</f>
        <v>0</v>
      </c>
      <c r="Z193" s="73">
        <f t="shared" si="35"/>
        <v>0</v>
      </c>
      <c r="AA193" s="71">
        <f t="shared" si="36"/>
        <v>-5</v>
      </c>
      <c r="AB193" s="10">
        <f t="shared" si="37"/>
        <v>0</v>
      </c>
      <c r="AC193" s="77"/>
      <c r="AD193" s="73">
        <f>'ИТОГ и проверка'!D193</f>
        <v>0</v>
      </c>
      <c r="AE193" s="77"/>
      <c r="AF193" s="77"/>
      <c r="AG193" s="77"/>
      <c r="AH193" s="73">
        <f>'ИТОГ и проверка'!E193</f>
        <v>0</v>
      </c>
      <c r="AI193" s="91"/>
      <c r="AJ193" s="91">
        <f t="shared" si="38"/>
        <v>0</v>
      </c>
      <c r="AK193" s="89">
        <f t="shared" si="39"/>
        <v>0</v>
      </c>
      <c r="AL193" s="71">
        <f t="shared" si="40"/>
        <v>0</v>
      </c>
    </row>
    <row r="194" spans="1:38" ht="63">
      <c r="A194" s="66" t="s">
        <v>394</v>
      </c>
      <c r="B194" s="67" t="s">
        <v>395</v>
      </c>
      <c r="C194" s="196">
        <v>30.8</v>
      </c>
      <c r="D194" s="172">
        <v>26</v>
      </c>
      <c r="E194" s="227">
        <v>50</v>
      </c>
      <c r="F194" s="174">
        <f t="shared" si="32"/>
        <v>1.6233766233766234</v>
      </c>
      <c r="G194" s="72">
        <v>1</v>
      </c>
      <c r="H194" s="75">
        <v>4</v>
      </c>
      <c r="I194" s="75"/>
      <c r="J194" s="75">
        <v>0</v>
      </c>
      <c r="K194" s="75"/>
      <c r="L194" s="75"/>
      <c r="M194" s="75"/>
      <c r="N194" s="75">
        <v>0</v>
      </c>
      <c r="O194" s="187">
        <v>1</v>
      </c>
      <c r="P194" s="77"/>
      <c r="Q194" s="77"/>
      <c r="R194" s="77"/>
      <c r="S194" s="70"/>
      <c r="T194" s="186">
        <v>1</v>
      </c>
      <c r="U194" s="71">
        <v>0</v>
      </c>
      <c r="V194" s="71">
        <f t="shared" si="31"/>
        <v>4</v>
      </c>
      <c r="W194" s="73">
        <f t="shared" si="34"/>
        <v>4</v>
      </c>
      <c r="X194" s="77">
        <v>8</v>
      </c>
      <c r="Y194" s="73">
        <f>'ИТОГ и проверка'!F194</f>
        <v>1</v>
      </c>
      <c r="Z194" s="73">
        <f t="shared" si="35"/>
        <v>2</v>
      </c>
      <c r="AA194" s="71">
        <f t="shared" si="36"/>
        <v>-6</v>
      </c>
      <c r="AB194" s="73">
        <f t="shared" si="37"/>
        <v>0</v>
      </c>
      <c r="AC194" s="77"/>
      <c r="AD194" s="73">
        <f>'ИТОГ и проверка'!D194</f>
        <v>0</v>
      </c>
      <c r="AE194" s="77"/>
      <c r="AF194" s="77"/>
      <c r="AG194" s="77"/>
      <c r="AH194" s="73">
        <f>'ИТОГ и проверка'!E194</f>
        <v>0</v>
      </c>
      <c r="AI194" s="91"/>
      <c r="AJ194" s="91">
        <f t="shared" si="38"/>
        <v>0</v>
      </c>
      <c r="AK194" s="89">
        <f t="shared" si="39"/>
        <v>-1</v>
      </c>
      <c r="AL194" s="71">
        <f t="shared" si="40"/>
        <v>0</v>
      </c>
    </row>
    <row r="195" spans="1:38">
      <c r="A195" s="93" t="s">
        <v>396</v>
      </c>
      <c r="B195" s="57" t="s">
        <v>397</v>
      </c>
      <c r="C195" s="175"/>
      <c r="D195" s="165"/>
      <c r="E195" s="258"/>
      <c r="F195" s="213"/>
      <c r="G195" s="119"/>
      <c r="H195" s="61"/>
      <c r="I195" s="61"/>
      <c r="J195" s="61"/>
      <c r="K195" s="61"/>
      <c r="L195" s="61"/>
      <c r="M195" s="61"/>
      <c r="N195" s="61"/>
      <c r="O195" s="207"/>
      <c r="P195" s="60"/>
      <c r="Q195" s="60"/>
      <c r="R195" s="60"/>
      <c r="S195" s="207"/>
      <c r="T195" s="164"/>
      <c r="U195" s="60"/>
      <c r="V195" s="60"/>
      <c r="W195" s="60"/>
      <c r="X195" s="60"/>
      <c r="Y195" s="60"/>
      <c r="Z195" s="60"/>
      <c r="AA195" s="60"/>
      <c r="AB195" s="10">
        <f t="shared" si="37"/>
        <v>0</v>
      </c>
      <c r="AC195" s="60"/>
      <c r="AD195" s="60"/>
      <c r="AE195" s="60"/>
      <c r="AF195" s="60"/>
      <c r="AG195" s="60"/>
      <c r="AH195" s="60"/>
      <c r="AI195" s="97"/>
      <c r="AJ195" s="91">
        <f t="shared" si="38"/>
        <v>0</v>
      </c>
      <c r="AK195" s="89">
        <f t="shared" si="39"/>
        <v>0</v>
      </c>
      <c r="AL195" s="71">
        <f t="shared" si="40"/>
        <v>0</v>
      </c>
    </row>
    <row r="196" spans="1:38" ht="47.25">
      <c r="A196" s="66" t="s">
        <v>398</v>
      </c>
      <c r="B196" s="67" t="s">
        <v>399</v>
      </c>
      <c r="C196" s="222">
        <v>555</v>
      </c>
      <c r="D196" s="172">
        <v>2819</v>
      </c>
      <c r="E196" s="227">
        <v>2408</v>
      </c>
      <c r="F196" s="174">
        <f t="shared" si="32"/>
        <v>4.3387387387387388</v>
      </c>
      <c r="G196" s="72">
        <v>202</v>
      </c>
      <c r="H196" s="75">
        <v>7</v>
      </c>
      <c r="I196" s="75"/>
      <c r="J196" s="75">
        <v>0</v>
      </c>
      <c r="K196" s="75"/>
      <c r="L196" s="75"/>
      <c r="M196" s="75"/>
      <c r="N196" s="75">
        <v>0</v>
      </c>
      <c r="O196" s="187">
        <v>52</v>
      </c>
      <c r="P196" s="77"/>
      <c r="Q196" s="77"/>
      <c r="R196" s="77"/>
      <c r="S196" s="70">
        <v>37</v>
      </c>
      <c r="T196" s="186">
        <v>15</v>
      </c>
      <c r="U196" s="71">
        <f t="shared" si="33"/>
        <v>25.742574257425744</v>
      </c>
      <c r="V196" s="71">
        <f t="shared" si="31"/>
        <v>288.95999999999998</v>
      </c>
      <c r="W196" s="73">
        <f t="shared" si="34"/>
        <v>288</v>
      </c>
      <c r="X196" s="77">
        <v>12</v>
      </c>
      <c r="Y196" s="73">
        <f>'ИТОГ и проверка'!F196</f>
        <v>190</v>
      </c>
      <c r="Z196" s="73">
        <f t="shared" si="35"/>
        <v>7.8903654485049843</v>
      </c>
      <c r="AA196" s="71">
        <f t="shared" si="36"/>
        <v>-4.1096345514950157</v>
      </c>
      <c r="AB196" s="73">
        <f t="shared" si="37"/>
        <v>0</v>
      </c>
      <c r="AC196" s="77"/>
      <c r="AD196" s="73">
        <f>'ИТОГ и проверка'!D196</f>
        <v>0</v>
      </c>
      <c r="AE196" s="77"/>
      <c r="AF196" s="77"/>
      <c r="AG196" s="77"/>
      <c r="AH196" s="73">
        <f>'ИТОГ и проверка'!E196</f>
        <v>0</v>
      </c>
      <c r="AI196" s="91"/>
      <c r="AJ196" s="91">
        <f t="shared" si="38"/>
        <v>0</v>
      </c>
      <c r="AK196" s="89">
        <f t="shared" si="39"/>
        <v>-190</v>
      </c>
      <c r="AL196" s="71">
        <f t="shared" si="40"/>
        <v>0</v>
      </c>
    </row>
    <row r="197" spans="1:38">
      <c r="A197" s="93" t="s">
        <v>400</v>
      </c>
      <c r="B197" s="57" t="s">
        <v>401</v>
      </c>
      <c r="C197" s="175"/>
      <c r="D197" s="165"/>
      <c r="E197" s="229"/>
      <c r="F197" s="213"/>
      <c r="G197" s="119"/>
      <c r="H197" s="61"/>
      <c r="I197" s="61"/>
      <c r="J197" s="61"/>
      <c r="K197" s="61"/>
      <c r="L197" s="61"/>
      <c r="M197" s="61"/>
      <c r="N197" s="61"/>
      <c r="O197" s="193"/>
      <c r="P197" s="60"/>
      <c r="Q197" s="60"/>
      <c r="R197" s="60"/>
      <c r="S197" s="193"/>
      <c r="T197" s="194"/>
      <c r="U197" s="60"/>
      <c r="V197" s="60"/>
      <c r="W197" s="60"/>
      <c r="X197" s="60"/>
      <c r="Y197" s="60"/>
      <c r="Z197" s="60"/>
      <c r="AA197" s="60"/>
      <c r="AB197" s="10">
        <f t="shared" si="37"/>
        <v>0</v>
      </c>
      <c r="AC197" s="60"/>
      <c r="AD197" s="60"/>
      <c r="AE197" s="60"/>
      <c r="AF197" s="60"/>
      <c r="AG197" s="60"/>
      <c r="AH197" s="60"/>
      <c r="AI197" s="97"/>
      <c r="AJ197" s="91">
        <f t="shared" si="38"/>
        <v>0</v>
      </c>
      <c r="AK197" s="89">
        <f t="shared" si="39"/>
        <v>0</v>
      </c>
      <c r="AL197" s="71">
        <f t="shared" si="40"/>
        <v>0</v>
      </c>
    </row>
    <row r="198" spans="1:38" ht="31.5">
      <c r="A198" s="66" t="s">
        <v>402</v>
      </c>
      <c r="B198" s="67" t="s">
        <v>403</v>
      </c>
      <c r="C198" s="171">
        <v>133.66200000000001</v>
      </c>
      <c r="D198" s="90">
        <v>282</v>
      </c>
      <c r="E198" s="172">
        <v>207</v>
      </c>
      <c r="F198" s="157">
        <f t="shared" si="32"/>
        <v>1.5486824976433091</v>
      </c>
      <c r="G198" s="72">
        <v>22</v>
      </c>
      <c r="H198" s="75">
        <v>8</v>
      </c>
      <c r="I198" s="75"/>
      <c r="J198" s="75">
        <v>0</v>
      </c>
      <c r="K198" s="75"/>
      <c r="L198" s="75"/>
      <c r="M198" s="75"/>
      <c r="N198" s="158">
        <v>0</v>
      </c>
      <c r="O198" s="170">
        <v>8</v>
      </c>
      <c r="P198" s="160"/>
      <c r="Q198" s="77"/>
      <c r="R198" s="161"/>
      <c r="S198" s="170">
        <v>8</v>
      </c>
      <c r="T198" s="170">
        <v>0</v>
      </c>
      <c r="U198" s="162">
        <f t="shared" si="33"/>
        <v>36.363636363636367</v>
      </c>
      <c r="V198" s="71">
        <f t="shared" si="31"/>
        <v>16.559999999999999</v>
      </c>
      <c r="W198" s="73">
        <f t="shared" si="34"/>
        <v>16</v>
      </c>
      <c r="X198" s="77">
        <v>8</v>
      </c>
      <c r="Y198" s="73">
        <f>'ИТОГ и проверка'!F198</f>
        <v>16</v>
      </c>
      <c r="Z198" s="73">
        <f t="shared" si="35"/>
        <v>7.729468599033817</v>
      </c>
      <c r="AA198" s="71">
        <f t="shared" si="36"/>
        <v>-0.270531400966183</v>
      </c>
      <c r="AB198" s="73">
        <f t="shared" si="37"/>
        <v>0</v>
      </c>
      <c r="AC198" s="77"/>
      <c r="AD198" s="73">
        <f>'ИТОГ и проверка'!D198</f>
        <v>0</v>
      </c>
      <c r="AE198" s="77"/>
      <c r="AF198" s="77"/>
      <c r="AG198" s="77"/>
      <c r="AH198" s="73">
        <f>'ИТОГ и проверка'!E198</f>
        <v>0</v>
      </c>
      <c r="AI198" s="91"/>
      <c r="AJ198" s="91">
        <f t="shared" si="38"/>
        <v>0</v>
      </c>
      <c r="AK198" s="89">
        <f t="shared" si="39"/>
        <v>-16</v>
      </c>
      <c r="AL198" s="71">
        <f t="shared" si="40"/>
        <v>0</v>
      </c>
    </row>
    <row r="199" spans="1:38" ht="31.5">
      <c r="A199" s="66" t="s">
        <v>404</v>
      </c>
      <c r="B199" s="67" t="s">
        <v>405</v>
      </c>
      <c r="C199" s="168">
        <v>868.12699999999995</v>
      </c>
      <c r="D199" s="90">
        <v>725</v>
      </c>
      <c r="E199" s="203">
        <v>817</v>
      </c>
      <c r="F199" s="157">
        <f t="shared" si="32"/>
        <v>0.94110654316707121</v>
      </c>
      <c r="G199" s="72">
        <v>36</v>
      </c>
      <c r="H199" s="75">
        <v>5</v>
      </c>
      <c r="I199" s="75"/>
      <c r="J199" s="75">
        <v>0</v>
      </c>
      <c r="K199" s="75"/>
      <c r="L199" s="75"/>
      <c r="M199" s="75"/>
      <c r="N199" s="158">
        <v>0</v>
      </c>
      <c r="O199" s="170">
        <v>18</v>
      </c>
      <c r="P199" s="160"/>
      <c r="Q199" s="77"/>
      <c r="R199" s="161"/>
      <c r="S199" s="170">
        <v>17</v>
      </c>
      <c r="T199" s="170">
        <v>1</v>
      </c>
      <c r="U199" s="162">
        <f t="shared" si="33"/>
        <v>50</v>
      </c>
      <c r="V199" s="71">
        <f t="shared" si="31"/>
        <v>40.85</v>
      </c>
      <c r="W199" s="73">
        <f t="shared" si="34"/>
        <v>40</v>
      </c>
      <c r="X199" s="77">
        <v>5</v>
      </c>
      <c r="Y199" s="73">
        <f>'ИТОГ и проверка'!F199</f>
        <v>40</v>
      </c>
      <c r="Z199" s="73">
        <f t="shared" si="35"/>
        <v>4.8959608323133414</v>
      </c>
      <c r="AA199" s="71">
        <f t="shared" si="36"/>
        <v>-0.10403916768665855</v>
      </c>
      <c r="AB199" s="10">
        <f t="shared" si="37"/>
        <v>0</v>
      </c>
      <c r="AC199" s="77"/>
      <c r="AD199" s="73">
        <f>'ИТОГ и проверка'!D199</f>
        <v>0</v>
      </c>
      <c r="AE199" s="77"/>
      <c r="AF199" s="77"/>
      <c r="AG199" s="77"/>
      <c r="AH199" s="73">
        <f>'ИТОГ и проверка'!E199</f>
        <v>0</v>
      </c>
      <c r="AI199" s="91"/>
      <c r="AJ199" s="91">
        <f t="shared" si="38"/>
        <v>0</v>
      </c>
      <c r="AK199" s="89">
        <f t="shared" si="39"/>
        <v>-40</v>
      </c>
      <c r="AL199" s="71">
        <f t="shared" si="40"/>
        <v>0</v>
      </c>
    </row>
    <row r="200" spans="1:38" ht="31.5">
      <c r="A200" s="66" t="s">
        <v>406</v>
      </c>
      <c r="B200" s="67" t="s">
        <v>407</v>
      </c>
      <c r="C200" s="171">
        <v>1249.8789999999999</v>
      </c>
      <c r="D200" s="90">
        <v>673</v>
      </c>
      <c r="E200" s="7">
        <v>457</v>
      </c>
      <c r="F200" s="157">
        <f t="shared" si="32"/>
        <v>0.36563539350609142</v>
      </c>
      <c r="G200" s="72">
        <v>33</v>
      </c>
      <c r="H200" s="75">
        <v>5</v>
      </c>
      <c r="I200" s="75"/>
      <c r="J200" s="75">
        <v>0</v>
      </c>
      <c r="K200" s="75"/>
      <c r="L200" s="75"/>
      <c r="M200" s="75"/>
      <c r="N200" s="158">
        <v>0</v>
      </c>
      <c r="O200" s="170">
        <v>6</v>
      </c>
      <c r="P200" s="160"/>
      <c r="Q200" s="77"/>
      <c r="R200" s="161"/>
      <c r="S200" s="170">
        <v>6</v>
      </c>
      <c r="T200" s="170">
        <v>0</v>
      </c>
      <c r="U200" s="162">
        <f t="shared" si="33"/>
        <v>18.18181818181818</v>
      </c>
      <c r="V200" s="71">
        <f t="shared" si="31"/>
        <v>22.85</v>
      </c>
      <c r="W200" s="73">
        <f t="shared" si="34"/>
        <v>22</v>
      </c>
      <c r="X200" s="77">
        <v>5</v>
      </c>
      <c r="Y200" s="73">
        <f>'ИТОГ и проверка'!F200</f>
        <v>22</v>
      </c>
      <c r="Z200" s="73">
        <f t="shared" si="35"/>
        <v>4.814004376367615</v>
      </c>
      <c r="AA200" s="71">
        <f t="shared" si="36"/>
        <v>-0.18599562363238498</v>
      </c>
      <c r="AB200" s="73">
        <f t="shared" si="37"/>
        <v>0</v>
      </c>
      <c r="AC200" s="77"/>
      <c r="AD200" s="73">
        <f>'ИТОГ и проверка'!D200</f>
        <v>0</v>
      </c>
      <c r="AE200" s="77"/>
      <c r="AF200" s="77"/>
      <c r="AG200" s="77"/>
      <c r="AH200" s="73">
        <f>'ИТОГ и проверка'!E200</f>
        <v>0</v>
      </c>
      <c r="AI200" s="91"/>
      <c r="AJ200" s="91">
        <f t="shared" si="38"/>
        <v>0</v>
      </c>
      <c r="AK200" s="89">
        <f t="shared" si="39"/>
        <v>-22</v>
      </c>
      <c r="AL200" s="71">
        <f t="shared" si="40"/>
        <v>0</v>
      </c>
    </row>
    <row r="201" spans="1:38" ht="47.25">
      <c r="A201" s="66" t="s">
        <v>408</v>
      </c>
      <c r="B201" s="67" t="s">
        <v>409</v>
      </c>
      <c r="C201" s="195">
        <v>405.33</v>
      </c>
      <c r="D201" s="90">
        <v>707</v>
      </c>
      <c r="E201" s="234">
        <v>831</v>
      </c>
      <c r="F201" s="157">
        <f t="shared" si="32"/>
        <v>2.0501813337280734</v>
      </c>
      <c r="G201" s="72">
        <v>23</v>
      </c>
      <c r="H201" s="75">
        <v>3</v>
      </c>
      <c r="I201" s="75"/>
      <c r="J201" s="75">
        <v>0</v>
      </c>
      <c r="K201" s="75"/>
      <c r="L201" s="75"/>
      <c r="M201" s="75"/>
      <c r="N201" s="75">
        <v>0</v>
      </c>
      <c r="O201" s="188">
        <v>9</v>
      </c>
      <c r="P201" s="77"/>
      <c r="Q201" s="77"/>
      <c r="R201" s="77"/>
      <c r="S201" s="188">
        <v>5</v>
      </c>
      <c r="T201" s="187">
        <v>4</v>
      </c>
      <c r="U201" s="71">
        <f t="shared" si="33"/>
        <v>39.130434782608695</v>
      </c>
      <c r="V201" s="71">
        <f t="shared" si="31"/>
        <v>66.48</v>
      </c>
      <c r="W201" s="73">
        <f t="shared" si="34"/>
        <v>66</v>
      </c>
      <c r="X201" s="77">
        <v>8</v>
      </c>
      <c r="Y201" s="73">
        <f>'ИТОГ и проверка'!F201</f>
        <v>23</v>
      </c>
      <c r="Z201" s="73">
        <f t="shared" si="35"/>
        <v>2.7677496991576414</v>
      </c>
      <c r="AA201" s="71">
        <f t="shared" si="36"/>
        <v>-5.2322503008423586</v>
      </c>
      <c r="AB201" s="10">
        <f t="shared" si="37"/>
        <v>0</v>
      </c>
      <c r="AC201" s="77"/>
      <c r="AD201" s="73">
        <f>'ИТОГ и проверка'!D201</f>
        <v>0</v>
      </c>
      <c r="AE201" s="77"/>
      <c r="AF201" s="77"/>
      <c r="AG201" s="77"/>
      <c r="AH201" s="73">
        <f>'ИТОГ и проверка'!E201</f>
        <v>0</v>
      </c>
      <c r="AI201" s="91"/>
      <c r="AJ201" s="91">
        <f t="shared" si="38"/>
        <v>0</v>
      </c>
      <c r="AK201" s="89">
        <f t="shared" si="39"/>
        <v>-23</v>
      </c>
      <c r="AL201" s="71">
        <f t="shared" si="40"/>
        <v>0</v>
      </c>
    </row>
    <row r="202" spans="1:38" ht="47.25">
      <c r="A202" s="66" t="s">
        <v>410</v>
      </c>
      <c r="B202" s="67" t="s">
        <v>411</v>
      </c>
      <c r="C202" s="171">
        <v>85.331000000000003</v>
      </c>
      <c r="D202" s="90">
        <v>176</v>
      </c>
      <c r="E202" s="187">
        <v>180</v>
      </c>
      <c r="F202" s="157">
        <f t="shared" si="32"/>
        <v>2.1094326797998382</v>
      </c>
      <c r="G202" s="72">
        <v>14</v>
      </c>
      <c r="H202" s="75">
        <v>8</v>
      </c>
      <c r="I202" s="75"/>
      <c r="J202" s="75">
        <v>0</v>
      </c>
      <c r="K202" s="75"/>
      <c r="L202" s="75"/>
      <c r="M202" s="75"/>
      <c r="N202" s="75">
        <v>0</v>
      </c>
      <c r="O202" s="206">
        <v>5</v>
      </c>
      <c r="P202" s="77"/>
      <c r="Q202" s="77"/>
      <c r="R202" s="77"/>
      <c r="S202" s="206">
        <v>5</v>
      </c>
      <c r="T202" s="169"/>
      <c r="U202" s="71">
        <f t="shared" si="33"/>
        <v>35.714285714285708</v>
      </c>
      <c r="V202" s="71">
        <f t="shared" si="31"/>
        <v>14.4</v>
      </c>
      <c r="W202" s="73">
        <f t="shared" si="34"/>
        <v>14</v>
      </c>
      <c r="X202" s="77">
        <v>8</v>
      </c>
      <c r="Y202" s="73">
        <f>'ИТОГ и проверка'!F202</f>
        <v>14</v>
      </c>
      <c r="Z202" s="73">
        <f t="shared" si="35"/>
        <v>7.7777777777777777</v>
      </c>
      <c r="AA202" s="71">
        <f t="shared" si="36"/>
        <v>-0.22222222222222232</v>
      </c>
      <c r="AB202" s="73">
        <f t="shared" si="37"/>
        <v>0</v>
      </c>
      <c r="AC202" s="77"/>
      <c r="AD202" s="73">
        <f>'ИТОГ и проверка'!D202</f>
        <v>0</v>
      </c>
      <c r="AE202" s="77"/>
      <c r="AF202" s="77"/>
      <c r="AG202" s="77"/>
      <c r="AH202" s="73">
        <f>'ИТОГ и проверка'!E202</f>
        <v>0</v>
      </c>
      <c r="AI202" s="91"/>
      <c r="AJ202" s="91">
        <f t="shared" si="38"/>
        <v>0</v>
      </c>
      <c r="AK202" s="89">
        <f t="shared" si="39"/>
        <v>-14</v>
      </c>
      <c r="AL202" s="71">
        <f t="shared" si="40"/>
        <v>0</v>
      </c>
    </row>
    <row r="203" spans="1:38" ht="47.25">
      <c r="A203" s="66" t="s">
        <v>412</v>
      </c>
      <c r="B203" s="67" t="s">
        <v>413</v>
      </c>
      <c r="C203" s="189">
        <v>387.851</v>
      </c>
      <c r="D203" s="90">
        <v>564</v>
      </c>
      <c r="E203" s="203">
        <v>662</v>
      </c>
      <c r="F203" s="157">
        <f t="shared" si="32"/>
        <v>1.7068410291581044</v>
      </c>
      <c r="G203" s="72">
        <v>33</v>
      </c>
      <c r="H203" s="75">
        <v>6</v>
      </c>
      <c r="I203" s="75"/>
      <c r="J203" s="75">
        <v>0</v>
      </c>
      <c r="K203" s="75"/>
      <c r="L203" s="75"/>
      <c r="M203" s="75"/>
      <c r="N203" s="158">
        <v>0</v>
      </c>
      <c r="O203" s="159">
        <v>21</v>
      </c>
      <c r="P203" s="160"/>
      <c r="Q203" s="77"/>
      <c r="R203" s="161"/>
      <c r="S203" s="159">
        <v>16</v>
      </c>
      <c r="T203" s="159">
        <v>5</v>
      </c>
      <c r="U203" s="162">
        <f t="shared" si="33"/>
        <v>63.636363636363633</v>
      </c>
      <c r="V203" s="71">
        <f t="shared" si="31"/>
        <v>52.96</v>
      </c>
      <c r="W203" s="73">
        <f t="shared" si="34"/>
        <v>52</v>
      </c>
      <c r="X203" s="77">
        <v>8</v>
      </c>
      <c r="Y203" s="73">
        <f>'ИТОГ и проверка'!F203</f>
        <v>26</v>
      </c>
      <c r="Z203" s="73">
        <f t="shared" si="35"/>
        <v>3.9274924471299091</v>
      </c>
      <c r="AA203" s="71">
        <f t="shared" si="36"/>
        <v>-4.0725075528700909</v>
      </c>
      <c r="AB203" s="10">
        <f t="shared" si="37"/>
        <v>0</v>
      </c>
      <c r="AC203" s="77"/>
      <c r="AD203" s="73">
        <f>'ИТОГ и проверка'!D203</f>
        <v>0</v>
      </c>
      <c r="AE203" s="77"/>
      <c r="AF203" s="77"/>
      <c r="AG203" s="77"/>
      <c r="AH203" s="73">
        <f>'ИТОГ и проверка'!E203</f>
        <v>0</v>
      </c>
      <c r="AI203" s="91"/>
      <c r="AJ203" s="91">
        <f t="shared" si="38"/>
        <v>0</v>
      </c>
      <c r="AK203" s="89">
        <f t="shared" si="39"/>
        <v>-26</v>
      </c>
      <c r="AL203" s="71">
        <f t="shared" si="40"/>
        <v>0</v>
      </c>
    </row>
    <row r="204" spans="1:38" ht="31.5">
      <c r="A204" s="66" t="s">
        <v>414</v>
      </c>
      <c r="B204" s="67" t="s">
        <v>415</v>
      </c>
      <c r="C204" s="196">
        <v>1.5740000000000001</v>
      </c>
      <c r="D204" s="90">
        <v>3</v>
      </c>
      <c r="E204" s="226">
        <v>2</v>
      </c>
      <c r="F204" s="157">
        <f t="shared" si="32"/>
        <v>1.2706480304955527</v>
      </c>
      <c r="G204" s="72">
        <v>0</v>
      </c>
      <c r="H204" s="75">
        <v>0</v>
      </c>
      <c r="I204" s="75"/>
      <c r="J204" s="75">
        <v>0</v>
      </c>
      <c r="K204" s="75"/>
      <c r="L204" s="75"/>
      <c r="M204" s="75"/>
      <c r="N204" s="158">
        <v>0</v>
      </c>
      <c r="O204" s="173">
        <v>0</v>
      </c>
      <c r="P204" s="160"/>
      <c r="Q204" s="77"/>
      <c r="R204" s="161"/>
      <c r="S204" s="173">
        <v>0</v>
      </c>
      <c r="T204" s="173">
        <v>0</v>
      </c>
      <c r="U204" s="162">
        <v>0</v>
      </c>
      <c r="V204" s="71">
        <f t="shared" si="31"/>
        <v>0.16</v>
      </c>
      <c r="W204" s="73">
        <f t="shared" si="34"/>
        <v>0</v>
      </c>
      <c r="X204" s="77">
        <v>8</v>
      </c>
      <c r="Y204" s="73">
        <f>'ИТОГ и проверка'!F204</f>
        <v>0</v>
      </c>
      <c r="Z204" s="73">
        <f t="shared" si="35"/>
        <v>0</v>
      </c>
      <c r="AA204" s="71">
        <f t="shared" si="36"/>
        <v>-8</v>
      </c>
      <c r="AB204" s="73">
        <f t="shared" si="37"/>
        <v>0</v>
      </c>
      <c r="AC204" s="77"/>
      <c r="AD204" s="73">
        <f>'ИТОГ и проверка'!D204</f>
        <v>0</v>
      </c>
      <c r="AE204" s="77"/>
      <c r="AF204" s="77"/>
      <c r="AG204" s="77"/>
      <c r="AH204" s="73">
        <f>'ИТОГ и проверка'!E204</f>
        <v>0</v>
      </c>
      <c r="AI204" s="91"/>
      <c r="AJ204" s="91">
        <f t="shared" si="38"/>
        <v>0</v>
      </c>
      <c r="AK204" s="89">
        <f t="shared" si="39"/>
        <v>0</v>
      </c>
      <c r="AL204" s="71">
        <f t="shared" si="40"/>
        <v>0</v>
      </c>
    </row>
    <row r="205" spans="1:38" ht="47.25">
      <c r="A205" s="66" t="s">
        <v>416</v>
      </c>
      <c r="B205" s="67" t="s">
        <v>417</v>
      </c>
      <c r="C205" s="168">
        <v>103.86</v>
      </c>
      <c r="D205" s="90">
        <v>220</v>
      </c>
      <c r="E205" s="186">
        <v>207</v>
      </c>
      <c r="F205" s="157">
        <f t="shared" si="32"/>
        <v>1.9930675909878683</v>
      </c>
      <c r="G205" s="72">
        <v>17</v>
      </c>
      <c r="H205" s="75">
        <v>8</v>
      </c>
      <c r="I205" s="75"/>
      <c r="J205" s="75">
        <v>0</v>
      </c>
      <c r="K205" s="75"/>
      <c r="L205" s="75"/>
      <c r="M205" s="75"/>
      <c r="N205" s="75">
        <v>0</v>
      </c>
      <c r="O205" s="199">
        <v>2</v>
      </c>
      <c r="P205" s="77"/>
      <c r="Q205" s="77"/>
      <c r="R205" s="77"/>
      <c r="S205" s="259">
        <v>2</v>
      </c>
      <c r="T205" s="199"/>
      <c r="U205" s="71">
        <f t="shared" si="33"/>
        <v>11.76470588235294</v>
      </c>
      <c r="V205" s="71">
        <f t="shared" si="31"/>
        <v>16.559999999999999</v>
      </c>
      <c r="W205" s="73">
        <f t="shared" si="34"/>
        <v>16</v>
      </c>
      <c r="X205" s="77">
        <v>8</v>
      </c>
      <c r="Y205" s="73">
        <f>'ИТОГ и проверка'!F205</f>
        <v>16</v>
      </c>
      <c r="Z205" s="73">
        <f t="shared" si="35"/>
        <v>7.729468599033817</v>
      </c>
      <c r="AA205" s="71">
        <f t="shared" si="36"/>
        <v>-0.270531400966183</v>
      </c>
      <c r="AB205" s="10">
        <f t="shared" si="37"/>
        <v>0</v>
      </c>
      <c r="AC205" s="77"/>
      <c r="AD205" s="73">
        <f>'ИТОГ и проверка'!D205</f>
        <v>0</v>
      </c>
      <c r="AE205" s="77"/>
      <c r="AF205" s="77"/>
      <c r="AG205" s="77"/>
      <c r="AH205" s="73">
        <f>'ИТОГ и проверка'!E205</f>
        <v>0</v>
      </c>
      <c r="AI205" s="91"/>
      <c r="AJ205" s="91">
        <f t="shared" si="38"/>
        <v>0</v>
      </c>
      <c r="AK205" s="89">
        <f t="shared" si="39"/>
        <v>-16</v>
      </c>
      <c r="AL205" s="71">
        <f t="shared" si="40"/>
        <v>0</v>
      </c>
    </row>
    <row r="206" spans="1:38" ht="31.5" customHeight="1">
      <c r="A206" s="66" t="s">
        <v>418</v>
      </c>
      <c r="B206" s="67" t="s">
        <v>419</v>
      </c>
      <c r="C206" s="171">
        <v>16.981999999999999</v>
      </c>
      <c r="D206" s="90">
        <v>48</v>
      </c>
      <c r="E206" s="187">
        <v>36</v>
      </c>
      <c r="F206" s="157">
        <f t="shared" si="32"/>
        <v>2.1198916499823341</v>
      </c>
      <c r="G206" s="72">
        <v>3</v>
      </c>
      <c r="H206" s="75">
        <v>6</v>
      </c>
      <c r="I206" s="75"/>
      <c r="J206" s="75">
        <v>0</v>
      </c>
      <c r="K206" s="75">
        <v>0</v>
      </c>
      <c r="L206" s="75">
        <v>0</v>
      </c>
      <c r="M206" s="75">
        <v>2</v>
      </c>
      <c r="N206" s="75">
        <v>1</v>
      </c>
      <c r="O206" s="70">
        <v>1</v>
      </c>
      <c r="P206" s="77"/>
      <c r="Q206" s="77"/>
      <c r="R206" s="77"/>
      <c r="S206" s="187">
        <v>1</v>
      </c>
      <c r="T206" s="70">
        <v>0</v>
      </c>
      <c r="U206" s="71">
        <f t="shared" si="33"/>
        <v>33.333333333333336</v>
      </c>
      <c r="V206" s="71">
        <f t="shared" si="31"/>
        <v>2.88</v>
      </c>
      <c r="W206" s="73">
        <f t="shared" si="34"/>
        <v>2</v>
      </c>
      <c r="X206" s="77">
        <v>8</v>
      </c>
      <c r="Y206" s="73">
        <f>'ИТОГ и проверка'!F206</f>
        <v>2</v>
      </c>
      <c r="Z206" s="73">
        <f t="shared" si="35"/>
        <v>5.5555555555555554</v>
      </c>
      <c r="AA206" s="71">
        <f t="shared" si="36"/>
        <v>-2.4444444444444446</v>
      </c>
      <c r="AB206" s="73">
        <f t="shared" si="37"/>
        <v>0</v>
      </c>
      <c r="AC206" s="77"/>
      <c r="AD206" s="73">
        <f>'ИТОГ и проверка'!G206</f>
        <v>0</v>
      </c>
      <c r="AE206" s="73">
        <f>'ИТОГ и проверка'!H206</f>
        <v>0</v>
      </c>
      <c r="AF206" s="77">
        <v>0</v>
      </c>
      <c r="AG206" s="73">
        <f t="shared" si="41"/>
        <v>1</v>
      </c>
      <c r="AH206" s="73">
        <f>'ИТОГ и проверка'!I206</f>
        <v>1</v>
      </c>
      <c r="AI206" s="91"/>
      <c r="AJ206" s="91">
        <f t="shared" si="38"/>
        <v>2</v>
      </c>
      <c r="AK206" s="89">
        <f t="shared" si="39"/>
        <v>0</v>
      </c>
      <c r="AL206" s="71">
        <f t="shared" si="40"/>
        <v>0</v>
      </c>
    </row>
    <row r="207" spans="1:38" ht="47.25">
      <c r="A207" s="66" t="s">
        <v>420</v>
      </c>
      <c r="B207" s="67" t="s">
        <v>421</v>
      </c>
      <c r="C207" s="168">
        <v>114.56699999999999</v>
      </c>
      <c r="D207" s="90">
        <v>184</v>
      </c>
      <c r="E207" s="186">
        <v>165</v>
      </c>
      <c r="F207" s="157">
        <f t="shared" si="32"/>
        <v>1.4402052947183746</v>
      </c>
      <c r="G207" s="72">
        <v>14</v>
      </c>
      <c r="H207" s="75">
        <v>8</v>
      </c>
      <c r="I207" s="75"/>
      <c r="J207" s="75">
        <v>1</v>
      </c>
      <c r="K207" s="75">
        <v>1</v>
      </c>
      <c r="L207" s="75">
        <v>0</v>
      </c>
      <c r="M207" s="75">
        <v>8</v>
      </c>
      <c r="N207" s="75">
        <v>4</v>
      </c>
      <c r="O207" s="187">
        <v>4</v>
      </c>
      <c r="P207" s="77"/>
      <c r="Q207" s="77"/>
      <c r="R207" s="77"/>
      <c r="S207" s="70">
        <v>3</v>
      </c>
      <c r="T207" s="186">
        <v>1</v>
      </c>
      <c r="U207" s="71">
        <f t="shared" si="33"/>
        <v>28.571428571428569</v>
      </c>
      <c r="V207" s="71">
        <f t="shared" si="31"/>
        <v>13.200000000000001</v>
      </c>
      <c r="W207" s="73">
        <f t="shared" si="34"/>
        <v>13</v>
      </c>
      <c r="X207" s="77">
        <v>8</v>
      </c>
      <c r="Y207" s="73">
        <f>'ИТОГ и проверка'!F207</f>
        <v>13</v>
      </c>
      <c r="Z207" s="73">
        <f t="shared" si="35"/>
        <v>7.8787878787878789</v>
      </c>
      <c r="AA207" s="71">
        <f t="shared" si="36"/>
        <v>-0.1212121212121211</v>
      </c>
      <c r="AB207" s="10">
        <f t="shared" si="37"/>
        <v>0</v>
      </c>
      <c r="AC207" s="77"/>
      <c r="AD207" s="73">
        <f>'ИТОГ и проверка'!G207</f>
        <v>0</v>
      </c>
      <c r="AE207" s="73">
        <f>'ИТОГ и проверка'!H207</f>
        <v>1</v>
      </c>
      <c r="AF207" s="77">
        <v>0</v>
      </c>
      <c r="AG207" s="73">
        <f t="shared" si="41"/>
        <v>9</v>
      </c>
      <c r="AH207" s="73">
        <f>'ИТОГ и проверка'!I207</f>
        <v>3</v>
      </c>
      <c r="AI207" s="91"/>
      <c r="AJ207" s="91">
        <f t="shared" si="38"/>
        <v>13</v>
      </c>
      <c r="AK207" s="89">
        <f t="shared" si="39"/>
        <v>0</v>
      </c>
      <c r="AL207" s="71">
        <f t="shared" si="40"/>
        <v>0</v>
      </c>
    </row>
    <row r="208" spans="1:38" ht="47.25">
      <c r="A208" s="66" t="s">
        <v>422</v>
      </c>
      <c r="B208" s="67" t="s">
        <v>423</v>
      </c>
      <c r="C208" s="171">
        <v>15.319000000000001</v>
      </c>
      <c r="D208" s="90">
        <v>12</v>
      </c>
      <c r="E208" s="187">
        <v>14</v>
      </c>
      <c r="F208" s="157">
        <f t="shared" si="32"/>
        <v>0.91389777400613614</v>
      </c>
      <c r="G208" s="72">
        <v>0</v>
      </c>
      <c r="H208" s="75">
        <v>0</v>
      </c>
      <c r="I208" s="75"/>
      <c r="J208" s="75">
        <v>0</v>
      </c>
      <c r="K208" s="75">
        <v>0</v>
      </c>
      <c r="L208" s="75">
        <v>0</v>
      </c>
      <c r="M208" s="75">
        <v>0</v>
      </c>
      <c r="N208" s="75">
        <v>0</v>
      </c>
      <c r="O208" s="186">
        <v>0</v>
      </c>
      <c r="P208" s="77"/>
      <c r="Q208" s="77"/>
      <c r="R208" s="77"/>
      <c r="S208" s="186">
        <v>0</v>
      </c>
      <c r="T208" s="187">
        <v>0</v>
      </c>
      <c r="U208" s="71"/>
      <c r="V208" s="257">
        <f t="shared" ref="V208:V264" si="42">E208*X208%</f>
        <v>1.1200000000000001</v>
      </c>
      <c r="W208" s="73">
        <f t="shared" si="34"/>
        <v>1</v>
      </c>
      <c r="X208" s="147">
        <v>8</v>
      </c>
      <c r="Y208" s="73">
        <f>'ИТОГ и проверка'!F208</f>
        <v>1</v>
      </c>
      <c r="Z208" s="10">
        <f t="shared" si="35"/>
        <v>7.1428571428571423</v>
      </c>
      <c r="AA208" s="71">
        <f t="shared" si="36"/>
        <v>-0.85714285714285765</v>
      </c>
      <c r="AB208" s="73">
        <f t="shared" si="37"/>
        <v>0</v>
      </c>
      <c r="AC208" s="77"/>
      <c r="AD208" s="73">
        <f>'ИТОГ и проверка'!G208</f>
        <v>0</v>
      </c>
      <c r="AE208" s="73">
        <f>'ИТОГ и проверка'!H208</f>
        <v>0</v>
      </c>
      <c r="AF208" s="77">
        <v>0</v>
      </c>
      <c r="AG208" s="73">
        <f t="shared" si="41"/>
        <v>0</v>
      </c>
      <c r="AH208" s="73">
        <f>'ИТОГ и проверка'!I208</f>
        <v>1</v>
      </c>
      <c r="AI208" s="91"/>
      <c r="AJ208" s="91">
        <f t="shared" si="38"/>
        <v>1</v>
      </c>
      <c r="AK208" s="89">
        <f t="shared" si="39"/>
        <v>0</v>
      </c>
      <c r="AL208" s="71">
        <f t="shared" si="40"/>
        <v>0</v>
      </c>
    </row>
    <row r="209" spans="1:38" ht="47.25">
      <c r="A209" s="66" t="s">
        <v>424</v>
      </c>
      <c r="B209" s="67" t="s">
        <v>425</v>
      </c>
      <c r="C209" s="168">
        <v>8.5980000000000008</v>
      </c>
      <c r="D209" s="90">
        <v>6</v>
      </c>
      <c r="E209" s="186">
        <v>3</v>
      </c>
      <c r="F209" s="157">
        <f t="shared" si="32"/>
        <v>0.34891835310537334</v>
      </c>
      <c r="G209" s="72">
        <v>0</v>
      </c>
      <c r="H209" s="75">
        <v>0</v>
      </c>
      <c r="I209" s="75"/>
      <c r="J209" s="75">
        <v>0</v>
      </c>
      <c r="K209" s="75">
        <v>0</v>
      </c>
      <c r="L209" s="75">
        <v>0</v>
      </c>
      <c r="M209" s="75">
        <v>0</v>
      </c>
      <c r="N209" s="75">
        <v>0</v>
      </c>
      <c r="O209" s="187">
        <v>0</v>
      </c>
      <c r="P209" s="77"/>
      <c r="Q209" s="77"/>
      <c r="R209" s="77"/>
      <c r="S209" s="70">
        <v>0</v>
      </c>
      <c r="T209" s="186">
        <v>0</v>
      </c>
      <c r="U209" s="71">
        <v>0</v>
      </c>
      <c r="V209" s="71">
        <f t="shared" si="42"/>
        <v>0.15000000000000002</v>
      </c>
      <c r="W209" s="73">
        <f t="shared" si="34"/>
        <v>0</v>
      </c>
      <c r="X209" s="77">
        <v>5</v>
      </c>
      <c r="Y209" s="73">
        <f>'ИТОГ и проверка'!F209</f>
        <v>0</v>
      </c>
      <c r="Z209" s="73">
        <f t="shared" si="35"/>
        <v>0</v>
      </c>
      <c r="AA209" s="71">
        <f t="shared" si="36"/>
        <v>-5</v>
      </c>
      <c r="AB209" s="10">
        <f t="shared" si="37"/>
        <v>0</v>
      </c>
      <c r="AC209" s="77"/>
      <c r="AD209" s="73">
        <f>'ИТОГ и проверка'!G209</f>
        <v>0</v>
      </c>
      <c r="AE209" s="73">
        <f>'ИТОГ и проверка'!H209</f>
        <v>0</v>
      </c>
      <c r="AF209" s="77">
        <v>0</v>
      </c>
      <c r="AG209" s="73">
        <f t="shared" si="41"/>
        <v>0</v>
      </c>
      <c r="AH209" s="73">
        <f>'ИТОГ и проверка'!I209</f>
        <v>0</v>
      </c>
      <c r="AI209" s="91"/>
      <c r="AJ209" s="91">
        <f t="shared" si="38"/>
        <v>0</v>
      </c>
      <c r="AK209" s="89">
        <f t="shared" si="39"/>
        <v>0</v>
      </c>
      <c r="AL209" s="71">
        <f t="shared" si="40"/>
        <v>0</v>
      </c>
    </row>
    <row r="210" spans="1:38" ht="47.25">
      <c r="A210" s="66" t="s">
        <v>426</v>
      </c>
      <c r="B210" s="67" t="s">
        <v>427</v>
      </c>
      <c r="C210" s="171">
        <v>13.641</v>
      </c>
      <c r="D210" s="90">
        <v>0</v>
      </c>
      <c r="E210" s="187">
        <v>0</v>
      </c>
      <c r="F210" s="157">
        <f t="shared" si="32"/>
        <v>0</v>
      </c>
      <c r="G210" s="72">
        <v>0</v>
      </c>
      <c r="H210" s="75">
        <v>0</v>
      </c>
      <c r="I210" s="75"/>
      <c r="J210" s="75">
        <v>0</v>
      </c>
      <c r="K210" s="75">
        <v>0</v>
      </c>
      <c r="L210" s="75">
        <v>0</v>
      </c>
      <c r="M210" s="75">
        <v>0</v>
      </c>
      <c r="N210" s="75">
        <v>0</v>
      </c>
      <c r="O210" s="254"/>
      <c r="P210" s="77"/>
      <c r="Q210" s="77"/>
      <c r="R210" s="77"/>
      <c r="S210" s="254"/>
      <c r="T210" s="253"/>
      <c r="U210" s="71">
        <v>0</v>
      </c>
      <c r="V210" s="71">
        <f t="shared" si="42"/>
        <v>0</v>
      </c>
      <c r="W210" s="73">
        <f t="shared" si="34"/>
        <v>0</v>
      </c>
      <c r="X210" s="77">
        <v>0</v>
      </c>
      <c r="Y210" s="73">
        <f>'ИТОГ и проверка'!F210</f>
        <v>0</v>
      </c>
      <c r="Z210" s="73">
        <v>0</v>
      </c>
      <c r="AA210" s="71">
        <f t="shared" si="36"/>
        <v>0</v>
      </c>
      <c r="AB210" s="73">
        <f t="shared" si="37"/>
        <v>0</v>
      </c>
      <c r="AC210" s="77"/>
      <c r="AD210" s="73">
        <f>'ИТОГ и проверка'!G210</f>
        <v>0</v>
      </c>
      <c r="AE210" s="73">
        <f>'ИТОГ и проверка'!H210</f>
        <v>0</v>
      </c>
      <c r="AF210" s="77">
        <v>0</v>
      </c>
      <c r="AG210" s="73">
        <f t="shared" si="41"/>
        <v>0</v>
      </c>
      <c r="AH210" s="73">
        <f>'ИТОГ и проверка'!I210</f>
        <v>0</v>
      </c>
      <c r="AI210" s="91"/>
      <c r="AJ210" s="91">
        <f t="shared" si="38"/>
        <v>0</v>
      </c>
      <c r="AK210" s="89">
        <f t="shared" si="39"/>
        <v>0</v>
      </c>
      <c r="AL210" s="71">
        <f t="shared" si="40"/>
        <v>0</v>
      </c>
    </row>
    <row r="211" spans="1:38" ht="31.5">
      <c r="A211" s="66" t="s">
        <v>428</v>
      </c>
      <c r="B211" s="67" t="s">
        <v>429</v>
      </c>
      <c r="C211" s="195">
        <v>50.604999999999997</v>
      </c>
      <c r="D211" s="90">
        <v>45</v>
      </c>
      <c r="E211" s="203">
        <v>58</v>
      </c>
      <c r="F211" s="157">
        <f t="shared" si="32"/>
        <v>1.1461318051575933</v>
      </c>
      <c r="G211" s="72">
        <v>2</v>
      </c>
      <c r="H211" s="75">
        <v>4</v>
      </c>
      <c r="I211" s="75"/>
      <c r="J211" s="75">
        <v>0</v>
      </c>
      <c r="K211" s="75"/>
      <c r="L211" s="75"/>
      <c r="M211" s="75"/>
      <c r="N211" s="158">
        <v>0</v>
      </c>
      <c r="O211" s="170">
        <v>2</v>
      </c>
      <c r="P211" s="160"/>
      <c r="Q211" s="77"/>
      <c r="R211" s="161"/>
      <c r="S211" s="170">
        <v>1</v>
      </c>
      <c r="T211" s="170">
        <v>1</v>
      </c>
      <c r="U211" s="162">
        <f t="shared" si="33"/>
        <v>100</v>
      </c>
      <c r="V211" s="71">
        <f t="shared" si="42"/>
        <v>4.6399999999999997</v>
      </c>
      <c r="W211" s="73">
        <f t="shared" si="34"/>
        <v>4</v>
      </c>
      <c r="X211" s="77">
        <v>8</v>
      </c>
      <c r="Y211" s="73">
        <f>'ИТОГ и проверка'!F211</f>
        <v>2</v>
      </c>
      <c r="Z211" s="73">
        <f t="shared" si="35"/>
        <v>3.4482758620689657</v>
      </c>
      <c r="AA211" s="71">
        <f t="shared" si="36"/>
        <v>-4.5517241379310338</v>
      </c>
      <c r="AB211" s="10">
        <f t="shared" si="37"/>
        <v>0</v>
      </c>
      <c r="AC211" s="77"/>
      <c r="AD211" s="73">
        <f>'ИТОГ и проверка'!D211</f>
        <v>0</v>
      </c>
      <c r="AE211" s="77"/>
      <c r="AF211" s="77"/>
      <c r="AG211" s="77"/>
      <c r="AH211" s="73">
        <f>'ИТОГ и проверка'!E211</f>
        <v>0</v>
      </c>
      <c r="AI211" s="91"/>
      <c r="AJ211" s="91">
        <f t="shared" si="38"/>
        <v>0</v>
      </c>
      <c r="AK211" s="89">
        <f t="shared" si="39"/>
        <v>-2</v>
      </c>
      <c r="AL211" s="71">
        <f t="shared" si="40"/>
        <v>0</v>
      </c>
    </row>
    <row r="212" spans="1:38" ht="31.5">
      <c r="A212" s="66" t="s">
        <v>430</v>
      </c>
      <c r="B212" s="67" t="s">
        <v>431</v>
      </c>
      <c r="C212" s="171">
        <v>18.405000000000001</v>
      </c>
      <c r="D212" s="90">
        <v>0</v>
      </c>
      <c r="E212" s="148">
        <v>0</v>
      </c>
      <c r="F212" s="157">
        <f t="shared" si="32"/>
        <v>0</v>
      </c>
      <c r="G212" s="72">
        <v>0</v>
      </c>
      <c r="H212" s="75">
        <v>0</v>
      </c>
      <c r="I212" s="75"/>
      <c r="J212" s="75">
        <v>0</v>
      </c>
      <c r="K212" s="75"/>
      <c r="L212" s="75"/>
      <c r="M212" s="75"/>
      <c r="N212" s="158">
        <v>0</v>
      </c>
      <c r="O212" s="170"/>
      <c r="P212" s="160"/>
      <c r="Q212" s="77"/>
      <c r="R212" s="161"/>
      <c r="S212" s="170"/>
      <c r="T212" s="170"/>
      <c r="U212" s="162">
        <v>0</v>
      </c>
      <c r="V212" s="71">
        <f t="shared" si="42"/>
        <v>0</v>
      </c>
      <c r="W212" s="73">
        <f t="shared" si="34"/>
        <v>0</v>
      </c>
      <c r="X212" s="77">
        <v>0</v>
      </c>
      <c r="Y212" s="73">
        <f>'ИТОГ и проверка'!F212</f>
        <v>0</v>
      </c>
      <c r="Z212" s="73">
        <v>0</v>
      </c>
      <c r="AA212" s="71">
        <f t="shared" si="36"/>
        <v>0</v>
      </c>
      <c r="AB212" s="73">
        <f t="shared" si="37"/>
        <v>0</v>
      </c>
      <c r="AC212" s="77"/>
      <c r="AD212" s="73">
        <f>'ИТОГ и проверка'!D212</f>
        <v>0</v>
      </c>
      <c r="AE212" s="77"/>
      <c r="AF212" s="77"/>
      <c r="AG212" s="77"/>
      <c r="AH212" s="73">
        <f>'ИТОГ и проверка'!E212</f>
        <v>0</v>
      </c>
      <c r="AI212" s="91"/>
      <c r="AJ212" s="91">
        <f t="shared" si="38"/>
        <v>0</v>
      </c>
      <c r="AK212" s="89">
        <f t="shared" si="39"/>
        <v>0</v>
      </c>
      <c r="AL212" s="71">
        <f t="shared" si="40"/>
        <v>0</v>
      </c>
    </row>
    <row r="213" spans="1:38" ht="47.25">
      <c r="A213" s="66" t="s">
        <v>432</v>
      </c>
      <c r="B213" s="67" t="s">
        <v>433</v>
      </c>
      <c r="C213" s="195">
        <v>46.442</v>
      </c>
      <c r="D213" s="90">
        <v>13</v>
      </c>
      <c r="E213" s="237">
        <v>0</v>
      </c>
      <c r="F213" s="157">
        <f t="shared" si="32"/>
        <v>0</v>
      </c>
      <c r="G213" s="72">
        <v>0</v>
      </c>
      <c r="H213" s="75">
        <v>0</v>
      </c>
      <c r="I213" s="75"/>
      <c r="J213" s="75">
        <v>0</v>
      </c>
      <c r="K213" s="75"/>
      <c r="L213" s="75"/>
      <c r="M213" s="75"/>
      <c r="N213" s="158">
        <v>0</v>
      </c>
      <c r="O213" s="170"/>
      <c r="P213" s="160"/>
      <c r="Q213" s="77"/>
      <c r="R213" s="161"/>
      <c r="S213" s="170"/>
      <c r="T213" s="170"/>
      <c r="U213" s="162">
        <v>0</v>
      </c>
      <c r="V213" s="71">
        <f t="shared" si="42"/>
        <v>0</v>
      </c>
      <c r="W213" s="73">
        <f t="shared" si="34"/>
        <v>0</v>
      </c>
      <c r="X213" s="77">
        <v>0</v>
      </c>
      <c r="Y213" s="73">
        <f>'ИТОГ и проверка'!F213</f>
        <v>0</v>
      </c>
      <c r="Z213" s="73">
        <v>0</v>
      </c>
      <c r="AA213" s="71">
        <f t="shared" si="36"/>
        <v>0</v>
      </c>
      <c r="AB213" s="10">
        <f t="shared" si="37"/>
        <v>0</v>
      </c>
      <c r="AC213" s="77"/>
      <c r="AD213" s="73">
        <f>'ИТОГ и проверка'!D213</f>
        <v>0</v>
      </c>
      <c r="AE213" s="77"/>
      <c r="AF213" s="77"/>
      <c r="AG213" s="77"/>
      <c r="AH213" s="73">
        <f>'ИТОГ и проверка'!E213</f>
        <v>0</v>
      </c>
      <c r="AI213" s="91"/>
      <c r="AJ213" s="91">
        <f t="shared" si="38"/>
        <v>0</v>
      </c>
      <c r="AK213" s="89">
        <f t="shared" si="39"/>
        <v>0</v>
      </c>
      <c r="AL213" s="71">
        <f t="shared" si="40"/>
        <v>0</v>
      </c>
    </row>
    <row r="214" spans="1:38" ht="47.25">
      <c r="A214" s="66" t="s">
        <v>434</v>
      </c>
      <c r="B214" s="67" t="s">
        <v>435</v>
      </c>
      <c r="C214" s="222">
        <v>51.905999999999999</v>
      </c>
      <c r="D214" s="90">
        <v>70</v>
      </c>
      <c r="E214" s="148">
        <v>71</v>
      </c>
      <c r="F214" s="157">
        <f t="shared" si="32"/>
        <v>1.3678572804685394</v>
      </c>
      <c r="G214" s="72">
        <v>2</v>
      </c>
      <c r="H214" s="75">
        <v>3</v>
      </c>
      <c r="I214" s="75"/>
      <c r="J214" s="75">
        <v>0</v>
      </c>
      <c r="K214" s="75"/>
      <c r="L214" s="75"/>
      <c r="M214" s="75"/>
      <c r="N214" s="158">
        <v>0</v>
      </c>
      <c r="O214" s="170">
        <v>0</v>
      </c>
      <c r="P214" s="160"/>
      <c r="Q214" s="77"/>
      <c r="R214" s="161"/>
      <c r="S214" s="170"/>
      <c r="T214" s="170"/>
      <c r="U214" s="162">
        <f t="shared" si="33"/>
        <v>0</v>
      </c>
      <c r="V214" s="71">
        <f t="shared" si="42"/>
        <v>5.68</v>
      </c>
      <c r="W214" s="73">
        <f t="shared" si="34"/>
        <v>5</v>
      </c>
      <c r="X214" s="77">
        <v>8</v>
      </c>
      <c r="Y214" s="73">
        <f>'ИТОГ и проверка'!F214</f>
        <v>2</v>
      </c>
      <c r="Z214" s="73">
        <f t="shared" si="35"/>
        <v>2.8169014084507045</v>
      </c>
      <c r="AA214" s="71">
        <f t="shared" si="36"/>
        <v>-5.183098591549296</v>
      </c>
      <c r="AB214" s="73">
        <f t="shared" si="37"/>
        <v>0</v>
      </c>
      <c r="AC214" s="77"/>
      <c r="AD214" s="73">
        <f>'ИТОГ и проверка'!D214</f>
        <v>0</v>
      </c>
      <c r="AE214" s="77"/>
      <c r="AF214" s="77"/>
      <c r="AG214" s="77"/>
      <c r="AH214" s="73">
        <f>'ИТОГ и проверка'!E214</f>
        <v>0</v>
      </c>
      <c r="AI214" s="91"/>
      <c r="AJ214" s="91">
        <f t="shared" si="38"/>
        <v>0</v>
      </c>
      <c r="AK214" s="89">
        <f t="shared" si="39"/>
        <v>-2</v>
      </c>
      <c r="AL214" s="71">
        <f t="shared" si="40"/>
        <v>0</v>
      </c>
    </row>
    <row r="215" spans="1:38" ht="31.5">
      <c r="A215" s="66" t="s">
        <v>436</v>
      </c>
      <c r="B215" s="67" t="s">
        <v>437</v>
      </c>
      <c r="C215" s="168">
        <v>34.097000000000001</v>
      </c>
      <c r="D215" s="90">
        <v>47</v>
      </c>
      <c r="E215" s="90">
        <v>52</v>
      </c>
      <c r="F215" s="157">
        <f t="shared" si="32"/>
        <v>1.5250608557937648</v>
      </c>
      <c r="G215" s="72">
        <v>2</v>
      </c>
      <c r="H215" s="75">
        <v>4</v>
      </c>
      <c r="I215" s="75"/>
      <c r="J215" s="75">
        <v>0</v>
      </c>
      <c r="K215" s="75"/>
      <c r="L215" s="75"/>
      <c r="M215" s="75"/>
      <c r="N215" s="158">
        <v>0</v>
      </c>
      <c r="O215" s="170">
        <v>1</v>
      </c>
      <c r="P215" s="160"/>
      <c r="Q215" s="77"/>
      <c r="R215" s="161"/>
      <c r="S215" s="170">
        <v>1</v>
      </c>
      <c r="T215" s="170">
        <v>0</v>
      </c>
      <c r="U215" s="162">
        <f t="shared" si="33"/>
        <v>50</v>
      </c>
      <c r="V215" s="71">
        <f t="shared" si="42"/>
        <v>4.16</v>
      </c>
      <c r="W215" s="73">
        <f t="shared" si="34"/>
        <v>4</v>
      </c>
      <c r="X215" s="77">
        <v>8</v>
      </c>
      <c r="Y215" s="73">
        <f>'ИТОГ и проверка'!F215</f>
        <v>2</v>
      </c>
      <c r="Z215" s="73">
        <f t="shared" si="35"/>
        <v>3.8461538461538458</v>
      </c>
      <c r="AA215" s="71">
        <f t="shared" si="36"/>
        <v>-4.1538461538461542</v>
      </c>
      <c r="AB215" s="10">
        <f t="shared" si="37"/>
        <v>0</v>
      </c>
      <c r="AC215" s="77"/>
      <c r="AD215" s="73">
        <f>'ИТОГ и проверка'!D215</f>
        <v>0</v>
      </c>
      <c r="AE215" s="77"/>
      <c r="AF215" s="77"/>
      <c r="AG215" s="77"/>
      <c r="AH215" s="73">
        <f>'ИТОГ и проверка'!E215</f>
        <v>0</v>
      </c>
      <c r="AI215" s="91"/>
      <c r="AJ215" s="91">
        <f t="shared" si="38"/>
        <v>0</v>
      </c>
      <c r="AK215" s="89">
        <f t="shared" si="39"/>
        <v>-2</v>
      </c>
      <c r="AL215" s="71">
        <f t="shared" si="40"/>
        <v>0</v>
      </c>
    </row>
    <row r="216" spans="1:38" ht="31.5">
      <c r="A216" s="66" t="s">
        <v>438</v>
      </c>
      <c r="B216" s="67" t="s">
        <v>439</v>
      </c>
      <c r="C216" s="222">
        <v>48.301000000000002</v>
      </c>
      <c r="D216" s="90">
        <v>59</v>
      </c>
      <c r="E216" s="148">
        <v>90</v>
      </c>
      <c r="F216" s="157">
        <f t="shared" si="32"/>
        <v>1.8633154593072607</v>
      </c>
      <c r="G216" s="72">
        <v>3</v>
      </c>
      <c r="H216" s="75">
        <v>5</v>
      </c>
      <c r="I216" s="75"/>
      <c r="J216" s="75">
        <v>0</v>
      </c>
      <c r="K216" s="75"/>
      <c r="L216" s="75"/>
      <c r="M216" s="75"/>
      <c r="N216" s="158">
        <v>0</v>
      </c>
      <c r="O216" s="170">
        <v>2</v>
      </c>
      <c r="P216" s="160"/>
      <c r="Q216" s="77"/>
      <c r="R216" s="161"/>
      <c r="S216" s="170">
        <v>2</v>
      </c>
      <c r="T216" s="170">
        <v>0</v>
      </c>
      <c r="U216" s="162">
        <f t="shared" si="33"/>
        <v>66.666666666666671</v>
      </c>
      <c r="V216" s="71">
        <f t="shared" si="42"/>
        <v>7.2</v>
      </c>
      <c r="W216" s="73">
        <f t="shared" si="34"/>
        <v>7</v>
      </c>
      <c r="X216" s="77">
        <v>8</v>
      </c>
      <c r="Y216" s="73">
        <f>'ИТОГ и проверка'!F216</f>
        <v>7</v>
      </c>
      <c r="Z216" s="73">
        <f t="shared" si="35"/>
        <v>7.7777777777777777</v>
      </c>
      <c r="AA216" s="71">
        <f t="shared" si="36"/>
        <v>-0.22222222222222232</v>
      </c>
      <c r="AB216" s="73">
        <f t="shared" si="37"/>
        <v>0</v>
      </c>
      <c r="AC216" s="77"/>
      <c r="AD216" s="73">
        <f>'ИТОГ и проверка'!D216</f>
        <v>0</v>
      </c>
      <c r="AE216" s="77"/>
      <c r="AF216" s="77"/>
      <c r="AG216" s="77"/>
      <c r="AH216" s="73">
        <f>'ИТОГ и проверка'!E216</f>
        <v>0</v>
      </c>
      <c r="AI216" s="91"/>
      <c r="AJ216" s="91">
        <f t="shared" si="38"/>
        <v>0</v>
      </c>
      <c r="AK216" s="89">
        <f t="shared" si="39"/>
        <v>-7</v>
      </c>
      <c r="AL216" s="71">
        <f t="shared" si="40"/>
        <v>0</v>
      </c>
    </row>
    <row r="217" spans="1:38">
      <c r="A217" s="93" t="s">
        <v>440</v>
      </c>
      <c r="B217" s="57" t="s">
        <v>441</v>
      </c>
      <c r="C217" s="175"/>
      <c r="D217" s="165"/>
      <c r="E217" s="241"/>
      <c r="F217" s="213"/>
      <c r="G217" s="119"/>
      <c r="H217" s="61"/>
      <c r="I217" s="61"/>
      <c r="J217" s="61"/>
      <c r="K217" s="61"/>
      <c r="L217" s="61"/>
      <c r="M217" s="61"/>
      <c r="N217" s="61"/>
      <c r="O217" s="164"/>
      <c r="P217" s="60"/>
      <c r="Q217" s="60"/>
      <c r="R217" s="60"/>
      <c r="S217" s="220"/>
      <c r="T217" s="221"/>
      <c r="U217" s="60"/>
      <c r="V217" s="60"/>
      <c r="W217" s="60"/>
      <c r="X217" s="60"/>
      <c r="Y217" s="60"/>
      <c r="Z217" s="60"/>
      <c r="AA217" s="60"/>
      <c r="AB217" s="10">
        <f t="shared" si="37"/>
        <v>0</v>
      </c>
      <c r="AC217" s="60"/>
      <c r="AD217" s="60"/>
      <c r="AE217" s="60"/>
      <c r="AF217" s="60"/>
      <c r="AG217" s="60"/>
      <c r="AH217" s="60"/>
      <c r="AI217" s="97"/>
      <c r="AJ217" s="91">
        <f t="shared" si="38"/>
        <v>0</v>
      </c>
      <c r="AK217" s="89">
        <f t="shared" si="39"/>
        <v>0</v>
      </c>
      <c r="AL217" s="71">
        <f t="shared" si="40"/>
        <v>0</v>
      </c>
    </row>
    <row r="218" spans="1:38" ht="47.25">
      <c r="A218" s="66" t="s">
        <v>442</v>
      </c>
      <c r="B218" s="67" t="s">
        <v>443</v>
      </c>
      <c r="C218" s="171">
        <v>3221.3</v>
      </c>
      <c r="D218" s="90">
        <v>2554</v>
      </c>
      <c r="E218" s="148">
        <v>2692</v>
      </c>
      <c r="F218" s="157">
        <f t="shared" si="32"/>
        <v>0.83568745537515909</v>
      </c>
      <c r="G218" s="72">
        <v>127</v>
      </c>
      <c r="H218" s="75">
        <v>5</v>
      </c>
      <c r="I218" s="75">
        <v>0</v>
      </c>
      <c r="J218" s="75">
        <v>0</v>
      </c>
      <c r="K218" s="75"/>
      <c r="L218" s="75"/>
      <c r="M218" s="75"/>
      <c r="N218" s="75">
        <v>0</v>
      </c>
      <c r="O218" s="244"/>
      <c r="P218" s="77"/>
      <c r="Q218" s="77"/>
      <c r="R218" s="77"/>
      <c r="S218" s="244"/>
      <c r="T218" s="231"/>
      <c r="U218" s="71">
        <f t="shared" si="33"/>
        <v>0</v>
      </c>
      <c r="V218" s="71">
        <f t="shared" si="42"/>
        <v>134.6</v>
      </c>
      <c r="W218" s="73">
        <f t="shared" si="34"/>
        <v>134</v>
      </c>
      <c r="X218" s="77">
        <v>5</v>
      </c>
      <c r="Y218" s="73">
        <f>'ИТОГ и проверка'!F218</f>
        <v>134</v>
      </c>
      <c r="Z218" s="73">
        <f t="shared" si="35"/>
        <v>4.9777117384843983</v>
      </c>
      <c r="AA218" s="71">
        <f t="shared" si="36"/>
        <v>-2.2288261515601704E-2</v>
      </c>
      <c r="AB218" s="73">
        <f t="shared" si="37"/>
        <v>0</v>
      </c>
      <c r="AC218" s="77">
        <v>0</v>
      </c>
      <c r="AD218" s="73">
        <f>'ИТОГ и проверка'!D218</f>
        <v>0</v>
      </c>
      <c r="AE218" s="77"/>
      <c r="AF218" s="77"/>
      <c r="AG218" s="77"/>
      <c r="AH218" s="73">
        <f>'ИТОГ и проверка'!E218</f>
        <v>0</v>
      </c>
      <c r="AI218" s="91"/>
      <c r="AJ218" s="91">
        <f t="shared" si="38"/>
        <v>0</v>
      </c>
      <c r="AK218" s="89">
        <f t="shared" si="39"/>
        <v>-134</v>
      </c>
      <c r="AL218" s="71">
        <f t="shared" si="40"/>
        <v>0</v>
      </c>
    </row>
    <row r="219" spans="1:38">
      <c r="A219" s="93" t="s">
        <v>444</v>
      </c>
      <c r="B219" s="57" t="s">
        <v>445</v>
      </c>
      <c r="C219" s="175"/>
      <c r="D219" s="165"/>
      <c r="E219" s="241"/>
      <c r="F219" s="213"/>
      <c r="G219" s="119"/>
      <c r="H219" s="61"/>
      <c r="I219" s="61"/>
      <c r="J219" s="61"/>
      <c r="K219" s="61"/>
      <c r="L219" s="61"/>
      <c r="M219" s="61"/>
      <c r="N219" s="61"/>
      <c r="O219" s="194"/>
      <c r="P219" s="60"/>
      <c r="Q219" s="60"/>
      <c r="R219" s="60"/>
      <c r="S219" s="194"/>
      <c r="T219" s="193"/>
      <c r="U219" s="60"/>
      <c r="V219" s="60"/>
      <c r="W219" s="60"/>
      <c r="X219" s="60"/>
      <c r="Y219" s="60"/>
      <c r="Z219" s="60"/>
      <c r="AA219" s="60"/>
      <c r="AB219" s="10">
        <f t="shared" si="37"/>
        <v>0</v>
      </c>
      <c r="AC219" s="60"/>
      <c r="AD219" s="60"/>
      <c r="AE219" s="60"/>
      <c r="AF219" s="60"/>
      <c r="AG219" s="60"/>
      <c r="AH219" s="60"/>
      <c r="AI219" s="97"/>
      <c r="AJ219" s="91">
        <f t="shared" si="38"/>
        <v>0</v>
      </c>
      <c r="AK219" s="89">
        <f t="shared" si="39"/>
        <v>0</v>
      </c>
      <c r="AL219" s="71">
        <f t="shared" si="40"/>
        <v>0</v>
      </c>
    </row>
    <row r="220" spans="1:38" ht="47.25">
      <c r="A220" s="66" t="s">
        <v>446</v>
      </c>
      <c r="B220" s="67" t="s">
        <v>447</v>
      </c>
      <c r="C220" s="171">
        <v>986.86199999999997</v>
      </c>
      <c r="D220" s="90">
        <v>3187</v>
      </c>
      <c r="E220" s="7">
        <v>3153</v>
      </c>
      <c r="F220" s="157">
        <f t="shared" si="32"/>
        <v>3.1949755892921199</v>
      </c>
      <c r="G220" s="72">
        <v>382</v>
      </c>
      <c r="H220" s="75">
        <v>12</v>
      </c>
      <c r="I220" s="75"/>
      <c r="J220" s="75">
        <v>0</v>
      </c>
      <c r="K220" s="75"/>
      <c r="L220" s="75"/>
      <c r="M220" s="75"/>
      <c r="N220" s="158">
        <v>0</v>
      </c>
      <c r="O220" s="170">
        <v>43</v>
      </c>
      <c r="P220" s="160"/>
      <c r="Q220" s="77"/>
      <c r="R220" s="161"/>
      <c r="S220" s="170">
        <v>33</v>
      </c>
      <c r="T220" s="170">
        <v>10</v>
      </c>
      <c r="U220" s="162">
        <f t="shared" si="33"/>
        <v>11.256544502617801</v>
      </c>
      <c r="V220" s="71">
        <f t="shared" si="42"/>
        <v>378.36</v>
      </c>
      <c r="W220" s="73">
        <f t="shared" si="34"/>
        <v>378</v>
      </c>
      <c r="X220" s="77">
        <v>12</v>
      </c>
      <c r="Y220" s="73">
        <f>'ИТОГ и проверка'!F220</f>
        <v>378</v>
      </c>
      <c r="Z220" s="73">
        <f t="shared" si="35"/>
        <v>11.988582302568981</v>
      </c>
      <c r="AA220" s="71">
        <f t="shared" si="36"/>
        <v>-1.1417697431019391E-2</v>
      </c>
      <c r="AB220" s="73">
        <f t="shared" si="37"/>
        <v>0</v>
      </c>
      <c r="AC220" s="77"/>
      <c r="AD220" s="73">
        <f>'ИТОГ и проверка'!D220</f>
        <v>0</v>
      </c>
      <c r="AE220" s="77"/>
      <c r="AF220" s="77"/>
      <c r="AG220" s="77"/>
      <c r="AH220" s="73">
        <f>'ИТОГ и проверка'!E220</f>
        <v>0</v>
      </c>
      <c r="AI220" s="91"/>
      <c r="AJ220" s="91">
        <f t="shared" si="38"/>
        <v>0</v>
      </c>
      <c r="AK220" s="89">
        <f t="shared" si="39"/>
        <v>-378</v>
      </c>
      <c r="AL220" s="71">
        <f t="shared" si="40"/>
        <v>0</v>
      </c>
    </row>
    <row r="221" spans="1:38" ht="47.25">
      <c r="A221" s="66" t="s">
        <v>448</v>
      </c>
      <c r="B221" s="67" t="s">
        <v>449</v>
      </c>
      <c r="C221" s="168">
        <v>600.15499999999997</v>
      </c>
      <c r="D221" s="90">
        <v>1098</v>
      </c>
      <c r="E221" s="260">
        <v>1152</v>
      </c>
      <c r="F221" s="157">
        <f t="shared" si="32"/>
        <v>1.919504128100241</v>
      </c>
      <c r="G221" s="72">
        <v>87</v>
      </c>
      <c r="H221" s="75">
        <v>8</v>
      </c>
      <c r="I221" s="75"/>
      <c r="J221" s="75">
        <v>0</v>
      </c>
      <c r="K221" s="75"/>
      <c r="L221" s="75"/>
      <c r="M221" s="75"/>
      <c r="N221" s="158">
        <v>0</v>
      </c>
      <c r="O221" s="170">
        <v>10</v>
      </c>
      <c r="P221" s="160"/>
      <c r="Q221" s="77"/>
      <c r="R221" s="161"/>
      <c r="S221" s="170">
        <v>9</v>
      </c>
      <c r="T221" s="170">
        <v>1</v>
      </c>
      <c r="U221" s="162">
        <f t="shared" si="33"/>
        <v>11.494252873563218</v>
      </c>
      <c r="V221" s="71">
        <f t="shared" si="42"/>
        <v>92.16</v>
      </c>
      <c r="W221" s="73">
        <f t="shared" si="34"/>
        <v>92</v>
      </c>
      <c r="X221" s="77">
        <v>8</v>
      </c>
      <c r="Y221" s="73">
        <f>'ИТОГ и проверка'!F221</f>
        <v>92</v>
      </c>
      <c r="Z221" s="73">
        <f t="shared" si="35"/>
        <v>7.9861111111111116</v>
      </c>
      <c r="AA221" s="71">
        <f t="shared" si="36"/>
        <v>-1.3888888888888395E-2</v>
      </c>
      <c r="AB221" s="10">
        <f t="shared" si="37"/>
        <v>0</v>
      </c>
      <c r="AC221" s="77"/>
      <c r="AD221" s="73">
        <f>'ИТОГ и проверка'!D221</f>
        <v>0</v>
      </c>
      <c r="AE221" s="77"/>
      <c r="AF221" s="77"/>
      <c r="AG221" s="77"/>
      <c r="AH221" s="73">
        <f>'ИТОГ и проверка'!E221</f>
        <v>0</v>
      </c>
      <c r="AI221" s="91"/>
      <c r="AJ221" s="91">
        <f t="shared" si="38"/>
        <v>0</v>
      </c>
      <c r="AK221" s="89">
        <f t="shared" si="39"/>
        <v>-92</v>
      </c>
      <c r="AL221" s="71">
        <f t="shared" si="40"/>
        <v>0</v>
      </c>
    </row>
    <row r="222" spans="1:38" ht="47.25">
      <c r="A222" s="66" t="s">
        <v>450</v>
      </c>
      <c r="B222" s="67" t="s">
        <v>451</v>
      </c>
      <c r="C222" s="171">
        <v>316.95299999999997</v>
      </c>
      <c r="D222" s="90">
        <v>446</v>
      </c>
      <c r="E222" s="172">
        <v>455</v>
      </c>
      <c r="F222" s="157">
        <f t="shared" si="32"/>
        <v>1.4355440712029861</v>
      </c>
      <c r="G222" s="72">
        <v>20</v>
      </c>
      <c r="H222" s="75">
        <v>4</v>
      </c>
      <c r="I222" s="75"/>
      <c r="J222" s="75">
        <v>0</v>
      </c>
      <c r="K222" s="75"/>
      <c r="L222" s="75"/>
      <c r="M222" s="75"/>
      <c r="N222" s="158">
        <v>0</v>
      </c>
      <c r="O222" s="170">
        <v>10</v>
      </c>
      <c r="P222" s="160"/>
      <c r="Q222" s="77"/>
      <c r="R222" s="161"/>
      <c r="S222" s="170">
        <v>9</v>
      </c>
      <c r="T222" s="170">
        <v>1</v>
      </c>
      <c r="U222" s="162">
        <f t="shared" si="33"/>
        <v>50</v>
      </c>
      <c r="V222" s="71">
        <f t="shared" si="42"/>
        <v>36.4</v>
      </c>
      <c r="W222" s="73">
        <f t="shared" si="34"/>
        <v>36</v>
      </c>
      <c r="X222" s="77">
        <v>8</v>
      </c>
      <c r="Y222" s="73">
        <f>'ИТОГ и проверка'!F222</f>
        <v>34</v>
      </c>
      <c r="Z222" s="73">
        <f t="shared" si="35"/>
        <v>7.4725274725274726</v>
      </c>
      <c r="AA222" s="71">
        <f t="shared" si="36"/>
        <v>-0.52747252747252737</v>
      </c>
      <c r="AB222" s="73">
        <f t="shared" si="37"/>
        <v>0</v>
      </c>
      <c r="AC222" s="77"/>
      <c r="AD222" s="73">
        <f>'ИТОГ и проверка'!D222</f>
        <v>0</v>
      </c>
      <c r="AE222" s="77"/>
      <c r="AF222" s="77"/>
      <c r="AG222" s="77"/>
      <c r="AH222" s="73">
        <f>'ИТОГ и проверка'!E222</f>
        <v>0</v>
      </c>
      <c r="AI222" s="91"/>
      <c r="AJ222" s="91">
        <f t="shared" si="38"/>
        <v>0</v>
      </c>
      <c r="AK222" s="89">
        <f t="shared" si="39"/>
        <v>-34</v>
      </c>
      <c r="AL222" s="71">
        <f t="shared" si="40"/>
        <v>0</v>
      </c>
    </row>
    <row r="223" spans="1:38">
      <c r="A223" s="93" t="s">
        <v>452</v>
      </c>
      <c r="B223" s="57" t="s">
        <v>453</v>
      </c>
      <c r="C223" s="175"/>
      <c r="D223" s="165"/>
      <c r="E223" s="212"/>
      <c r="F223" s="213"/>
      <c r="G223" s="119"/>
      <c r="H223" s="61"/>
      <c r="I223" s="61"/>
      <c r="J223" s="61"/>
      <c r="K223" s="61"/>
      <c r="L223" s="61"/>
      <c r="M223" s="61"/>
      <c r="N223" s="61"/>
      <c r="O223" s="164"/>
      <c r="P223" s="60"/>
      <c r="Q223" s="60"/>
      <c r="R223" s="60"/>
      <c r="S223" s="220"/>
      <c r="T223" s="221"/>
      <c r="U223" s="60"/>
      <c r="V223" s="60"/>
      <c r="W223" s="60"/>
      <c r="X223" s="60"/>
      <c r="Y223" s="60"/>
      <c r="Z223" s="60"/>
      <c r="AA223" s="60"/>
      <c r="AB223" s="10">
        <f t="shared" si="37"/>
        <v>0</v>
      </c>
      <c r="AC223" s="60"/>
      <c r="AD223" s="60"/>
      <c r="AE223" s="60"/>
      <c r="AF223" s="60"/>
      <c r="AG223" s="60"/>
      <c r="AH223" s="60"/>
      <c r="AI223" s="97"/>
      <c r="AJ223" s="91">
        <f t="shared" si="38"/>
        <v>0</v>
      </c>
      <c r="AK223" s="89">
        <f t="shared" si="39"/>
        <v>0</v>
      </c>
      <c r="AL223" s="71">
        <f t="shared" si="40"/>
        <v>0</v>
      </c>
    </row>
    <row r="224" spans="1:38" ht="63">
      <c r="A224" s="66" t="s">
        <v>454</v>
      </c>
      <c r="B224" s="67" t="s">
        <v>455</v>
      </c>
      <c r="C224" s="171">
        <v>185.38</v>
      </c>
      <c r="D224" s="90">
        <v>938</v>
      </c>
      <c r="E224" s="226">
        <v>986</v>
      </c>
      <c r="F224" s="157">
        <f t="shared" si="32"/>
        <v>5.3188046175423453</v>
      </c>
      <c r="G224" s="72">
        <v>112</v>
      </c>
      <c r="H224" s="75">
        <v>12</v>
      </c>
      <c r="I224" s="75"/>
      <c r="J224" s="75">
        <v>0</v>
      </c>
      <c r="K224" s="75"/>
      <c r="L224" s="75"/>
      <c r="M224" s="75"/>
      <c r="N224" s="75">
        <v>0</v>
      </c>
      <c r="O224" s="186">
        <v>0</v>
      </c>
      <c r="P224" s="77"/>
      <c r="Q224" s="77"/>
      <c r="R224" s="77"/>
      <c r="S224" s="186"/>
      <c r="T224" s="187"/>
      <c r="U224" s="71">
        <f t="shared" si="33"/>
        <v>0</v>
      </c>
      <c r="V224" s="71">
        <f t="shared" si="42"/>
        <v>118.32</v>
      </c>
      <c r="W224" s="73">
        <f t="shared" si="34"/>
        <v>118</v>
      </c>
      <c r="X224" s="77">
        <v>12</v>
      </c>
      <c r="Y224" s="73">
        <f>'ИТОГ и проверка'!F224</f>
        <v>118</v>
      </c>
      <c r="Z224" s="73">
        <f t="shared" si="35"/>
        <v>11.967545638945234</v>
      </c>
      <c r="AA224" s="71">
        <f t="shared" si="36"/>
        <v>-3.2454361054766068E-2</v>
      </c>
      <c r="AB224" s="73">
        <f t="shared" si="37"/>
        <v>0</v>
      </c>
      <c r="AC224" s="77"/>
      <c r="AD224" s="73">
        <f>'ИТОГ и проверка'!D224</f>
        <v>0</v>
      </c>
      <c r="AE224" s="77"/>
      <c r="AF224" s="77"/>
      <c r="AG224" s="77"/>
      <c r="AH224" s="73">
        <f>'ИТОГ и проверка'!E224</f>
        <v>0</v>
      </c>
      <c r="AI224" s="91"/>
      <c r="AJ224" s="91">
        <f t="shared" si="38"/>
        <v>0</v>
      </c>
      <c r="AK224" s="89">
        <f t="shared" si="39"/>
        <v>-118</v>
      </c>
      <c r="AL224" s="71">
        <f t="shared" si="40"/>
        <v>0</v>
      </c>
    </row>
    <row r="225" spans="1:38" ht="31.5">
      <c r="A225" s="66" t="s">
        <v>456</v>
      </c>
      <c r="B225" s="67" t="s">
        <v>457</v>
      </c>
      <c r="C225" s="168">
        <v>85.9</v>
      </c>
      <c r="D225" s="90">
        <v>192</v>
      </c>
      <c r="E225" s="169">
        <v>207</v>
      </c>
      <c r="F225" s="157">
        <f t="shared" si="32"/>
        <v>2.4097788125727591</v>
      </c>
      <c r="G225" s="72">
        <v>15</v>
      </c>
      <c r="H225" s="75">
        <v>8</v>
      </c>
      <c r="I225" s="75"/>
      <c r="J225" s="75">
        <v>0</v>
      </c>
      <c r="K225" s="75"/>
      <c r="L225" s="75"/>
      <c r="M225" s="75"/>
      <c r="N225" s="75">
        <v>0</v>
      </c>
      <c r="O225" s="187">
        <v>3</v>
      </c>
      <c r="P225" s="77"/>
      <c r="Q225" s="77"/>
      <c r="R225" s="77"/>
      <c r="S225" s="70">
        <v>2</v>
      </c>
      <c r="T225" s="186">
        <v>1</v>
      </c>
      <c r="U225" s="71">
        <f t="shared" si="33"/>
        <v>20</v>
      </c>
      <c r="V225" s="71">
        <f t="shared" si="42"/>
        <v>16.559999999999999</v>
      </c>
      <c r="W225" s="73">
        <f t="shared" si="34"/>
        <v>16</v>
      </c>
      <c r="X225" s="77">
        <v>8</v>
      </c>
      <c r="Y225" s="73">
        <f>'ИТОГ и проверка'!F225</f>
        <v>14</v>
      </c>
      <c r="Z225" s="73">
        <f t="shared" si="35"/>
        <v>6.7632850241545901</v>
      </c>
      <c r="AA225" s="71">
        <f t="shared" si="36"/>
        <v>-1.2367149758454099</v>
      </c>
      <c r="AB225" s="10">
        <f t="shared" si="37"/>
        <v>0</v>
      </c>
      <c r="AC225" s="77"/>
      <c r="AD225" s="73">
        <f>'ИТОГ и проверка'!D225</f>
        <v>0</v>
      </c>
      <c r="AE225" s="77"/>
      <c r="AF225" s="77"/>
      <c r="AG225" s="77"/>
      <c r="AH225" s="73">
        <f>'ИТОГ и проверка'!E225</f>
        <v>0</v>
      </c>
      <c r="AI225" s="91"/>
      <c r="AJ225" s="91">
        <f t="shared" si="38"/>
        <v>0</v>
      </c>
      <c r="AK225" s="89">
        <f t="shared" si="39"/>
        <v>-14</v>
      </c>
      <c r="AL225" s="71">
        <f t="shared" si="40"/>
        <v>0</v>
      </c>
    </row>
    <row r="226" spans="1:38" ht="31.5">
      <c r="A226" s="66" t="s">
        <v>458</v>
      </c>
      <c r="B226" s="67" t="s">
        <v>459</v>
      </c>
      <c r="C226" s="171">
        <v>74.510000000000005</v>
      </c>
      <c r="D226" s="172">
        <v>431</v>
      </c>
      <c r="E226" s="170">
        <v>464</v>
      </c>
      <c r="F226" s="174">
        <f t="shared" si="32"/>
        <v>6.2273520332841228</v>
      </c>
      <c r="G226" s="72">
        <v>34</v>
      </c>
      <c r="H226" s="75">
        <v>8</v>
      </c>
      <c r="I226" s="75"/>
      <c r="J226" s="75">
        <v>0</v>
      </c>
      <c r="K226" s="75"/>
      <c r="L226" s="75"/>
      <c r="M226" s="75"/>
      <c r="N226" s="75">
        <v>0</v>
      </c>
      <c r="O226" s="233"/>
      <c r="P226" s="77"/>
      <c r="Q226" s="77"/>
      <c r="R226" s="77"/>
      <c r="S226" s="233"/>
      <c r="T226" s="233"/>
      <c r="U226" s="71">
        <f t="shared" si="33"/>
        <v>0</v>
      </c>
      <c r="V226" s="71">
        <f t="shared" si="42"/>
        <v>69.599999999999994</v>
      </c>
      <c r="W226" s="73">
        <f t="shared" si="34"/>
        <v>69</v>
      </c>
      <c r="X226" s="77">
        <v>15</v>
      </c>
      <c r="Y226" s="73">
        <f>'ИТОГ и проверка'!F226</f>
        <v>41</v>
      </c>
      <c r="Z226" s="73">
        <f t="shared" si="35"/>
        <v>8.8362068965517242</v>
      </c>
      <c r="AA226" s="71">
        <f t="shared" si="36"/>
        <v>-6.1637931034482758</v>
      </c>
      <c r="AB226" s="73">
        <f t="shared" si="37"/>
        <v>0</v>
      </c>
      <c r="AC226" s="77"/>
      <c r="AD226" s="73">
        <f>'ИТОГ и проверка'!D226</f>
        <v>0</v>
      </c>
      <c r="AE226" s="77"/>
      <c r="AF226" s="77"/>
      <c r="AG226" s="77"/>
      <c r="AH226" s="73">
        <f>'ИТОГ и проверка'!E226</f>
        <v>0</v>
      </c>
      <c r="AI226" s="91"/>
      <c r="AJ226" s="91">
        <f t="shared" si="38"/>
        <v>0</v>
      </c>
      <c r="AK226" s="89">
        <f t="shared" si="39"/>
        <v>-41</v>
      </c>
      <c r="AL226" s="71">
        <f t="shared" si="40"/>
        <v>0</v>
      </c>
    </row>
    <row r="227" spans="1:38" ht="47.25">
      <c r="A227" s="66" t="s">
        <v>460</v>
      </c>
      <c r="B227" s="67" t="s">
        <v>461</v>
      </c>
      <c r="C227" s="195">
        <v>125.851</v>
      </c>
      <c r="D227" s="90">
        <v>595</v>
      </c>
      <c r="E227" s="219">
        <v>493</v>
      </c>
      <c r="F227" s="157">
        <f t="shared" si="32"/>
        <v>3.9173308118330405</v>
      </c>
      <c r="G227" s="72">
        <v>70</v>
      </c>
      <c r="H227" s="75">
        <v>12</v>
      </c>
      <c r="I227" s="75"/>
      <c r="J227" s="75">
        <v>0</v>
      </c>
      <c r="K227" s="75"/>
      <c r="L227" s="75"/>
      <c r="M227" s="75"/>
      <c r="N227" s="158">
        <v>0</v>
      </c>
      <c r="O227" s="170">
        <v>21</v>
      </c>
      <c r="P227" s="160"/>
      <c r="Q227" s="77"/>
      <c r="R227" s="161"/>
      <c r="S227" s="170">
        <v>16</v>
      </c>
      <c r="T227" s="170">
        <v>5</v>
      </c>
      <c r="U227" s="162">
        <f t="shared" si="33"/>
        <v>30.000000000000004</v>
      </c>
      <c r="V227" s="71">
        <f t="shared" si="42"/>
        <v>59.16</v>
      </c>
      <c r="W227" s="73">
        <f t="shared" si="34"/>
        <v>59</v>
      </c>
      <c r="X227" s="77">
        <v>12</v>
      </c>
      <c r="Y227" s="73">
        <f>'ИТОГ и проверка'!F227</f>
        <v>59</v>
      </c>
      <c r="Z227" s="73">
        <f t="shared" si="35"/>
        <v>11.967545638945234</v>
      </c>
      <c r="AA227" s="71">
        <f t="shared" si="36"/>
        <v>-3.2454361054766068E-2</v>
      </c>
      <c r="AB227" s="10">
        <f t="shared" si="37"/>
        <v>0</v>
      </c>
      <c r="AC227" s="77"/>
      <c r="AD227" s="73">
        <f>'ИТОГ и проверка'!D227</f>
        <v>0</v>
      </c>
      <c r="AE227" s="77"/>
      <c r="AF227" s="77"/>
      <c r="AG227" s="77"/>
      <c r="AH227" s="73">
        <f>'ИТОГ и проверка'!E227</f>
        <v>0</v>
      </c>
      <c r="AI227" s="91"/>
      <c r="AJ227" s="91">
        <f t="shared" si="38"/>
        <v>0</v>
      </c>
      <c r="AK227" s="89">
        <f t="shared" si="39"/>
        <v>-59</v>
      </c>
      <c r="AL227" s="71">
        <f t="shared" si="40"/>
        <v>0</v>
      </c>
    </row>
    <row r="228" spans="1:38" ht="31.5">
      <c r="A228" s="66" t="s">
        <v>462</v>
      </c>
      <c r="B228" s="67" t="s">
        <v>463</v>
      </c>
      <c r="C228" s="171">
        <v>23.507999999999999</v>
      </c>
      <c r="D228" s="90">
        <v>75</v>
      </c>
      <c r="E228" s="226">
        <v>0</v>
      </c>
      <c r="F228" s="157">
        <f t="shared" ref="F228:F265" si="43">E228/C228</f>
        <v>0</v>
      </c>
      <c r="G228" s="72">
        <v>9</v>
      </c>
      <c r="H228" s="75">
        <v>12</v>
      </c>
      <c r="I228" s="75"/>
      <c r="J228" s="75">
        <v>0</v>
      </c>
      <c r="K228" s="75"/>
      <c r="L228" s="75"/>
      <c r="M228" s="75"/>
      <c r="N228" s="75">
        <v>0</v>
      </c>
      <c r="O228" s="224"/>
      <c r="P228" s="77"/>
      <c r="Q228" s="77"/>
      <c r="R228" s="77"/>
      <c r="S228" s="224"/>
      <c r="T228" s="225"/>
      <c r="U228" s="71">
        <f t="shared" ref="U228:U265" si="44">O228/G228%</f>
        <v>0</v>
      </c>
      <c r="V228" s="71">
        <f t="shared" si="42"/>
        <v>0</v>
      </c>
      <c r="W228" s="73">
        <f t="shared" ref="W228:W264" si="45">ROUNDDOWN(V228,0)</f>
        <v>0</v>
      </c>
      <c r="X228" s="77">
        <v>0</v>
      </c>
      <c r="Y228" s="73">
        <f>'ИТОГ и проверка'!F228</f>
        <v>0</v>
      </c>
      <c r="Z228" s="73">
        <v>0</v>
      </c>
      <c r="AA228" s="71">
        <f t="shared" ref="AA228:AA264" si="46">Z228-X228</f>
        <v>0</v>
      </c>
      <c r="AB228" s="73">
        <f t="shared" ref="AB228:AB264" si="47">IF(AA228&gt;0.01,AA228*1000000,0)</f>
        <v>0</v>
      </c>
      <c r="AC228" s="77"/>
      <c r="AD228" s="73">
        <f>'ИТОГ и проверка'!D228</f>
        <v>0</v>
      </c>
      <c r="AE228" s="77"/>
      <c r="AF228" s="77"/>
      <c r="AG228" s="77"/>
      <c r="AH228" s="73">
        <f>'ИТОГ и проверка'!E228</f>
        <v>0</v>
      </c>
      <c r="AI228" s="91"/>
      <c r="AJ228" s="91">
        <f t="shared" ref="AJ228:AJ265" si="48">SUM(AD228:AI228)</f>
        <v>0</v>
      </c>
      <c r="AK228" s="89">
        <f t="shared" ref="AK228:AK264" si="49">AJ228-Y228</f>
        <v>0</v>
      </c>
      <c r="AL228" s="71">
        <f t="shared" ref="AL228:AL264" si="50">IF(AK228&gt;1,AK228*1000,0)</f>
        <v>0</v>
      </c>
    </row>
    <row r="229" spans="1:38" ht="31.5">
      <c r="A229" s="66" t="s">
        <v>464</v>
      </c>
      <c r="B229" s="67" t="s">
        <v>465</v>
      </c>
      <c r="C229" s="168">
        <v>161</v>
      </c>
      <c r="D229" s="90">
        <v>0</v>
      </c>
      <c r="E229" s="186">
        <v>0</v>
      </c>
      <c r="F229" s="157">
        <f t="shared" si="43"/>
        <v>0</v>
      </c>
      <c r="G229" s="72">
        <v>0</v>
      </c>
      <c r="H229" s="75">
        <v>0</v>
      </c>
      <c r="I229" s="75"/>
      <c r="J229" s="75">
        <v>0</v>
      </c>
      <c r="K229" s="75">
        <v>0</v>
      </c>
      <c r="L229" s="75">
        <v>0</v>
      </c>
      <c r="M229" s="75">
        <v>0</v>
      </c>
      <c r="N229" s="158">
        <v>0</v>
      </c>
      <c r="O229" s="173">
        <v>0</v>
      </c>
      <c r="P229" s="160"/>
      <c r="Q229" s="77"/>
      <c r="R229" s="161"/>
      <c r="S229" s="173">
        <v>0</v>
      </c>
      <c r="T229" s="173">
        <v>0</v>
      </c>
      <c r="U229" s="162">
        <v>0</v>
      </c>
      <c r="V229" s="71">
        <f t="shared" si="42"/>
        <v>0</v>
      </c>
      <c r="W229" s="73">
        <f t="shared" si="45"/>
        <v>0</v>
      </c>
      <c r="X229" s="77">
        <v>0</v>
      </c>
      <c r="Y229" s="73">
        <f>'ИТОГ и проверка'!F229</f>
        <v>0</v>
      </c>
      <c r="Z229" s="73">
        <v>0</v>
      </c>
      <c r="AA229" s="71">
        <f t="shared" si="46"/>
        <v>0</v>
      </c>
      <c r="AB229" s="10">
        <f t="shared" si="47"/>
        <v>0</v>
      </c>
      <c r="AC229" s="77"/>
      <c r="AD229" s="73">
        <f>'ИТОГ и проверка'!G229</f>
        <v>0</v>
      </c>
      <c r="AE229" s="73">
        <f>'ИТОГ и проверка'!H229</f>
        <v>0</v>
      </c>
      <c r="AF229" s="77">
        <v>0</v>
      </c>
      <c r="AG229" s="73">
        <f t="shared" si="41"/>
        <v>0</v>
      </c>
      <c r="AH229" s="73">
        <f>'ИТОГ и проверка'!I229</f>
        <v>0</v>
      </c>
      <c r="AI229" s="91"/>
      <c r="AJ229" s="91">
        <f t="shared" si="48"/>
        <v>0</v>
      </c>
      <c r="AK229" s="89">
        <f t="shared" si="49"/>
        <v>0</v>
      </c>
      <c r="AL229" s="71">
        <f t="shared" si="50"/>
        <v>0</v>
      </c>
    </row>
    <row r="230" spans="1:38" ht="31.5">
      <c r="A230" s="66" t="s">
        <v>466</v>
      </c>
      <c r="B230" s="67" t="s">
        <v>467</v>
      </c>
      <c r="C230" s="171">
        <v>28</v>
      </c>
      <c r="D230" s="90">
        <v>10</v>
      </c>
      <c r="E230" s="187">
        <v>10</v>
      </c>
      <c r="F230" s="157">
        <f t="shared" si="43"/>
        <v>0.35714285714285715</v>
      </c>
      <c r="G230" s="72">
        <v>0</v>
      </c>
      <c r="H230" s="75">
        <v>0</v>
      </c>
      <c r="I230" s="75"/>
      <c r="J230" s="75">
        <v>0</v>
      </c>
      <c r="K230" s="75">
        <v>0</v>
      </c>
      <c r="L230" s="75">
        <v>0</v>
      </c>
      <c r="M230" s="75">
        <v>0</v>
      </c>
      <c r="N230" s="158">
        <v>0</v>
      </c>
      <c r="O230" s="173">
        <v>0</v>
      </c>
      <c r="P230" s="160"/>
      <c r="Q230" s="77"/>
      <c r="R230" s="161"/>
      <c r="S230" s="173">
        <v>0</v>
      </c>
      <c r="T230" s="173">
        <v>0</v>
      </c>
      <c r="U230" s="162">
        <v>0</v>
      </c>
      <c r="V230" s="71">
        <f t="shared" si="42"/>
        <v>0</v>
      </c>
      <c r="W230" s="73">
        <f t="shared" si="45"/>
        <v>0</v>
      </c>
      <c r="X230" s="77">
        <v>0</v>
      </c>
      <c r="Y230" s="73">
        <f>'ИТОГ и проверка'!F230</f>
        <v>0</v>
      </c>
      <c r="Z230" s="73">
        <f t="shared" ref="Z230:Z264" si="51">Y230/E230%</f>
        <v>0</v>
      </c>
      <c r="AA230" s="71">
        <f t="shared" si="46"/>
        <v>0</v>
      </c>
      <c r="AB230" s="73">
        <f t="shared" si="47"/>
        <v>0</v>
      </c>
      <c r="AC230" s="77"/>
      <c r="AD230" s="73">
        <f>'ИТОГ и проверка'!G230</f>
        <v>0</v>
      </c>
      <c r="AE230" s="73">
        <f>'ИТОГ и проверка'!H230</f>
        <v>0</v>
      </c>
      <c r="AF230" s="77">
        <v>0</v>
      </c>
      <c r="AG230" s="73">
        <f t="shared" si="41"/>
        <v>0</v>
      </c>
      <c r="AH230" s="73">
        <f>'ИТОГ и проверка'!I230</f>
        <v>0</v>
      </c>
      <c r="AI230" s="91"/>
      <c r="AJ230" s="91">
        <f t="shared" si="48"/>
        <v>0</v>
      </c>
      <c r="AK230" s="89">
        <f t="shared" si="49"/>
        <v>0</v>
      </c>
      <c r="AL230" s="71">
        <f t="shared" si="50"/>
        <v>0</v>
      </c>
    </row>
    <row r="231" spans="1:38" ht="63">
      <c r="A231" s="66" t="s">
        <v>468</v>
      </c>
      <c r="B231" s="67" t="s">
        <v>469</v>
      </c>
      <c r="C231" s="195">
        <v>145.673</v>
      </c>
      <c r="D231" s="90">
        <v>215</v>
      </c>
      <c r="E231" s="203">
        <v>205</v>
      </c>
      <c r="F231" s="157">
        <f t="shared" si="43"/>
        <v>1.4072614691809737</v>
      </c>
      <c r="G231" s="72">
        <v>17</v>
      </c>
      <c r="H231" s="75">
        <v>8</v>
      </c>
      <c r="I231" s="75"/>
      <c r="J231" s="75">
        <v>0</v>
      </c>
      <c r="K231" s="75"/>
      <c r="L231" s="75"/>
      <c r="M231" s="75"/>
      <c r="N231" s="158">
        <v>0</v>
      </c>
      <c r="O231" s="170">
        <v>8</v>
      </c>
      <c r="P231" s="160"/>
      <c r="Q231" s="77"/>
      <c r="R231" s="161"/>
      <c r="S231" s="170">
        <v>5</v>
      </c>
      <c r="T231" s="170">
        <v>3</v>
      </c>
      <c r="U231" s="162">
        <f t="shared" si="44"/>
        <v>47.058823529411761</v>
      </c>
      <c r="V231" s="71">
        <f t="shared" si="42"/>
        <v>16.399999999999999</v>
      </c>
      <c r="W231" s="73">
        <f t="shared" si="45"/>
        <v>16</v>
      </c>
      <c r="X231" s="77">
        <v>8</v>
      </c>
      <c r="Y231" s="73">
        <f>'ИТОГ и проверка'!F231</f>
        <v>16</v>
      </c>
      <c r="Z231" s="73">
        <f t="shared" si="51"/>
        <v>7.8048780487804885</v>
      </c>
      <c r="AA231" s="71">
        <f t="shared" si="46"/>
        <v>-0.19512195121951148</v>
      </c>
      <c r="AB231" s="10">
        <f t="shared" si="47"/>
        <v>0</v>
      </c>
      <c r="AC231" s="77"/>
      <c r="AD231" s="73">
        <f>'ИТОГ и проверка'!D231</f>
        <v>0</v>
      </c>
      <c r="AE231" s="77"/>
      <c r="AF231" s="77"/>
      <c r="AG231" s="77"/>
      <c r="AH231" s="73">
        <f>'ИТОГ и проверка'!E231</f>
        <v>0</v>
      </c>
      <c r="AI231" s="91"/>
      <c r="AJ231" s="91">
        <f t="shared" si="48"/>
        <v>0</v>
      </c>
      <c r="AK231" s="89">
        <f t="shared" si="49"/>
        <v>-16</v>
      </c>
      <c r="AL231" s="71">
        <f t="shared" si="50"/>
        <v>0</v>
      </c>
    </row>
    <row r="232" spans="1:38" ht="63">
      <c r="A232" s="66" t="s">
        <v>470</v>
      </c>
      <c r="B232" s="67" t="s">
        <v>471</v>
      </c>
      <c r="C232" s="222">
        <v>76.474999999999994</v>
      </c>
      <c r="D232" s="90">
        <v>198</v>
      </c>
      <c r="E232" s="148">
        <v>206</v>
      </c>
      <c r="F232" s="157">
        <f t="shared" si="43"/>
        <v>2.6936907486106572</v>
      </c>
      <c r="G232" s="72">
        <v>15</v>
      </c>
      <c r="H232" s="75">
        <v>8</v>
      </c>
      <c r="I232" s="75"/>
      <c r="J232" s="75">
        <v>0</v>
      </c>
      <c r="K232" s="75"/>
      <c r="L232" s="75"/>
      <c r="M232" s="75"/>
      <c r="N232" s="158">
        <v>0</v>
      </c>
      <c r="O232" s="170">
        <v>9</v>
      </c>
      <c r="P232" s="160"/>
      <c r="Q232" s="77"/>
      <c r="R232" s="161"/>
      <c r="S232" s="170">
        <v>6</v>
      </c>
      <c r="T232" s="170">
        <v>3</v>
      </c>
      <c r="U232" s="162">
        <f t="shared" si="44"/>
        <v>60</v>
      </c>
      <c r="V232" s="71">
        <f t="shared" si="42"/>
        <v>16.48</v>
      </c>
      <c r="W232" s="73">
        <f t="shared" si="45"/>
        <v>16</v>
      </c>
      <c r="X232" s="77">
        <v>8</v>
      </c>
      <c r="Y232" s="73">
        <f>'ИТОГ и проверка'!F232</f>
        <v>14</v>
      </c>
      <c r="Z232" s="73">
        <f t="shared" si="51"/>
        <v>6.7961165048543686</v>
      </c>
      <c r="AA232" s="71">
        <f t="shared" si="46"/>
        <v>-1.2038834951456314</v>
      </c>
      <c r="AB232" s="73">
        <f t="shared" si="47"/>
        <v>0</v>
      </c>
      <c r="AC232" s="77"/>
      <c r="AD232" s="73">
        <f>'ИТОГ и проверка'!D232</f>
        <v>0</v>
      </c>
      <c r="AE232" s="77"/>
      <c r="AF232" s="77"/>
      <c r="AG232" s="77"/>
      <c r="AH232" s="73">
        <f>'ИТОГ и проверка'!E232</f>
        <v>0</v>
      </c>
      <c r="AI232" s="91"/>
      <c r="AJ232" s="91">
        <f t="shared" si="48"/>
        <v>0</v>
      </c>
      <c r="AK232" s="89">
        <f t="shared" si="49"/>
        <v>-14</v>
      </c>
      <c r="AL232" s="71">
        <f t="shared" si="50"/>
        <v>0</v>
      </c>
    </row>
    <row r="233" spans="1:38">
      <c r="A233" s="93" t="s">
        <v>472</v>
      </c>
      <c r="B233" s="57" t="s">
        <v>473</v>
      </c>
      <c r="C233" s="175"/>
      <c r="D233" s="165"/>
      <c r="E233" s="241"/>
      <c r="F233" s="261"/>
      <c r="G233" s="119"/>
      <c r="H233" s="61"/>
      <c r="I233" s="61"/>
      <c r="J233" s="61"/>
      <c r="K233" s="61"/>
      <c r="L233" s="61"/>
      <c r="M233" s="61"/>
      <c r="N233" s="61"/>
      <c r="O233" s="179"/>
      <c r="P233" s="60"/>
      <c r="Q233" s="60"/>
      <c r="R233" s="60"/>
      <c r="S233" s="179"/>
      <c r="T233" s="179"/>
      <c r="U233" s="60"/>
      <c r="V233" s="60"/>
      <c r="W233" s="60"/>
      <c r="X233" s="60"/>
      <c r="Y233" s="60"/>
      <c r="Z233" s="60"/>
      <c r="AA233" s="60"/>
      <c r="AB233" s="10">
        <f t="shared" si="47"/>
        <v>0</v>
      </c>
      <c r="AC233" s="60"/>
      <c r="AD233" s="60"/>
      <c r="AE233" s="60"/>
      <c r="AF233" s="60"/>
      <c r="AG233" s="60"/>
      <c r="AH233" s="60"/>
      <c r="AI233" s="97"/>
      <c r="AJ233" s="91">
        <f t="shared" si="48"/>
        <v>0</v>
      </c>
      <c r="AK233" s="89">
        <f t="shared" si="49"/>
        <v>0</v>
      </c>
      <c r="AL233" s="71">
        <f t="shared" si="50"/>
        <v>0</v>
      </c>
    </row>
    <row r="234" spans="1:38" ht="47.25">
      <c r="A234" s="66" t="s">
        <v>474</v>
      </c>
      <c r="B234" s="67" t="s">
        <v>475</v>
      </c>
      <c r="C234" s="171">
        <v>89.930999999999997</v>
      </c>
      <c r="D234" s="90">
        <v>97</v>
      </c>
      <c r="E234" s="148">
        <v>104</v>
      </c>
      <c r="F234" s="157">
        <f t="shared" si="43"/>
        <v>1.1564421612124851</v>
      </c>
      <c r="G234" s="72">
        <v>7</v>
      </c>
      <c r="H234" s="75">
        <v>7</v>
      </c>
      <c r="I234" s="75"/>
      <c r="J234" s="75">
        <v>0</v>
      </c>
      <c r="K234" s="75"/>
      <c r="L234" s="75"/>
      <c r="M234" s="75"/>
      <c r="N234" s="158">
        <v>0</v>
      </c>
      <c r="O234" s="262">
        <v>3</v>
      </c>
      <c r="P234" s="160"/>
      <c r="Q234" s="77"/>
      <c r="R234" s="161"/>
      <c r="S234" s="262">
        <v>2</v>
      </c>
      <c r="T234" s="262">
        <v>1</v>
      </c>
      <c r="U234" s="162">
        <f t="shared" si="44"/>
        <v>42.857142857142854</v>
      </c>
      <c r="V234" s="71">
        <f t="shared" si="42"/>
        <v>8.32</v>
      </c>
      <c r="W234" s="73">
        <f t="shared" si="45"/>
        <v>8</v>
      </c>
      <c r="X234" s="77">
        <v>8</v>
      </c>
      <c r="Y234" s="73">
        <f>'ИТОГ и проверка'!F234</f>
        <v>8</v>
      </c>
      <c r="Z234" s="73">
        <f t="shared" si="51"/>
        <v>7.6923076923076916</v>
      </c>
      <c r="AA234" s="71">
        <f t="shared" si="46"/>
        <v>-0.30769230769230838</v>
      </c>
      <c r="AB234" s="73">
        <f t="shared" si="47"/>
        <v>0</v>
      </c>
      <c r="AC234" s="77"/>
      <c r="AD234" s="73">
        <f>'ИТОГ и проверка'!D234</f>
        <v>0</v>
      </c>
      <c r="AE234" s="77"/>
      <c r="AF234" s="77"/>
      <c r="AG234" s="77"/>
      <c r="AH234" s="73">
        <f>'ИТОГ и проверка'!E234</f>
        <v>0</v>
      </c>
      <c r="AI234" s="91"/>
      <c r="AJ234" s="91">
        <f t="shared" si="48"/>
        <v>0</v>
      </c>
      <c r="AK234" s="89">
        <f t="shared" si="49"/>
        <v>-8</v>
      </c>
      <c r="AL234" s="71">
        <f t="shared" si="50"/>
        <v>0</v>
      </c>
    </row>
    <row r="235" spans="1:38" ht="31.5">
      <c r="A235" s="66" t="s">
        <v>476</v>
      </c>
      <c r="B235" s="67" t="s">
        <v>477</v>
      </c>
      <c r="C235" s="168">
        <v>397</v>
      </c>
      <c r="D235" s="90">
        <v>349</v>
      </c>
      <c r="E235" s="243">
        <v>364</v>
      </c>
      <c r="F235" s="157">
        <f t="shared" si="43"/>
        <v>0.91687657430730474</v>
      </c>
      <c r="G235" s="72">
        <v>17</v>
      </c>
      <c r="H235" s="75">
        <v>5</v>
      </c>
      <c r="I235" s="75"/>
      <c r="J235" s="75">
        <v>0</v>
      </c>
      <c r="K235" s="75"/>
      <c r="L235" s="75"/>
      <c r="M235" s="75"/>
      <c r="N235" s="75">
        <v>0</v>
      </c>
      <c r="O235" s="263">
        <v>4</v>
      </c>
      <c r="P235" s="77"/>
      <c r="Q235" s="77"/>
      <c r="R235" s="77"/>
      <c r="S235" s="263">
        <v>4</v>
      </c>
      <c r="T235" s="263">
        <v>0</v>
      </c>
      <c r="U235" s="71">
        <f t="shared" si="44"/>
        <v>23.52941176470588</v>
      </c>
      <c r="V235" s="71">
        <f t="shared" si="42"/>
        <v>18.2</v>
      </c>
      <c r="W235" s="73">
        <f t="shared" si="45"/>
        <v>18</v>
      </c>
      <c r="X235" s="77">
        <v>5</v>
      </c>
      <c r="Y235" s="73">
        <f>'ИТОГ и проверка'!F235</f>
        <v>18</v>
      </c>
      <c r="Z235" s="73">
        <f t="shared" si="51"/>
        <v>4.9450549450549453</v>
      </c>
      <c r="AA235" s="71">
        <f t="shared" si="46"/>
        <v>-5.494505494505475E-2</v>
      </c>
      <c r="AB235" s="10">
        <f t="shared" si="47"/>
        <v>0</v>
      </c>
      <c r="AC235" s="77"/>
      <c r="AD235" s="73">
        <f>'ИТОГ и проверка'!D235</f>
        <v>0</v>
      </c>
      <c r="AE235" s="77"/>
      <c r="AF235" s="77"/>
      <c r="AG235" s="77"/>
      <c r="AH235" s="73">
        <f>'ИТОГ и проверка'!E235</f>
        <v>0</v>
      </c>
      <c r="AI235" s="91"/>
      <c r="AJ235" s="91">
        <f t="shared" si="48"/>
        <v>0</v>
      </c>
      <c r="AK235" s="89">
        <f t="shared" si="49"/>
        <v>-18</v>
      </c>
      <c r="AL235" s="71">
        <f t="shared" si="50"/>
        <v>0</v>
      </c>
    </row>
    <row r="236" spans="1:38" ht="47.25">
      <c r="A236" s="66" t="s">
        <v>478</v>
      </c>
      <c r="B236" s="67" t="s">
        <v>479</v>
      </c>
      <c r="C236" s="171">
        <v>283.51</v>
      </c>
      <c r="D236" s="90">
        <v>226</v>
      </c>
      <c r="E236" s="264">
        <v>235</v>
      </c>
      <c r="F236" s="157">
        <f t="shared" si="43"/>
        <v>0.82889492434129308</v>
      </c>
      <c r="G236" s="72">
        <v>11</v>
      </c>
      <c r="H236" s="75">
        <v>5</v>
      </c>
      <c r="I236" s="75"/>
      <c r="J236" s="75">
        <v>0</v>
      </c>
      <c r="K236" s="75">
        <v>1</v>
      </c>
      <c r="L236" s="75">
        <v>0</v>
      </c>
      <c r="M236" s="75">
        <v>7</v>
      </c>
      <c r="N236" s="158">
        <v>3</v>
      </c>
      <c r="O236" s="170">
        <v>10</v>
      </c>
      <c r="P236" s="160"/>
      <c r="Q236" s="77"/>
      <c r="R236" s="161"/>
      <c r="S236" s="170">
        <v>7</v>
      </c>
      <c r="T236" s="170">
        <v>3</v>
      </c>
      <c r="U236" s="162">
        <f t="shared" si="44"/>
        <v>90.909090909090907</v>
      </c>
      <c r="V236" s="71">
        <f t="shared" si="42"/>
        <v>11.75</v>
      </c>
      <c r="W236" s="73">
        <f t="shared" si="45"/>
        <v>11</v>
      </c>
      <c r="X236" s="77">
        <v>5</v>
      </c>
      <c r="Y236" s="73">
        <f>'ИТОГ и проверка'!F236</f>
        <v>11</v>
      </c>
      <c r="Z236" s="73">
        <f t="shared" si="51"/>
        <v>4.6808510638297873</v>
      </c>
      <c r="AA236" s="71">
        <f t="shared" si="46"/>
        <v>-0.31914893617021267</v>
      </c>
      <c r="AB236" s="73">
        <f t="shared" si="47"/>
        <v>0</v>
      </c>
      <c r="AC236" s="77"/>
      <c r="AD236" s="73">
        <f>'ИТОГ и проверка'!G236</f>
        <v>0</v>
      </c>
      <c r="AE236" s="73">
        <f>'ИТОГ и проверка'!H236</f>
        <v>1</v>
      </c>
      <c r="AF236" s="77">
        <v>0</v>
      </c>
      <c r="AG236" s="73">
        <f t="shared" si="41"/>
        <v>7</v>
      </c>
      <c r="AH236" s="73">
        <f>'ИТОГ и проверка'!I236</f>
        <v>3</v>
      </c>
      <c r="AI236" s="91"/>
      <c r="AJ236" s="91">
        <f t="shared" si="48"/>
        <v>11</v>
      </c>
      <c r="AK236" s="89">
        <f t="shared" si="49"/>
        <v>0</v>
      </c>
      <c r="AL236" s="71">
        <f t="shared" si="50"/>
        <v>0</v>
      </c>
    </row>
    <row r="237" spans="1:38" ht="47.25">
      <c r="A237" s="66" t="s">
        <v>480</v>
      </c>
      <c r="B237" s="67" t="s">
        <v>481</v>
      </c>
      <c r="C237" s="168">
        <v>17.295000000000002</v>
      </c>
      <c r="D237" s="172">
        <v>18</v>
      </c>
      <c r="E237" s="250">
        <v>21</v>
      </c>
      <c r="F237" s="174">
        <f t="shared" si="43"/>
        <v>1.2142237640936686</v>
      </c>
      <c r="G237" s="72">
        <v>1</v>
      </c>
      <c r="H237" s="75">
        <v>6</v>
      </c>
      <c r="I237" s="75"/>
      <c r="J237" s="75">
        <v>0</v>
      </c>
      <c r="K237" s="75">
        <v>0</v>
      </c>
      <c r="L237" s="75">
        <v>0</v>
      </c>
      <c r="M237" s="75">
        <v>0</v>
      </c>
      <c r="N237" s="158">
        <v>1</v>
      </c>
      <c r="O237" s="170">
        <v>1</v>
      </c>
      <c r="P237" s="160"/>
      <c r="Q237" s="77"/>
      <c r="R237" s="161"/>
      <c r="S237" s="170">
        <v>0</v>
      </c>
      <c r="T237" s="170">
        <v>1</v>
      </c>
      <c r="U237" s="162">
        <f t="shared" si="44"/>
        <v>100</v>
      </c>
      <c r="V237" s="71">
        <f t="shared" si="42"/>
        <v>1.68</v>
      </c>
      <c r="W237" s="73">
        <f t="shared" si="45"/>
        <v>1</v>
      </c>
      <c r="X237" s="77">
        <v>8</v>
      </c>
      <c r="Y237" s="73">
        <f>'ИТОГ и проверка'!F237</f>
        <v>1</v>
      </c>
      <c r="Z237" s="73">
        <f t="shared" si="51"/>
        <v>4.7619047619047619</v>
      </c>
      <c r="AA237" s="71">
        <f t="shared" si="46"/>
        <v>-3.2380952380952381</v>
      </c>
      <c r="AB237" s="10">
        <f t="shared" si="47"/>
        <v>0</v>
      </c>
      <c r="AC237" s="77"/>
      <c r="AD237" s="73">
        <f>'ИТОГ и проверка'!G237</f>
        <v>0</v>
      </c>
      <c r="AE237" s="73">
        <f>'ИТОГ и проверка'!H237</f>
        <v>0</v>
      </c>
      <c r="AF237" s="77">
        <v>0</v>
      </c>
      <c r="AG237" s="73">
        <f t="shared" si="41"/>
        <v>0</v>
      </c>
      <c r="AH237" s="73">
        <f>'ИТОГ и проверка'!I237</f>
        <v>1</v>
      </c>
      <c r="AI237" s="91"/>
      <c r="AJ237" s="91">
        <f t="shared" si="48"/>
        <v>1</v>
      </c>
      <c r="AK237" s="89">
        <f t="shared" si="49"/>
        <v>0</v>
      </c>
      <c r="AL237" s="71">
        <f t="shared" si="50"/>
        <v>0</v>
      </c>
    </row>
    <row r="238" spans="1:38" ht="47.25">
      <c r="A238" s="66" t="s">
        <v>482</v>
      </c>
      <c r="B238" s="67" t="s">
        <v>483</v>
      </c>
      <c r="C238" s="171">
        <v>21.34</v>
      </c>
      <c r="D238" s="90">
        <v>29</v>
      </c>
      <c r="E238" s="7">
        <v>28</v>
      </c>
      <c r="F238" s="157">
        <f t="shared" si="43"/>
        <v>1.3120899718837864</v>
      </c>
      <c r="G238" s="72">
        <v>2</v>
      </c>
      <c r="H238" s="75">
        <v>7</v>
      </c>
      <c r="I238" s="75"/>
      <c r="J238" s="75">
        <v>0</v>
      </c>
      <c r="K238" s="75">
        <v>0</v>
      </c>
      <c r="L238" s="75">
        <v>0</v>
      </c>
      <c r="M238" s="75">
        <v>1</v>
      </c>
      <c r="N238" s="158">
        <v>1</v>
      </c>
      <c r="O238" s="170">
        <v>2</v>
      </c>
      <c r="P238" s="160"/>
      <c r="Q238" s="77"/>
      <c r="R238" s="161"/>
      <c r="S238" s="170">
        <v>1</v>
      </c>
      <c r="T238" s="170">
        <v>1</v>
      </c>
      <c r="U238" s="162">
        <f t="shared" si="44"/>
        <v>100</v>
      </c>
      <c r="V238" s="71">
        <f t="shared" si="42"/>
        <v>2.2400000000000002</v>
      </c>
      <c r="W238" s="73">
        <f t="shared" si="45"/>
        <v>2</v>
      </c>
      <c r="X238" s="77">
        <v>8</v>
      </c>
      <c r="Y238" s="73">
        <f>'ИТОГ и проверка'!F238</f>
        <v>2</v>
      </c>
      <c r="Z238" s="73">
        <f t="shared" si="51"/>
        <v>7.1428571428571423</v>
      </c>
      <c r="AA238" s="71">
        <f t="shared" si="46"/>
        <v>-0.85714285714285765</v>
      </c>
      <c r="AB238" s="73">
        <f t="shared" si="47"/>
        <v>0</v>
      </c>
      <c r="AC238" s="77"/>
      <c r="AD238" s="73">
        <f>'ИТОГ и проверка'!G238</f>
        <v>0</v>
      </c>
      <c r="AE238" s="73">
        <f>'ИТОГ и проверка'!H238</f>
        <v>0</v>
      </c>
      <c r="AF238" s="77">
        <v>0</v>
      </c>
      <c r="AG238" s="73">
        <f t="shared" si="41"/>
        <v>1</v>
      </c>
      <c r="AH238" s="73">
        <f>'ИТОГ и проверка'!I238</f>
        <v>1</v>
      </c>
      <c r="AI238" s="91"/>
      <c r="AJ238" s="91">
        <f t="shared" si="48"/>
        <v>2</v>
      </c>
      <c r="AK238" s="89">
        <f t="shared" si="49"/>
        <v>0</v>
      </c>
      <c r="AL238" s="71">
        <f t="shared" si="50"/>
        <v>0</v>
      </c>
    </row>
    <row r="239" spans="1:38" ht="47.25">
      <c r="A239" s="66" t="s">
        <v>484</v>
      </c>
      <c r="B239" s="67" t="s">
        <v>485</v>
      </c>
      <c r="C239" s="195">
        <v>398.80700000000002</v>
      </c>
      <c r="D239" s="90">
        <v>440</v>
      </c>
      <c r="E239" s="203">
        <v>434</v>
      </c>
      <c r="F239" s="157">
        <f t="shared" si="43"/>
        <v>1.0882456927787125</v>
      </c>
      <c r="G239" s="72">
        <v>8</v>
      </c>
      <c r="H239" s="75">
        <v>2</v>
      </c>
      <c r="I239" s="75"/>
      <c r="J239" s="75">
        <v>0</v>
      </c>
      <c r="K239" s="75"/>
      <c r="L239" s="75"/>
      <c r="M239" s="75"/>
      <c r="N239" s="158">
        <v>0</v>
      </c>
      <c r="O239" s="170">
        <v>7</v>
      </c>
      <c r="P239" s="160"/>
      <c r="Q239" s="77"/>
      <c r="R239" s="161"/>
      <c r="S239" s="170">
        <v>5</v>
      </c>
      <c r="T239" s="170">
        <v>2</v>
      </c>
      <c r="U239" s="162">
        <f t="shared" si="44"/>
        <v>87.5</v>
      </c>
      <c r="V239" s="71">
        <f t="shared" si="42"/>
        <v>34.72</v>
      </c>
      <c r="W239" s="73">
        <f t="shared" si="45"/>
        <v>34</v>
      </c>
      <c r="X239" s="77">
        <v>8</v>
      </c>
      <c r="Y239" s="73">
        <f>'ИТОГ и проверка'!F239</f>
        <v>8</v>
      </c>
      <c r="Z239" s="73">
        <f t="shared" si="51"/>
        <v>1.8433179723502304</v>
      </c>
      <c r="AA239" s="71">
        <f t="shared" si="46"/>
        <v>-6.1566820276497696</v>
      </c>
      <c r="AB239" s="10">
        <f t="shared" si="47"/>
        <v>0</v>
      </c>
      <c r="AC239" s="77"/>
      <c r="AD239" s="73">
        <f>'ИТОГ и проверка'!D239</f>
        <v>0</v>
      </c>
      <c r="AE239" s="77"/>
      <c r="AF239" s="77"/>
      <c r="AG239" s="77"/>
      <c r="AH239" s="73">
        <f>'ИТОГ и проверка'!E239</f>
        <v>0</v>
      </c>
      <c r="AI239" s="91"/>
      <c r="AJ239" s="91">
        <f t="shared" si="48"/>
        <v>0</v>
      </c>
      <c r="AK239" s="89">
        <f t="shared" si="49"/>
        <v>-8</v>
      </c>
      <c r="AL239" s="71">
        <f t="shared" si="50"/>
        <v>0</v>
      </c>
    </row>
    <row r="240" spans="1:38" ht="47.25">
      <c r="A240" s="66" t="s">
        <v>486</v>
      </c>
      <c r="B240" s="67" t="s">
        <v>487</v>
      </c>
      <c r="C240" s="171">
        <v>379.44299999999998</v>
      </c>
      <c r="D240" s="90">
        <v>341</v>
      </c>
      <c r="E240" s="246">
        <v>367</v>
      </c>
      <c r="F240" s="157">
        <f t="shared" si="43"/>
        <v>0.96720719581070147</v>
      </c>
      <c r="G240" s="72">
        <v>17</v>
      </c>
      <c r="H240" s="75">
        <v>5</v>
      </c>
      <c r="I240" s="75"/>
      <c r="J240" s="75">
        <v>0</v>
      </c>
      <c r="K240" s="75"/>
      <c r="L240" s="75"/>
      <c r="M240" s="75"/>
      <c r="N240" s="75">
        <v>0</v>
      </c>
      <c r="O240" s="246">
        <v>1</v>
      </c>
      <c r="P240" s="77"/>
      <c r="Q240" s="77"/>
      <c r="R240" s="77"/>
      <c r="S240" s="247">
        <v>1</v>
      </c>
      <c r="T240" s="246">
        <v>0</v>
      </c>
      <c r="U240" s="71">
        <f t="shared" si="44"/>
        <v>5.8823529411764701</v>
      </c>
      <c r="V240" s="71">
        <f t="shared" si="42"/>
        <v>18.350000000000001</v>
      </c>
      <c r="W240" s="73">
        <f t="shared" si="45"/>
        <v>18</v>
      </c>
      <c r="X240" s="77">
        <v>5</v>
      </c>
      <c r="Y240" s="73">
        <f>'ИТОГ и проверка'!F240</f>
        <v>18</v>
      </c>
      <c r="Z240" s="73">
        <f t="shared" si="51"/>
        <v>4.9046321525885563</v>
      </c>
      <c r="AA240" s="71">
        <f t="shared" si="46"/>
        <v>-9.5367847411443663E-2</v>
      </c>
      <c r="AB240" s="73">
        <f t="shared" si="47"/>
        <v>0</v>
      </c>
      <c r="AC240" s="77"/>
      <c r="AD240" s="73">
        <f>'ИТОГ и проверка'!D240</f>
        <v>0</v>
      </c>
      <c r="AE240" s="77"/>
      <c r="AF240" s="77"/>
      <c r="AG240" s="77"/>
      <c r="AH240" s="73">
        <f>'ИТОГ и проверка'!E240</f>
        <v>0</v>
      </c>
      <c r="AI240" s="91"/>
      <c r="AJ240" s="91">
        <f t="shared" si="48"/>
        <v>0</v>
      </c>
      <c r="AK240" s="89">
        <f t="shared" si="49"/>
        <v>-18</v>
      </c>
      <c r="AL240" s="71">
        <f t="shared" si="50"/>
        <v>0</v>
      </c>
    </row>
    <row r="241" spans="1:38" ht="31.5">
      <c r="A241" s="66" t="s">
        <v>488</v>
      </c>
      <c r="B241" s="67" t="s">
        <v>489</v>
      </c>
      <c r="C241" s="195">
        <v>246.23500000000001</v>
      </c>
      <c r="D241" s="90">
        <v>309</v>
      </c>
      <c r="E241" s="203">
        <v>288</v>
      </c>
      <c r="F241" s="157">
        <f t="shared" si="43"/>
        <v>1.1696143927548885</v>
      </c>
      <c r="G241" s="72">
        <v>15</v>
      </c>
      <c r="H241" s="75">
        <v>5</v>
      </c>
      <c r="I241" s="75"/>
      <c r="J241" s="75">
        <v>0</v>
      </c>
      <c r="K241" s="75"/>
      <c r="L241" s="75"/>
      <c r="M241" s="75"/>
      <c r="N241" s="158">
        <v>0</v>
      </c>
      <c r="O241" s="262">
        <v>3</v>
      </c>
      <c r="P241" s="160"/>
      <c r="Q241" s="77"/>
      <c r="R241" s="161"/>
      <c r="S241" s="262">
        <v>3</v>
      </c>
      <c r="T241" s="262"/>
      <c r="U241" s="162">
        <f t="shared" si="44"/>
        <v>20</v>
      </c>
      <c r="V241" s="71">
        <f t="shared" si="42"/>
        <v>23.04</v>
      </c>
      <c r="W241" s="73">
        <f t="shared" si="45"/>
        <v>23</v>
      </c>
      <c r="X241" s="77">
        <v>8</v>
      </c>
      <c r="Y241" s="73">
        <f>'ИТОГ и проверка'!F241</f>
        <v>14</v>
      </c>
      <c r="Z241" s="73">
        <f t="shared" si="51"/>
        <v>4.8611111111111116</v>
      </c>
      <c r="AA241" s="71">
        <f t="shared" si="46"/>
        <v>-3.1388888888888884</v>
      </c>
      <c r="AB241" s="10">
        <f t="shared" si="47"/>
        <v>0</v>
      </c>
      <c r="AC241" s="77"/>
      <c r="AD241" s="73">
        <f>'ИТОГ и проверка'!D241</f>
        <v>0</v>
      </c>
      <c r="AE241" s="77"/>
      <c r="AF241" s="77"/>
      <c r="AG241" s="77"/>
      <c r="AH241" s="73">
        <f>'ИТОГ и проверка'!E241</f>
        <v>0</v>
      </c>
      <c r="AI241" s="91"/>
      <c r="AJ241" s="91">
        <f t="shared" si="48"/>
        <v>0</v>
      </c>
      <c r="AK241" s="89">
        <f t="shared" si="49"/>
        <v>-14</v>
      </c>
      <c r="AL241" s="71">
        <f t="shared" si="50"/>
        <v>0</v>
      </c>
    </row>
    <row r="242" spans="1:38" ht="47.25">
      <c r="A242" s="66" t="s">
        <v>490</v>
      </c>
      <c r="B242" s="67" t="s">
        <v>491</v>
      </c>
      <c r="C242" s="171">
        <v>349.32100000000003</v>
      </c>
      <c r="D242" s="90">
        <v>325</v>
      </c>
      <c r="E242" s="246">
        <v>333</v>
      </c>
      <c r="F242" s="157">
        <f t="shared" si="43"/>
        <v>0.95327793061396249</v>
      </c>
      <c r="G242" s="72">
        <v>16</v>
      </c>
      <c r="H242" s="75">
        <v>5</v>
      </c>
      <c r="I242" s="75"/>
      <c r="J242" s="75">
        <v>0</v>
      </c>
      <c r="K242" s="75"/>
      <c r="L242" s="75"/>
      <c r="M242" s="75"/>
      <c r="N242" s="75">
        <v>0</v>
      </c>
      <c r="O242" s="75">
        <v>1</v>
      </c>
      <c r="P242" s="77"/>
      <c r="Q242" s="77"/>
      <c r="R242" s="77"/>
      <c r="S242" s="75">
        <v>1</v>
      </c>
      <c r="T242" s="75">
        <v>0</v>
      </c>
      <c r="U242" s="71">
        <f t="shared" si="44"/>
        <v>6.25</v>
      </c>
      <c r="V242" s="71">
        <f t="shared" si="42"/>
        <v>16.650000000000002</v>
      </c>
      <c r="W242" s="73">
        <f t="shared" si="45"/>
        <v>16</v>
      </c>
      <c r="X242" s="77">
        <v>5</v>
      </c>
      <c r="Y242" s="73">
        <f>'ИТОГ и проверка'!F242</f>
        <v>16</v>
      </c>
      <c r="Z242" s="73">
        <f t="shared" si="51"/>
        <v>4.8048048048048049</v>
      </c>
      <c r="AA242" s="71">
        <f t="shared" si="46"/>
        <v>-0.19519519519519513</v>
      </c>
      <c r="AB242" s="73">
        <f t="shared" si="47"/>
        <v>0</v>
      </c>
      <c r="AC242" s="77"/>
      <c r="AD242" s="73">
        <f>'ИТОГ и проверка'!D242</f>
        <v>0</v>
      </c>
      <c r="AE242" s="77"/>
      <c r="AF242" s="77"/>
      <c r="AG242" s="77"/>
      <c r="AH242" s="73">
        <f>'ИТОГ и проверка'!E242</f>
        <v>0</v>
      </c>
      <c r="AI242" s="91"/>
      <c r="AJ242" s="91">
        <f t="shared" si="48"/>
        <v>0</v>
      </c>
      <c r="AK242" s="89">
        <f t="shared" si="49"/>
        <v>-16</v>
      </c>
      <c r="AL242" s="71">
        <f t="shared" si="50"/>
        <v>0</v>
      </c>
    </row>
    <row r="243" spans="1:38" ht="47.25">
      <c r="A243" s="66" t="s">
        <v>492</v>
      </c>
      <c r="B243" s="67" t="s">
        <v>493</v>
      </c>
      <c r="C243" s="168">
        <v>144.42500000000001</v>
      </c>
      <c r="D243" s="90">
        <v>127</v>
      </c>
      <c r="E243" s="243">
        <v>138</v>
      </c>
      <c r="F243" s="157">
        <f t="shared" si="43"/>
        <v>0.95551324216721478</v>
      </c>
      <c r="G243" s="72">
        <v>6</v>
      </c>
      <c r="H243" s="75">
        <v>5</v>
      </c>
      <c r="I243" s="75"/>
      <c r="J243" s="75">
        <v>0</v>
      </c>
      <c r="K243" s="75"/>
      <c r="L243" s="75"/>
      <c r="M243" s="75"/>
      <c r="N243" s="75">
        <v>0</v>
      </c>
      <c r="O243" s="265">
        <v>0</v>
      </c>
      <c r="P243" s="77"/>
      <c r="Q243" s="77"/>
      <c r="R243" s="77"/>
      <c r="S243" s="72">
        <v>0</v>
      </c>
      <c r="T243" s="265">
        <v>0</v>
      </c>
      <c r="U243" s="71">
        <f t="shared" si="44"/>
        <v>0</v>
      </c>
      <c r="V243" s="71">
        <f t="shared" si="42"/>
        <v>6.9</v>
      </c>
      <c r="W243" s="73">
        <f t="shared" si="45"/>
        <v>6</v>
      </c>
      <c r="X243" s="77">
        <v>5</v>
      </c>
      <c r="Y243" s="73">
        <f>'ИТОГ и проверка'!F243</f>
        <v>2</v>
      </c>
      <c r="Z243" s="73">
        <f t="shared" si="51"/>
        <v>1.4492753623188408</v>
      </c>
      <c r="AA243" s="71">
        <f t="shared" si="46"/>
        <v>-3.5507246376811592</v>
      </c>
      <c r="AB243" s="10">
        <f t="shared" si="47"/>
        <v>0</v>
      </c>
      <c r="AC243" s="77"/>
      <c r="AD243" s="73">
        <f>'ИТОГ и проверка'!D243</f>
        <v>0</v>
      </c>
      <c r="AE243" s="77"/>
      <c r="AF243" s="77"/>
      <c r="AG243" s="77"/>
      <c r="AH243" s="73">
        <f>'ИТОГ и проверка'!E243</f>
        <v>0</v>
      </c>
      <c r="AI243" s="91"/>
      <c r="AJ243" s="91">
        <f t="shared" si="48"/>
        <v>0</v>
      </c>
      <c r="AK243" s="89">
        <f t="shared" si="49"/>
        <v>-2</v>
      </c>
      <c r="AL243" s="71">
        <f t="shared" si="50"/>
        <v>0</v>
      </c>
    </row>
    <row r="244" spans="1:38" ht="47.25">
      <c r="A244" s="66" t="s">
        <v>494</v>
      </c>
      <c r="B244" s="67" t="s">
        <v>495</v>
      </c>
      <c r="C244" s="171">
        <v>289.97000000000003</v>
      </c>
      <c r="D244" s="90">
        <v>267</v>
      </c>
      <c r="E244" s="266">
        <v>284</v>
      </c>
      <c r="F244" s="157">
        <f t="shared" si="43"/>
        <v>0.97941166327551121</v>
      </c>
      <c r="G244" s="72">
        <v>13</v>
      </c>
      <c r="H244" s="75">
        <v>5</v>
      </c>
      <c r="I244" s="75"/>
      <c r="J244" s="75">
        <v>0</v>
      </c>
      <c r="K244" s="75"/>
      <c r="L244" s="75"/>
      <c r="M244" s="75"/>
      <c r="N244" s="75">
        <v>0</v>
      </c>
      <c r="O244" s="75">
        <v>1</v>
      </c>
      <c r="P244" s="77"/>
      <c r="Q244" s="77"/>
      <c r="R244" s="77"/>
      <c r="S244" s="246">
        <v>1</v>
      </c>
      <c r="T244" s="75">
        <v>0</v>
      </c>
      <c r="U244" s="71">
        <f t="shared" si="44"/>
        <v>7.6923076923076916</v>
      </c>
      <c r="V244" s="71">
        <f t="shared" si="42"/>
        <v>14.200000000000001</v>
      </c>
      <c r="W244" s="73">
        <f t="shared" si="45"/>
        <v>14</v>
      </c>
      <c r="X244" s="77">
        <v>5</v>
      </c>
      <c r="Y244" s="73">
        <f>'ИТОГ и проверка'!F244</f>
        <v>14</v>
      </c>
      <c r="Z244" s="73">
        <f t="shared" si="51"/>
        <v>4.9295774647887329</v>
      </c>
      <c r="AA244" s="71">
        <f t="shared" si="46"/>
        <v>-7.0422535211267068E-2</v>
      </c>
      <c r="AB244" s="73">
        <f t="shared" si="47"/>
        <v>0</v>
      </c>
      <c r="AC244" s="77"/>
      <c r="AD244" s="73">
        <f>'ИТОГ и проверка'!D244</f>
        <v>0</v>
      </c>
      <c r="AE244" s="77"/>
      <c r="AF244" s="77"/>
      <c r="AG244" s="77"/>
      <c r="AH244" s="73">
        <f>'ИТОГ и проверка'!E244</f>
        <v>0</v>
      </c>
      <c r="AI244" s="91"/>
      <c r="AJ244" s="91">
        <f t="shared" si="48"/>
        <v>0</v>
      </c>
      <c r="AK244" s="89">
        <f t="shared" si="49"/>
        <v>-14</v>
      </c>
      <c r="AL244" s="71">
        <f t="shared" si="50"/>
        <v>0</v>
      </c>
    </row>
    <row r="245" spans="1:38">
      <c r="A245" s="93" t="s">
        <v>496</v>
      </c>
      <c r="B245" s="57" t="s">
        <v>497</v>
      </c>
      <c r="C245" s="175"/>
      <c r="D245" s="165"/>
      <c r="E245" s="258"/>
      <c r="F245" s="261"/>
      <c r="G245" s="119"/>
      <c r="H245" s="61"/>
      <c r="I245" s="61"/>
      <c r="J245" s="61"/>
      <c r="K245" s="61"/>
      <c r="L245" s="61"/>
      <c r="M245" s="61"/>
      <c r="N245" s="61"/>
      <c r="O245" s="194"/>
      <c r="P245" s="60"/>
      <c r="Q245" s="60"/>
      <c r="R245" s="60"/>
      <c r="S245" s="194"/>
      <c r="T245" s="193"/>
      <c r="U245" s="60"/>
      <c r="V245" s="60"/>
      <c r="W245" s="60"/>
      <c r="X245" s="60"/>
      <c r="Y245" s="60"/>
      <c r="Z245" s="60"/>
      <c r="AA245" s="60"/>
      <c r="AB245" s="10">
        <f t="shared" si="47"/>
        <v>0</v>
      </c>
      <c r="AC245" s="60"/>
      <c r="AD245" s="60"/>
      <c r="AE245" s="60"/>
      <c r="AF245" s="60"/>
      <c r="AG245" s="60"/>
      <c r="AH245" s="60"/>
      <c r="AI245" s="97"/>
      <c r="AJ245" s="91">
        <f t="shared" si="48"/>
        <v>0</v>
      </c>
      <c r="AK245" s="89">
        <f t="shared" si="49"/>
        <v>0</v>
      </c>
      <c r="AL245" s="71">
        <f t="shared" si="50"/>
        <v>0</v>
      </c>
    </row>
    <row r="246" spans="1:38" ht="63">
      <c r="A246" s="66" t="s">
        <v>498</v>
      </c>
      <c r="B246" s="67" t="s">
        <v>499</v>
      </c>
      <c r="C246" s="171">
        <v>18</v>
      </c>
      <c r="D246" s="90">
        <v>211</v>
      </c>
      <c r="E246" s="148">
        <v>201</v>
      </c>
      <c r="F246" s="157">
        <f t="shared" si="43"/>
        <v>11.166666666666666</v>
      </c>
      <c r="G246" s="72">
        <v>37</v>
      </c>
      <c r="H246" s="75">
        <v>18</v>
      </c>
      <c r="I246" s="75"/>
      <c r="J246" s="75">
        <v>0</v>
      </c>
      <c r="K246" s="75"/>
      <c r="L246" s="75"/>
      <c r="M246" s="75"/>
      <c r="N246" s="158">
        <v>0</v>
      </c>
      <c r="O246" s="170">
        <v>16</v>
      </c>
      <c r="P246" s="160"/>
      <c r="Q246" s="77"/>
      <c r="R246" s="161"/>
      <c r="S246" s="170">
        <v>9</v>
      </c>
      <c r="T246" s="170">
        <v>7</v>
      </c>
      <c r="U246" s="162">
        <f t="shared" si="44"/>
        <v>43.243243243243242</v>
      </c>
      <c r="V246" s="71">
        <f t="shared" si="42"/>
        <v>36.18</v>
      </c>
      <c r="W246" s="73">
        <f t="shared" si="45"/>
        <v>36</v>
      </c>
      <c r="X246" s="77">
        <v>18</v>
      </c>
      <c r="Y246" s="73">
        <f>'ИТОГ и проверка'!F246</f>
        <v>34</v>
      </c>
      <c r="Z246" s="73">
        <f t="shared" si="51"/>
        <v>16.915422885572141</v>
      </c>
      <c r="AA246" s="71">
        <f t="shared" si="46"/>
        <v>-1.0845771144278586</v>
      </c>
      <c r="AB246" s="73">
        <f t="shared" si="47"/>
        <v>0</v>
      </c>
      <c r="AC246" s="77"/>
      <c r="AD246" s="73">
        <f>'ИТОГ и проверка'!D246</f>
        <v>0</v>
      </c>
      <c r="AE246" s="77"/>
      <c r="AF246" s="77"/>
      <c r="AG246" s="77"/>
      <c r="AH246" s="73">
        <f>'ИТОГ и проверка'!E246</f>
        <v>0</v>
      </c>
      <c r="AI246" s="91"/>
      <c r="AJ246" s="91">
        <f t="shared" si="48"/>
        <v>0</v>
      </c>
      <c r="AK246" s="89">
        <f t="shared" si="49"/>
        <v>-34</v>
      </c>
      <c r="AL246" s="71">
        <f t="shared" si="50"/>
        <v>0</v>
      </c>
    </row>
    <row r="247" spans="1:38" ht="47.25">
      <c r="A247" s="66" t="s">
        <v>500</v>
      </c>
      <c r="B247" s="67" t="s">
        <v>501</v>
      </c>
      <c r="C247" s="168">
        <v>144.4</v>
      </c>
      <c r="D247" s="90">
        <v>340</v>
      </c>
      <c r="E247" s="186">
        <v>395</v>
      </c>
      <c r="F247" s="157">
        <f t="shared" si="43"/>
        <v>2.7354570637119111</v>
      </c>
      <c r="G247" s="72">
        <v>27</v>
      </c>
      <c r="H247" s="75">
        <v>8</v>
      </c>
      <c r="I247" s="75"/>
      <c r="J247" s="75">
        <v>0</v>
      </c>
      <c r="K247" s="75"/>
      <c r="L247" s="75"/>
      <c r="M247" s="75"/>
      <c r="N247" s="158">
        <v>0</v>
      </c>
      <c r="O247" s="170">
        <v>23</v>
      </c>
      <c r="P247" s="160"/>
      <c r="Q247" s="77"/>
      <c r="R247" s="161"/>
      <c r="S247" s="227">
        <v>17</v>
      </c>
      <c r="T247" s="227">
        <v>6</v>
      </c>
      <c r="U247" s="162">
        <f t="shared" si="44"/>
        <v>85.185185185185176</v>
      </c>
      <c r="V247" s="71">
        <f t="shared" si="42"/>
        <v>31.6</v>
      </c>
      <c r="W247" s="73">
        <f t="shared" si="45"/>
        <v>31</v>
      </c>
      <c r="X247" s="77">
        <v>8</v>
      </c>
      <c r="Y247" s="73">
        <f>'ИТОГ и проверка'!F247</f>
        <v>31</v>
      </c>
      <c r="Z247" s="73">
        <f t="shared" si="51"/>
        <v>7.8481012658227849</v>
      </c>
      <c r="AA247" s="71">
        <f t="shared" si="46"/>
        <v>-0.15189873417721511</v>
      </c>
      <c r="AB247" s="10">
        <f t="shared" si="47"/>
        <v>0</v>
      </c>
      <c r="AC247" s="77"/>
      <c r="AD247" s="73">
        <f>'ИТОГ и проверка'!D247</f>
        <v>0</v>
      </c>
      <c r="AE247" s="77"/>
      <c r="AF247" s="77"/>
      <c r="AG247" s="77"/>
      <c r="AH247" s="73">
        <f>'ИТОГ и проверка'!E247</f>
        <v>0</v>
      </c>
      <c r="AI247" s="91"/>
      <c r="AJ247" s="91">
        <f t="shared" si="48"/>
        <v>0</v>
      </c>
      <c r="AK247" s="89">
        <f t="shared" si="49"/>
        <v>-31</v>
      </c>
      <c r="AL247" s="71">
        <f t="shared" si="50"/>
        <v>0</v>
      </c>
    </row>
    <row r="248" spans="1:38">
      <c r="A248" s="93" t="s">
        <v>502</v>
      </c>
      <c r="B248" s="57" t="s">
        <v>503</v>
      </c>
      <c r="C248" s="163"/>
      <c r="D248" s="58"/>
      <c r="E248" s="164"/>
      <c r="F248" s="267"/>
      <c r="G248" s="119"/>
      <c r="H248" s="61"/>
      <c r="I248" s="61"/>
      <c r="J248" s="61"/>
      <c r="K248" s="61"/>
      <c r="L248" s="61"/>
      <c r="M248" s="61"/>
      <c r="N248" s="61"/>
      <c r="O248" s="221"/>
      <c r="P248" s="60"/>
      <c r="Q248" s="60"/>
      <c r="R248" s="60"/>
      <c r="S248" s="221"/>
      <c r="T248" s="164"/>
      <c r="U248" s="60"/>
      <c r="V248" s="60"/>
      <c r="W248" s="60"/>
      <c r="X248" s="60"/>
      <c r="Y248" s="60"/>
      <c r="Z248" s="60"/>
      <c r="AA248" s="60"/>
      <c r="AB248" s="73">
        <f t="shared" si="47"/>
        <v>0</v>
      </c>
      <c r="AC248" s="60"/>
      <c r="AD248" s="60"/>
      <c r="AE248" s="60"/>
      <c r="AF248" s="60"/>
      <c r="AG248" s="60"/>
      <c r="AH248" s="60"/>
      <c r="AI248" s="97"/>
      <c r="AJ248" s="91">
        <f t="shared" si="48"/>
        <v>0</v>
      </c>
      <c r="AK248" s="89">
        <f t="shared" si="49"/>
        <v>0</v>
      </c>
      <c r="AL248" s="71">
        <f t="shared" si="50"/>
        <v>0</v>
      </c>
    </row>
    <row r="249" spans="1:38" ht="63">
      <c r="A249" s="66" t="s">
        <v>504</v>
      </c>
      <c r="B249" s="67" t="s">
        <v>505</v>
      </c>
      <c r="C249" s="168">
        <v>29.6</v>
      </c>
      <c r="D249" s="90">
        <v>79</v>
      </c>
      <c r="E249" s="169">
        <v>93</v>
      </c>
      <c r="F249" s="157">
        <f t="shared" si="43"/>
        <v>3.1418918918918917</v>
      </c>
      <c r="G249" s="72">
        <v>0</v>
      </c>
      <c r="H249" s="75">
        <v>0</v>
      </c>
      <c r="I249" s="75"/>
      <c r="J249" s="75">
        <v>0</v>
      </c>
      <c r="K249" s="75"/>
      <c r="L249" s="75"/>
      <c r="M249" s="75"/>
      <c r="N249" s="75">
        <v>0</v>
      </c>
      <c r="O249" s="265">
        <v>0</v>
      </c>
      <c r="P249" s="77"/>
      <c r="Q249" s="77"/>
      <c r="R249" s="77"/>
      <c r="S249" s="265">
        <v>0</v>
      </c>
      <c r="T249" s="268">
        <v>0</v>
      </c>
      <c r="U249" s="71"/>
      <c r="V249" s="71">
        <f t="shared" si="42"/>
        <v>11.16</v>
      </c>
      <c r="W249" s="73">
        <f t="shared" si="45"/>
        <v>11</v>
      </c>
      <c r="X249" s="77">
        <v>12</v>
      </c>
      <c r="Y249" s="73">
        <f>'ИТОГ и проверка'!F249</f>
        <v>8</v>
      </c>
      <c r="Z249" s="73">
        <f t="shared" si="51"/>
        <v>8.6021505376344081</v>
      </c>
      <c r="AA249" s="71">
        <f t="shared" si="46"/>
        <v>-3.3978494623655919</v>
      </c>
      <c r="AB249" s="10">
        <f t="shared" si="47"/>
        <v>0</v>
      </c>
      <c r="AC249" s="77"/>
      <c r="AD249" s="73">
        <f>'ИТОГ и проверка'!D249</f>
        <v>0</v>
      </c>
      <c r="AE249" s="77"/>
      <c r="AF249" s="77"/>
      <c r="AG249" s="77"/>
      <c r="AH249" s="73">
        <f>'ИТОГ и проверка'!E249</f>
        <v>0</v>
      </c>
      <c r="AI249" s="91"/>
      <c r="AJ249" s="91">
        <f t="shared" si="48"/>
        <v>0</v>
      </c>
      <c r="AK249" s="89">
        <f t="shared" si="49"/>
        <v>-8</v>
      </c>
      <c r="AL249" s="71">
        <f t="shared" si="50"/>
        <v>0</v>
      </c>
    </row>
    <row r="250" spans="1:38" ht="47.25">
      <c r="A250" s="66" t="s">
        <v>506</v>
      </c>
      <c r="B250" s="67" t="s">
        <v>507</v>
      </c>
      <c r="C250" s="171">
        <v>5.2</v>
      </c>
      <c r="D250" s="172">
        <v>58</v>
      </c>
      <c r="E250" s="170">
        <v>51</v>
      </c>
      <c r="F250" s="174">
        <f t="shared" si="43"/>
        <v>9.8076923076923066</v>
      </c>
      <c r="G250" s="72">
        <v>7</v>
      </c>
      <c r="H250" s="75">
        <v>12</v>
      </c>
      <c r="I250" s="75"/>
      <c r="J250" s="75">
        <v>0</v>
      </c>
      <c r="K250" s="75"/>
      <c r="L250" s="75"/>
      <c r="M250" s="75"/>
      <c r="N250" s="158">
        <v>0</v>
      </c>
      <c r="O250" s="170">
        <v>6</v>
      </c>
      <c r="P250" s="160"/>
      <c r="Q250" s="77"/>
      <c r="R250" s="161"/>
      <c r="S250" s="170">
        <v>1</v>
      </c>
      <c r="T250" s="170">
        <v>5</v>
      </c>
      <c r="U250" s="162">
        <f t="shared" si="44"/>
        <v>85.714285714285708</v>
      </c>
      <c r="V250" s="71">
        <f t="shared" si="42"/>
        <v>9.18</v>
      </c>
      <c r="W250" s="73">
        <f t="shared" si="45"/>
        <v>9</v>
      </c>
      <c r="X250" s="77">
        <v>18</v>
      </c>
      <c r="Y250" s="73">
        <f>'ИТОГ и проверка'!F250</f>
        <v>7</v>
      </c>
      <c r="Z250" s="73">
        <f t="shared" si="51"/>
        <v>13.725490196078431</v>
      </c>
      <c r="AA250" s="71">
        <f t="shared" si="46"/>
        <v>-4.2745098039215694</v>
      </c>
      <c r="AB250" s="73">
        <f t="shared" si="47"/>
        <v>0</v>
      </c>
      <c r="AC250" s="77"/>
      <c r="AD250" s="73">
        <f>'ИТОГ и проверка'!D250</f>
        <v>0</v>
      </c>
      <c r="AE250" s="77"/>
      <c r="AF250" s="77"/>
      <c r="AG250" s="77"/>
      <c r="AH250" s="73">
        <f>'ИТОГ и проверка'!E250</f>
        <v>0</v>
      </c>
      <c r="AI250" s="91"/>
      <c r="AJ250" s="91">
        <f t="shared" si="48"/>
        <v>0</v>
      </c>
      <c r="AK250" s="89">
        <f t="shared" si="49"/>
        <v>-7</v>
      </c>
      <c r="AL250" s="71">
        <f t="shared" si="50"/>
        <v>0</v>
      </c>
    </row>
    <row r="251" spans="1:38" ht="47.25">
      <c r="A251" s="66" t="s">
        <v>508</v>
      </c>
      <c r="B251" s="67" t="s">
        <v>509</v>
      </c>
      <c r="C251" s="168">
        <v>3.2</v>
      </c>
      <c r="D251" s="172">
        <v>12</v>
      </c>
      <c r="E251" s="250">
        <v>25</v>
      </c>
      <c r="F251" s="174">
        <f t="shared" si="43"/>
        <v>7.8125</v>
      </c>
      <c r="G251" s="72">
        <v>0</v>
      </c>
      <c r="H251" s="75">
        <v>0</v>
      </c>
      <c r="I251" s="75"/>
      <c r="J251" s="75">
        <v>0</v>
      </c>
      <c r="K251" s="75"/>
      <c r="L251" s="75"/>
      <c r="M251" s="75"/>
      <c r="N251" s="158">
        <v>0</v>
      </c>
      <c r="O251" s="170">
        <v>0</v>
      </c>
      <c r="P251" s="160"/>
      <c r="Q251" s="77"/>
      <c r="R251" s="161"/>
      <c r="S251" s="170">
        <v>0</v>
      </c>
      <c r="T251" s="170">
        <v>0</v>
      </c>
      <c r="U251" s="162">
        <v>0</v>
      </c>
      <c r="V251" s="71">
        <f t="shared" si="42"/>
        <v>3.75</v>
      </c>
      <c r="W251" s="73">
        <f t="shared" si="45"/>
        <v>3</v>
      </c>
      <c r="X251" s="77">
        <v>15</v>
      </c>
      <c r="Y251" s="73">
        <f>'ИТОГ и проверка'!F251</f>
        <v>2</v>
      </c>
      <c r="Z251" s="73">
        <f t="shared" si="51"/>
        <v>8</v>
      </c>
      <c r="AA251" s="71">
        <f t="shared" si="46"/>
        <v>-7</v>
      </c>
      <c r="AB251" s="10">
        <f t="shared" si="47"/>
        <v>0</v>
      </c>
      <c r="AC251" s="77"/>
      <c r="AD251" s="73">
        <f>'ИТОГ и проверка'!D251</f>
        <v>0</v>
      </c>
      <c r="AE251" s="77"/>
      <c r="AF251" s="77"/>
      <c r="AG251" s="77"/>
      <c r="AH251" s="73">
        <f>'ИТОГ и проверка'!E251</f>
        <v>0</v>
      </c>
      <c r="AI251" s="91"/>
      <c r="AJ251" s="91">
        <f t="shared" si="48"/>
        <v>0</v>
      </c>
      <c r="AK251" s="89">
        <f t="shared" si="49"/>
        <v>-2</v>
      </c>
      <c r="AL251" s="71">
        <f t="shared" si="50"/>
        <v>0</v>
      </c>
    </row>
    <row r="252" spans="1:38" ht="31.5">
      <c r="A252" s="66" t="s">
        <v>510</v>
      </c>
      <c r="B252" s="67" t="s">
        <v>511</v>
      </c>
      <c r="C252" s="171">
        <v>4</v>
      </c>
      <c r="D252" s="90">
        <v>31</v>
      </c>
      <c r="E252" s="148">
        <v>31</v>
      </c>
      <c r="F252" s="157">
        <f t="shared" si="43"/>
        <v>7.75</v>
      </c>
      <c r="G252" s="72">
        <v>4</v>
      </c>
      <c r="H252" s="75">
        <v>13</v>
      </c>
      <c r="I252" s="75"/>
      <c r="J252" s="75">
        <v>0</v>
      </c>
      <c r="K252" s="75"/>
      <c r="L252" s="75"/>
      <c r="M252" s="75"/>
      <c r="N252" s="158">
        <v>0</v>
      </c>
      <c r="O252" s="170">
        <v>4</v>
      </c>
      <c r="P252" s="160"/>
      <c r="Q252" s="77"/>
      <c r="R252" s="161"/>
      <c r="S252" s="170">
        <v>3</v>
      </c>
      <c r="T252" s="170">
        <v>1</v>
      </c>
      <c r="U252" s="162">
        <f t="shared" si="44"/>
        <v>100</v>
      </c>
      <c r="V252" s="71">
        <f t="shared" si="42"/>
        <v>4.6499999999999995</v>
      </c>
      <c r="W252" s="73">
        <f t="shared" si="45"/>
        <v>4</v>
      </c>
      <c r="X252" s="77">
        <v>15</v>
      </c>
      <c r="Y252" s="73">
        <f>'ИТОГ и проверка'!F252</f>
        <v>4</v>
      </c>
      <c r="Z252" s="73">
        <f t="shared" si="51"/>
        <v>12.903225806451614</v>
      </c>
      <c r="AA252" s="71">
        <f t="shared" si="46"/>
        <v>-2.0967741935483861</v>
      </c>
      <c r="AB252" s="73">
        <f t="shared" si="47"/>
        <v>0</v>
      </c>
      <c r="AC252" s="77"/>
      <c r="AD252" s="73">
        <f>'ИТОГ и проверка'!D252</f>
        <v>0</v>
      </c>
      <c r="AE252" s="77"/>
      <c r="AF252" s="77"/>
      <c r="AG252" s="77"/>
      <c r="AH252" s="73">
        <f>'ИТОГ и проверка'!E252</f>
        <v>0</v>
      </c>
      <c r="AI252" s="91"/>
      <c r="AJ252" s="91">
        <f t="shared" si="48"/>
        <v>0</v>
      </c>
      <c r="AK252" s="89">
        <f t="shared" si="49"/>
        <v>-4</v>
      </c>
      <c r="AL252" s="71">
        <f t="shared" si="50"/>
        <v>0</v>
      </c>
    </row>
    <row r="253" spans="1:38" ht="31.5">
      <c r="A253" s="66" t="s">
        <v>512</v>
      </c>
      <c r="B253" s="67" t="s">
        <v>513</v>
      </c>
      <c r="C253" s="168">
        <v>9.4</v>
      </c>
      <c r="D253" s="90">
        <v>52</v>
      </c>
      <c r="E253" s="269">
        <v>62</v>
      </c>
      <c r="F253" s="157">
        <f t="shared" si="43"/>
        <v>6.5957446808510634</v>
      </c>
      <c r="G253" s="72">
        <v>6</v>
      </c>
      <c r="H253" s="75">
        <v>12</v>
      </c>
      <c r="I253" s="75"/>
      <c r="J253" s="75">
        <v>0</v>
      </c>
      <c r="K253" s="75"/>
      <c r="L253" s="75"/>
      <c r="M253" s="75"/>
      <c r="N253" s="158">
        <v>0</v>
      </c>
      <c r="O253" s="262">
        <v>4</v>
      </c>
      <c r="P253" s="160"/>
      <c r="Q253" s="77"/>
      <c r="R253" s="161"/>
      <c r="S253" s="262">
        <v>3</v>
      </c>
      <c r="T253" s="262">
        <v>1</v>
      </c>
      <c r="U253" s="162">
        <f t="shared" si="44"/>
        <v>66.666666666666671</v>
      </c>
      <c r="V253" s="71">
        <f t="shared" si="42"/>
        <v>7.4399999999999995</v>
      </c>
      <c r="W253" s="73">
        <f t="shared" si="45"/>
        <v>7</v>
      </c>
      <c r="X253" s="77">
        <v>12</v>
      </c>
      <c r="Y253" s="73">
        <f>'ИТОГ и проверка'!F253</f>
        <v>7</v>
      </c>
      <c r="Z253" s="73">
        <f t="shared" si="51"/>
        <v>11.290322580645162</v>
      </c>
      <c r="AA253" s="71">
        <f t="shared" si="46"/>
        <v>-0.70967741935483808</v>
      </c>
      <c r="AB253" s="10">
        <f t="shared" si="47"/>
        <v>0</v>
      </c>
      <c r="AC253" s="77"/>
      <c r="AD253" s="73">
        <f>'ИТОГ и проверка'!D253</f>
        <v>0</v>
      </c>
      <c r="AE253" s="77"/>
      <c r="AF253" s="77"/>
      <c r="AG253" s="77"/>
      <c r="AH253" s="73">
        <f>'ИТОГ и проверка'!E253</f>
        <v>0</v>
      </c>
      <c r="AI253" s="91"/>
      <c r="AJ253" s="91">
        <f t="shared" si="48"/>
        <v>0</v>
      </c>
      <c r="AK253" s="89">
        <f t="shared" si="49"/>
        <v>-7</v>
      </c>
      <c r="AL253" s="71">
        <f t="shared" si="50"/>
        <v>0</v>
      </c>
    </row>
    <row r="254" spans="1:38" ht="63">
      <c r="A254" s="66" t="s">
        <v>514</v>
      </c>
      <c r="B254" s="67" t="s">
        <v>515</v>
      </c>
      <c r="C254" s="171">
        <v>11.4</v>
      </c>
      <c r="D254" s="172">
        <v>0</v>
      </c>
      <c r="E254" s="170">
        <v>0</v>
      </c>
      <c r="F254" s="174">
        <f t="shared" si="43"/>
        <v>0</v>
      </c>
      <c r="G254" s="72">
        <v>0</v>
      </c>
      <c r="H254" s="75">
        <v>0</v>
      </c>
      <c r="I254" s="75"/>
      <c r="J254" s="75">
        <v>0</v>
      </c>
      <c r="K254" s="75"/>
      <c r="L254" s="75"/>
      <c r="M254" s="75"/>
      <c r="N254" s="75">
        <v>0</v>
      </c>
      <c r="O254" s="268">
        <v>0</v>
      </c>
      <c r="P254" s="77"/>
      <c r="Q254" s="77"/>
      <c r="R254" s="77"/>
      <c r="S254" s="268">
        <v>0</v>
      </c>
      <c r="T254" s="268">
        <v>0</v>
      </c>
      <c r="U254" s="71">
        <v>0</v>
      </c>
      <c r="V254" s="71">
        <f t="shared" si="42"/>
        <v>0</v>
      </c>
      <c r="W254" s="73">
        <f t="shared" si="45"/>
        <v>0</v>
      </c>
      <c r="X254" s="77">
        <v>0</v>
      </c>
      <c r="Y254" s="73">
        <f>'ИТОГ и проверка'!F254</f>
        <v>0</v>
      </c>
      <c r="Z254" s="73">
        <v>0</v>
      </c>
      <c r="AA254" s="71">
        <f t="shared" si="46"/>
        <v>0</v>
      </c>
      <c r="AB254" s="73">
        <f t="shared" si="47"/>
        <v>0</v>
      </c>
      <c r="AC254" s="77"/>
      <c r="AD254" s="73">
        <f>'ИТОГ и проверка'!D254</f>
        <v>0</v>
      </c>
      <c r="AE254" s="77"/>
      <c r="AF254" s="77"/>
      <c r="AG254" s="77"/>
      <c r="AH254" s="73">
        <f>'ИТОГ и проверка'!E254</f>
        <v>0</v>
      </c>
      <c r="AI254" s="91"/>
      <c r="AJ254" s="91">
        <f t="shared" si="48"/>
        <v>0</v>
      </c>
      <c r="AK254" s="89">
        <f t="shared" si="49"/>
        <v>0</v>
      </c>
      <c r="AL254" s="71">
        <f t="shared" si="50"/>
        <v>0</v>
      </c>
    </row>
    <row r="255" spans="1:38">
      <c r="A255" s="66" t="s">
        <v>516</v>
      </c>
      <c r="B255" s="67" t="s">
        <v>517</v>
      </c>
      <c r="C255" s="168">
        <v>5.1719999999999997</v>
      </c>
      <c r="D255" s="90">
        <v>36</v>
      </c>
      <c r="E255" s="225">
        <v>37</v>
      </c>
      <c r="F255" s="157">
        <f t="shared" si="43"/>
        <v>7.1539056457849961</v>
      </c>
      <c r="G255" s="72">
        <v>0</v>
      </c>
      <c r="H255" s="75">
        <v>0</v>
      </c>
      <c r="I255" s="75"/>
      <c r="J255" s="75">
        <v>0</v>
      </c>
      <c r="K255" s="75"/>
      <c r="L255" s="75"/>
      <c r="M255" s="75"/>
      <c r="N255" s="158">
        <v>0</v>
      </c>
      <c r="O255" s="270">
        <v>3</v>
      </c>
      <c r="P255" s="160"/>
      <c r="Q255" s="77"/>
      <c r="R255" s="161"/>
      <c r="S255" s="270">
        <v>2</v>
      </c>
      <c r="T255" s="270">
        <v>1</v>
      </c>
      <c r="U255" s="162">
        <v>0</v>
      </c>
      <c r="V255" s="71">
        <f t="shared" si="42"/>
        <v>5.55</v>
      </c>
      <c r="W255" s="73">
        <f t="shared" si="45"/>
        <v>5</v>
      </c>
      <c r="X255" s="77">
        <v>15</v>
      </c>
      <c r="Y255" s="73">
        <f>'ИТОГ и проверка'!F255</f>
        <v>4</v>
      </c>
      <c r="Z255" s="73">
        <f t="shared" si="51"/>
        <v>10.810810810810811</v>
      </c>
      <c r="AA255" s="71">
        <f t="shared" si="46"/>
        <v>-4.1891891891891895</v>
      </c>
      <c r="AB255" s="10">
        <f t="shared" si="47"/>
        <v>0</v>
      </c>
      <c r="AC255" s="77"/>
      <c r="AD255" s="73">
        <f>'ИТОГ и проверка'!D255</f>
        <v>0</v>
      </c>
      <c r="AE255" s="77"/>
      <c r="AF255" s="77"/>
      <c r="AG255" s="77"/>
      <c r="AH255" s="73">
        <f>'ИТОГ и проверка'!E255</f>
        <v>0</v>
      </c>
      <c r="AI255" s="91"/>
      <c r="AJ255" s="91">
        <f t="shared" si="48"/>
        <v>0</v>
      </c>
      <c r="AK255" s="89">
        <f t="shared" si="49"/>
        <v>-4</v>
      </c>
      <c r="AL255" s="71">
        <f t="shared" si="50"/>
        <v>0</v>
      </c>
    </row>
    <row r="256" spans="1:38" ht="31.5">
      <c r="A256" s="66" t="s">
        <v>518</v>
      </c>
      <c r="B256" s="67" t="s">
        <v>519</v>
      </c>
      <c r="C256" s="171">
        <v>3.52</v>
      </c>
      <c r="D256" s="172">
        <v>5</v>
      </c>
      <c r="E256" s="250">
        <v>5</v>
      </c>
      <c r="F256" s="174">
        <f t="shared" si="43"/>
        <v>1.4204545454545454</v>
      </c>
      <c r="G256" s="72">
        <v>0</v>
      </c>
      <c r="H256" s="75">
        <v>0</v>
      </c>
      <c r="I256" s="75"/>
      <c r="J256" s="75">
        <v>0</v>
      </c>
      <c r="K256" s="75"/>
      <c r="L256" s="75"/>
      <c r="M256" s="75"/>
      <c r="N256" s="75">
        <v>0</v>
      </c>
      <c r="O256" s="268">
        <v>0</v>
      </c>
      <c r="P256" s="77"/>
      <c r="Q256" s="77"/>
      <c r="R256" s="77"/>
      <c r="S256" s="268">
        <v>0</v>
      </c>
      <c r="T256" s="268">
        <v>0</v>
      </c>
      <c r="U256" s="71">
        <v>0</v>
      </c>
      <c r="V256" s="71">
        <f t="shared" si="42"/>
        <v>0.4</v>
      </c>
      <c r="W256" s="73">
        <f t="shared" si="45"/>
        <v>0</v>
      </c>
      <c r="X256" s="77">
        <v>8</v>
      </c>
      <c r="Y256" s="73">
        <f>'ИТОГ и проверка'!F256</f>
        <v>0</v>
      </c>
      <c r="Z256" s="73">
        <f t="shared" si="51"/>
        <v>0</v>
      </c>
      <c r="AA256" s="71">
        <f t="shared" si="46"/>
        <v>-8</v>
      </c>
      <c r="AB256" s="73">
        <f t="shared" si="47"/>
        <v>0</v>
      </c>
      <c r="AC256" s="77"/>
      <c r="AD256" s="73">
        <f>'ИТОГ и проверка'!D256</f>
        <v>0</v>
      </c>
      <c r="AE256" s="77"/>
      <c r="AF256" s="77"/>
      <c r="AG256" s="77"/>
      <c r="AH256" s="73">
        <f>'ИТОГ и проверка'!E256</f>
        <v>0</v>
      </c>
      <c r="AI256" s="91"/>
      <c r="AJ256" s="91">
        <f t="shared" si="48"/>
        <v>0</v>
      </c>
      <c r="AK256" s="89">
        <f t="shared" si="49"/>
        <v>0</v>
      </c>
      <c r="AL256" s="71">
        <f t="shared" si="50"/>
        <v>0</v>
      </c>
    </row>
    <row r="257" spans="1:38" ht="31.5">
      <c r="A257" s="66" t="s">
        <v>520</v>
      </c>
      <c r="B257" s="67" t="s">
        <v>521</v>
      </c>
      <c r="C257" s="168">
        <v>23.2</v>
      </c>
      <c r="D257" s="90">
        <v>111</v>
      </c>
      <c r="E257" s="148">
        <v>111</v>
      </c>
      <c r="F257" s="157">
        <f t="shared" si="43"/>
        <v>4.7844827586206895</v>
      </c>
      <c r="G257" s="72">
        <v>8</v>
      </c>
      <c r="H257" s="75">
        <v>7</v>
      </c>
      <c r="I257" s="75"/>
      <c r="J257" s="75">
        <v>0</v>
      </c>
      <c r="K257" s="75"/>
      <c r="L257" s="75"/>
      <c r="M257" s="75"/>
      <c r="N257" s="158">
        <v>0</v>
      </c>
      <c r="O257" s="170">
        <v>7</v>
      </c>
      <c r="P257" s="160"/>
      <c r="Q257" s="77"/>
      <c r="R257" s="161"/>
      <c r="S257" s="170">
        <v>4</v>
      </c>
      <c r="T257" s="170">
        <v>3</v>
      </c>
      <c r="U257" s="162">
        <f t="shared" si="44"/>
        <v>87.5</v>
      </c>
      <c r="V257" s="71">
        <f t="shared" si="42"/>
        <v>13.32</v>
      </c>
      <c r="W257" s="73">
        <f t="shared" si="45"/>
        <v>13</v>
      </c>
      <c r="X257" s="77">
        <v>12</v>
      </c>
      <c r="Y257" s="73">
        <f>'ИТОГ и проверка'!F257</f>
        <v>10</v>
      </c>
      <c r="Z257" s="73">
        <f t="shared" si="51"/>
        <v>9.0090090090090076</v>
      </c>
      <c r="AA257" s="71">
        <f t="shared" si="46"/>
        <v>-2.9909909909909924</v>
      </c>
      <c r="AB257" s="10">
        <f t="shared" si="47"/>
        <v>0</v>
      </c>
      <c r="AC257" s="77"/>
      <c r="AD257" s="73">
        <f>'ИТОГ и проверка'!D257</f>
        <v>0</v>
      </c>
      <c r="AE257" s="77"/>
      <c r="AF257" s="77"/>
      <c r="AG257" s="77"/>
      <c r="AH257" s="73">
        <f>'ИТОГ и проверка'!E257</f>
        <v>0</v>
      </c>
      <c r="AI257" s="91"/>
      <c r="AJ257" s="91">
        <f t="shared" si="48"/>
        <v>0</v>
      </c>
      <c r="AK257" s="89">
        <f t="shared" si="49"/>
        <v>-10</v>
      </c>
      <c r="AL257" s="71">
        <f t="shared" si="50"/>
        <v>0</v>
      </c>
    </row>
    <row r="258" spans="1:38" ht="31.5">
      <c r="A258" s="66" t="s">
        <v>522</v>
      </c>
      <c r="B258" s="67" t="s">
        <v>523</v>
      </c>
      <c r="C258" s="222">
        <v>35.938000000000002</v>
      </c>
      <c r="D258" s="90">
        <v>112</v>
      </c>
      <c r="E258" s="70">
        <v>121</v>
      </c>
      <c r="F258" s="157">
        <f t="shared" si="43"/>
        <v>3.3669096777783958</v>
      </c>
      <c r="G258" s="72">
        <v>8</v>
      </c>
      <c r="H258" s="75">
        <v>7</v>
      </c>
      <c r="I258" s="75"/>
      <c r="J258" s="75">
        <v>0</v>
      </c>
      <c r="K258" s="75"/>
      <c r="L258" s="75"/>
      <c r="M258" s="75"/>
      <c r="N258" s="75">
        <v>0</v>
      </c>
      <c r="O258" s="249">
        <v>4</v>
      </c>
      <c r="P258" s="77"/>
      <c r="Q258" s="77"/>
      <c r="R258" s="77"/>
      <c r="S258" s="249">
        <v>0</v>
      </c>
      <c r="T258" s="249">
        <v>4</v>
      </c>
      <c r="U258" s="71">
        <f t="shared" si="44"/>
        <v>50</v>
      </c>
      <c r="V258" s="71">
        <f t="shared" si="42"/>
        <v>14.52</v>
      </c>
      <c r="W258" s="73">
        <f t="shared" si="45"/>
        <v>14</v>
      </c>
      <c r="X258" s="77">
        <v>12</v>
      </c>
      <c r="Y258" s="73">
        <f>'ИТОГ и проверка'!F258</f>
        <v>8</v>
      </c>
      <c r="Z258" s="73">
        <f t="shared" si="51"/>
        <v>6.6115702479338845</v>
      </c>
      <c r="AA258" s="71">
        <f t="shared" si="46"/>
        <v>-5.3884297520661155</v>
      </c>
      <c r="AB258" s="73">
        <f t="shared" si="47"/>
        <v>0</v>
      </c>
      <c r="AC258" s="77"/>
      <c r="AD258" s="73">
        <f>'ИТОГ и проверка'!D258</f>
        <v>0</v>
      </c>
      <c r="AE258" s="77"/>
      <c r="AF258" s="77"/>
      <c r="AG258" s="77"/>
      <c r="AH258" s="73">
        <f>'ИТОГ и проверка'!E258</f>
        <v>0</v>
      </c>
      <c r="AI258" s="91"/>
      <c r="AJ258" s="91">
        <f t="shared" si="48"/>
        <v>0</v>
      </c>
      <c r="AK258" s="89">
        <f t="shared" si="49"/>
        <v>-8</v>
      </c>
      <c r="AL258" s="71">
        <f t="shared" si="50"/>
        <v>0</v>
      </c>
    </row>
    <row r="259" spans="1:38" ht="47.25">
      <c r="A259" s="66" t="s">
        <v>524</v>
      </c>
      <c r="B259" s="67" t="s">
        <v>525</v>
      </c>
      <c r="C259" s="168">
        <v>12.676</v>
      </c>
      <c r="D259" s="90">
        <v>82</v>
      </c>
      <c r="E259" s="186">
        <v>77</v>
      </c>
      <c r="F259" s="157">
        <f t="shared" si="43"/>
        <v>6.0744714420952981</v>
      </c>
      <c r="G259" s="72">
        <v>7</v>
      </c>
      <c r="H259" s="75">
        <v>9</v>
      </c>
      <c r="I259" s="75"/>
      <c r="J259" s="75">
        <v>0</v>
      </c>
      <c r="K259" s="75"/>
      <c r="L259" s="75"/>
      <c r="M259" s="75"/>
      <c r="N259" s="158">
        <v>0</v>
      </c>
      <c r="O259" s="170">
        <v>6</v>
      </c>
      <c r="P259" s="160"/>
      <c r="Q259" s="77"/>
      <c r="R259" s="161"/>
      <c r="S259" s="170">
        <v>4</v>
      </c>
      <c r="T259" s="170">
        <v>2</v>
      </c>
      <c r="U259" s="162">
        <f t="shared" si="44"/>
        <v>85.714285714285708</v>
      </c>
      <c r="V259" s="71">
        <f t="shared" si="42"/>
        <v>11.549999999999999</v>
      </c>
      <c r="W259" s="73">
        <f t="shared" si="45"/>
        <v>11</v>
      </c>
      <c r="X259" s="77">
        <v>15</v>
      </c>
      <c r="Y259" s="73">
        <f>'ИТОГ и проверка'!F259</f>
        <v>7</v>
      </c>
      <c r="Z259" s="73">
        <f t="shared" si="51"/>
        <v>9.0909090909090899</v>
      </c>
      <c r="AA259" s="71">
        <f t="shared" si="46"/>
        <v>-5.9090909090909101</v>
      </c>
      <c r="AB259" s="10">
        <f t="shared" si="47"/>
        <v>0</v>
      </c>
      <c r="AC259" s="77"/>
      <c r="AD259" s="73">
        <f>'ИТОГ и проверка'!D259</f>
        <v>0</v>
      </c>
      <c r="AE259" s="77"/>
      <c r="AF259" s="77"/>
      <c r="AG259" s="77"/>
      <c r="AH259" s="73">
        <f>'ИТОГ и проверка'!E259</f>
        <v>0</v>
      </c>
      <c r="AI259" s="91"/>
      <c r="AJ259" s="91">
        <f t="shared" si="48"/>
        <v>0</v>
      </c>
      <c r="AK259" s="89">
        <f t="shared" si="49"/>
        <v>-7</v>
      </c>
      <c r="AL259" s="71">
        <f t="shared" si="50"/>
        <v>0</v>
      </c>
    </row>
    <row r="260" spans="1:38" ht="63">
      <c r="A260" s="69" t="s">
        <v>526</v>
      </c>
      <c r="B260" s="128" t="s">
        <v>527</v>
      </c>
      <c r="C260" s="171">
        <v>9.8000000000000007</v>
      </c>
      <c r="D260" s="90">
        <v>30</v>
      </c>
      <c r="E260" s="206">
        <v>35</v>
      </c>
      <c r="F260" s="157">
        <f t="shared" si="43"/>
        <v>3.5714285714285712</v>
      </c>
      <c r="G260" s="72">
        <v>3</v>
      </c>
      <c r="H260" s="75">
        <v>10</v>
      </c>
      <c r="I260" s="75"/>
      <c r="J260" s="75">
        <v>0</v>
      </c>
      <c r="K260" s="75"/>
      <c r="L260" s="75"/>
      <c r="M260" s="75"/>
      <c r="N260" s="158">
        <v>0</v>
      </c>
      <c r="O260" s="170">
        <v>0</v>
      </c>
      <c r="P260" s="160"/>
      <c r="Q260" s="77"/>
      <c r="R260" s="161"/>
      <c r="S260" s="262"/>
      <c r="T260" s="262"/>
      <c r="U260" s="162">
        <v>0</v>
      </c>
      <c r="V260" s="71">
        <f t="shared" si="42"/>
        <v>4.2</v>
      </c>
      <c r="W260" s="73">
        <f t="shared" si="45"/>
        <v>4</v>
      </c>
      <c r="X260" s="77">
        <v>12</v>
      </c>
      <c r="Y260" s="73">
        <f>'ИТОГ и проверка'!F260</f>
        <v>4</v>
      </c>
      <c r="Z260" s="73">
        <f t="shared" si="51"/>
        <v>11.428571428571429</v>
      </c>
      <c r="AA260" s="71">
        <f t="shared" si="46"/>
        <v>-0.57142857142857117</v>
      </c>
      <c r="AB260" s="73">
        <f t="shared" si="47"/>
        <v>0</v>
      </c>
      <c r="AC260" s="77"/>
      <c r="AD260" s="73">
        <f>'ИТОГ и проверка'!D260</f>
        <v>0</v>
      </c>
      <c r="AE260" s="77"/>
      <c r="AF260" s="77"/>
      <c r="AG260" s="77"/>
      <c r="AH260" s="73">
        <f>'ИТОГ и проверка'!E260</f>
        <v>0</v>
      </c>
      <c r="AI260" s="91"/>
      <c r="AJ260" s="91">
        <f t="shared" si="48"/>
        <v>0</v>
      </c>
      <c r="AK260" s="89">
        <f t="shared" si="49"/>
        <v>-4</v>
      </c>
      <c r="AL260" s="71">
        <f t="shared" si="50"/>
        <v>0</v>
      </c>
    </row>
    <row r="261" spans="1:38" ht="63">
      <c r="A261" s="66" t="s">
        <v>528</v>
      </c>
      <c r="B261" s="67" t="s">
        <v>529</v>
      </c>
      <c r="C261" s="168">
        <v>16.123000000000001</v>
      </c>
      <c r="D261" s="271">
        <v>0</v>
      </c>
      <c r="E261" s="227">
        <v>59</v>
      </c>
      <c r="F261" s="174">
        <f t="shared" si="43"/>
        <v>3.6593686038578426</v>
      </c>
      <c r="G261" s="72">
        <v>0</v>
      </c>
      <c r="H261" s="75">
        <v>0</v>
      </c>
      <c r="I261" s="74"/>
      <c r="J261" s="75">
        <v>0</v>
      </c>
      <c r="K261" s="74"/>
      <c r="L261" s="74"/>
      <c r="M261" s="74"/>
      <c r="N261" s="75">
        <v>0</v>
      </c>
      <c r="O261" s="188"/>
      <c r="P261" s="69"/>
      <c r="Q261" s="69"/>
      <c r="R261" s="69"/>
      <c r="S261" s="70"/>
      <c r="T261" s="70"/>
      <c r="U261" s="71">
        <v>0</v>
      </c>
      <c r="V261" s="257">
        <f t="shared" si="42"/>
        <v>7.08</v>
      </c>
      <c r="W261" s="73">
        <f t="shared" si="45"/>
        <v>7</v>
      </c>
      <c r="X261" s="147">
        <v>12</v>
      </c>
      <c r="Y261" s="73">
        <f>'ИТОГ и проверка'!F261</f>
        <v>7</v>
      </c>
      <c r="Z261" s="10">
        <f t="shared" si="51"/>
        <v>11.864406779661017</v>
      </c>
      <c r="AA261" s="71">
        <f t="shared" si="46"/>
        <v>-0.13559322033898269</v>
      </c>
      <c r="AB261" s="10">
        <f t="shared" si="47"/>
        <v>0</v>
      </c>
      <c r="AC261" s="69"/>
      <c r="AD261" s="73">
        <v>0</v>
      </c>
      <c r="AE261" s="69"/>
      <c r="AF261" s="69"/>
      <c r="AG261" s="69"/>
      <c r="AH261" s="73">
        <v>0</v>
      </c>
      <c r="AI261" s="91"/>
      <c r="AJ261" s="91"/>
      <c r="AK261" s="89"/>
      <c r="AL261" s="71"/>
    </row>
    <row r="262" spans="1:38" ht="31.5">
      <c r="A262" s="66" t="s">
        <v>530</v>
      </c>
      <c r="B262" s="67" t="s">
        <v>531</v>
      </c>
      <c r="C262" s="171">
        <v>179.86</v>
      </c>
      <c r="D262" s="90">
        <v>101</v>
      </c>
      <c r="E262" s="272">
        <v>97</v>
      </c>
      <c r="F262" s="157">
        <f t="shared" si="43"/>
        <v>0.53930835093961971</v>
      </c>
      <c r="G262" s="72">
        <v>5</v>
      </c>
      <c r="H262" s="75">
        <v>5</v>
      </c>
      <c r="I262" s="75"/>
      <c r="J262" s="75">
        <v>0</v>
      </c>
      <c r="K262" s="75">
        <v>0</v>
      </c>
      <c r="L262" s="75">
        <v>0</v>
      </c>
      <c r="M262" s="75">
        <v>3</v>
      </c>
      <c r="N262" s="75">
        <v>2</v>
      </c>
      <c r="O262" s="206">
        <v>4</v>
      </c>
      <c r="P262" s="77"/>
      <c r="Q262" s="77"/>
      <c r="R262" s="77"/>
      <c r="S262" s="206">
        <v>2</v>
      </c>
      <c r="T262" s="169">
        <v>2</v>
      </c>
      <c r="U262" s="71">
        <f t="shared" si="44"/>
        <v>80</v>
      </c>
      <c r="V262" s="71">
        <f t="shared" si="42"/>
        <v>4.8500000000000005</v>
      </c>
      <c r="W262" s="73">
        <f t="shared" si="45"/>
        <v>4</v>
      </c>
      <c r="X262" s="77">
        <v>5</v>
      </c>
      <c r="Y262" s="73">
        <f>'ИТОГ и проверка'!F262</f>
        <v>4</v>
      </c>
      <c r="Z262" s="73">
        <f t="shared" si="51"/>
        <v>4.123711340206186</v>
      </c>
      <c r="AA262" s="71">
        <f t="shared" si="46"/>
        <v>-0.87628865979381398</v>
      </c>
      <c r="AB262" s="73">
        <f t="shared" si="47"/>
        <v>0</v>
      </c>
      <c r="AC262" s="77"/>
      <c r="AD262" s="73">
        <f>'ИТОГ и проверка'!G262</f>
        <v>0</v>
      </c>
      <c r="AE262" s="73">
        <f>'ИТОГ и проверка'!H262</f>
        <v>0</v>
      </c>
      <c r="AF262" s="77">
        <v>0</v>
      </c>
      <c r="AG262" s="73">
        <f t="shared" ref="AG262" si="52">Y262-AD262-AE262-AH262</f>
        <v>2</v>
      </c>
      <c r="AH262" s="73">
        <f>'ИТОГ и проверка'!I262</f>
        <v>2</v>
      </c>
      <c r="AI262" s="91"/>
      <c r="AJ262" s="91">
        <f t="shared" si="48"/>
        <v>4</v>
      </c>
      <c r="AK262" s="89">
        <f t="shared" si="49"/>
        <v>0</v>
      </c>
      <c r="AL262" s="71">
        <f t="shared" si="50"/>
        <v>0</v>
      </c>
    </row>
    <row r="263" spans="1:38" ht="47.25">
      <c r="A263" s="66" t="s">
        <v>532</v>
      </c>
      <c r="B263" s="67" t="s">
        <v>533</v>
      </c>
      <c r="C263" s="168">
        <v>47.5</v>
      </c>
      <c r="D263" s="90">
        <v>137</v>
      </c>
      <c r="E263" s="269">
        <v>123</v>
      </c>
      <c r="F263" s="157">
        <f t="shared" si="43"/>
        <v>2.5894736842105264</v>
      </c>
      <c r="G263" s="72">
        <v>10</v>
      </c>
      <c r="H263" s="75">
        <v>7</v>
      </c>
      <c r="I263" s="75"/>
      <c r="J263" s="75">
        <v>0</v>
      </c>
      <c r="K263" s="75"/>
      <c r="L263" s="75"/>
      <c r="M263" s="75"/>
      <c r="N263" s="158">
        <v>0</v>
      </c>
      <c r="O263" s="262">
        <v>9</v>
      </c>
      <c r="P263" s="160"/>
      <c r="Q263" s="77"/>
      <c r="R263" s="161"/>
      <c r="S263" s="262">
        <v>7</v>
      </c>
      <c r="T263" s="262">
        <v>2</v>
      </c>
      <c r="U263" s="162">
        <f t="shared" si="44"/>
        <v>90</v>
      </c>
      <c r="V263" s="71">
        <f t="shared" si="42"/>
        <v>9.84</v>
      </c>
      <c r="W263" s="73">
        <f t="shared" si="45"/>
        <v>9</v>
      </c>
      <c r="X263" s="77">
        <v>8</v>
      </c>
      <c r="Y263" s="73">
        <f>'ИТОГ и проверка'!F263</f>
        <v>9</v>
      </c>
      <c r="Z263" s="73">
        <f t="shared" si="51"/>
        <v>7.3170731707317076</v>
      </c>
      <c r="AA263" s="71">
        <f t="shared" si="46"/>
        <v>-0.6829268292682924</v>
      </c>
      <c r="AB263" s="10">
        <f t="shared" si="47"/>
        <v>0</v>
      </c>
      <c r="AC263" s="77"/>
      <c r="AD263" s="73">
        <f>'ИТОГ и проверка'!D263</f>
        <v>0</v>
      </c>
      <c r="AE263" s="77"/>
      <c r="AF263" s="77"/>
      <c r="AG263" s="77"/>
      <c r="AH263" s="73">
        <f>'ИТОГ и проверка'!E263</f>
        <v>0</v>
      </c>
      <c r="AI263" s="91"/>
      <c r="AJ263" s="91">
        <f t="shared" si="48"/>
        <v>0</v>
      </c>
      <c r="AK263" s="89">
        <f t="shared" si="49"/>
        <v>-9</v>
      </c>
      <c r="AL263" s="71">
        <f t="shared" si="50"/>
        <v>0</v>
      </c>
    </row>
    <row r="264" spans="1:38" ht="47.25">
      <c r="A264" s="66" t="s">
        <v>534</v>
      </c>
      <c r="B264" s="67" t="s">
        <v>535</v>
      </c>
      <c r="C264" s="222">
        <v>23.922999999999998</v>
      </c>
      <c r="D264" s="172">
        <v>58</v>
      </c>
      <c r="E264" s="273">
        <v>61</v>
      </c>
      <c r="F264" s="174">
        <f t="shared" si="43"/>
        <v>2.5498474271621454</v>
      </c>
      <c r="G264" s="72">
        <v>4</v>
      </c>
      <c r="H264" s="75">
        <v>7</v>
      </c>
      <c r="I264" s="75"/>
      <c r="J264" s="75">
        <v>0</v>
      </c>
      <c r="K264" s="75"/>
      <c r="L264" s="75"/>
      <c r="M264" s="75"/>
      <c r="N264" s="75">
        <v>0</v>
      </c>
      <c r="O264" s="75">
        <v>4</v>
      </c>
      <c r="P264" s="77"/>
      <c r="Q264" s="77"/>
      <c r="R264" s="77"/>
      <c r="S264" s="75">
        <v>3</v>
      </c>
      <c r="T264" s="75">
        <v>1</v>
      </c>
      <c r="U264" s="71">
        <f t="shared" si="44"/>
        <v>100</v>
      </c>
      <c r="V264" s="71">
        <f t="shared" si="42"/>
        <v>4.88</v>
      </c>
      <c r="W264" s="73">
        <f t="shared" si="45"/>
        <v>4</v>
      </c>
      <c r="X264" s="77">
        <v>8</v>
      </c>
      <c r="Y264" s="73">
        <f>'ИТОГ и проверка'!F264</f>
        <v>4</v>
      </c>
      <c r="Z264" s="73">
        <f t="shared" si="51"/>
        <v>6.557377049180328</v>
      </c>
      <c r="AA264" s="71">
        <f t="shared" si="46"/>
        <v>-1.442622950819672</v>
      </c>
      <c r="AB264" s="73">
        <f t="shared" si="47"/>
        <v>0</v>
      </c>
      <c r="AC264" s="77"/>
      <c r="AD264" s="73">
        <f>'ИТОГ и проверка'!D264</f>
        <v>0</v>
      </c>
      <c r="AE264" s="77"/>
      <c r="AF264" s="77"/>
      <c r="AG264" s="77"/>
      <c r="AH264" s="73">
        <f>'ИТОГ и проверка'!E264</f>
        <v>0</v>
      </c>
      <c r="AI264" s="91"/>
      <c r="AJ264" s="91">
        <f t="shared" si="48"/>
        <v>0</v>
      </c>
      <c r="AK264" s="89">
        <f t="shared" si="49"/>
        <v>-4</v>
      </c>
      <c r="AL264" s="71">
        <f t="shared" si="50"/>
        <v>0</v>
      </c>
    </row>
    <row r="265" spans="1:38" s="139" customFormat="1">
      <c r="A265" s="129"/>
      <c r="B265" s="130" t="s">
        <v>536</v>
      </c>
      <c r="C265" s="131">
        <f>SUM(C13:C264)</f>
        <v>70022.294000000009</v>
      </c>
      <c r="D265" s="132">
        <f>SUM(D13:D264)</f>
        <v>77265</v>
      </c>
      <c r="E265" s="274">
        <f>SUM(E13:E264)</f>
        <v>75567</v>
      </c>
      <c r="F265" s="133">
        <f t="shared" si="43"/>
        <v>1.0791848664655286</v>
      </c>
      <c r="G265" s="274">
        <f>SUM(G13:G264)</f>
        <v>5696</v>
      </c>
      <c r="H265" s="275">
        <f>G265/D265%</f>
        <v>7.3720313207791373</v>
      </c>
      <c r="I265" s="274">
        <f t="shared" ref="I265:T265" si="53">SUM(I13:I264)</f>
        <v>66</v>
      </c>
      <c r="J265" s="274">
        <f t="shared" si="53"/>
        <v>81</v>
      </c>
      <c r="K265" s="274">
        <f t="shared" si="53"/>
        <v>99</v>
      </c>
      <c r="L265" s="274">
        <f t="shared" si="53"/>
        <v>0</v>
      </c>
      <c r="M265" s="274">
        <f t="shared" si="53"/>
        <v>790</v>
      </c>
      <c r="N265" s="274">
        <f t="shared" si="53"/>
        <v>335</v>
      </c>
      <c r="O265" s="132">
        <f t="shared" si="53"/>
        <v>1332</v>
      </c>
      <c r="P265" s="132">
        <f t="shared" si="53"/>
        <v>0</v>
      </c>
      <c r="Q265" s="132">
        <f t="shared" si="53"/>
        <v>0</v>
      </c>
      <c r="R265" s="132">
        <f t="shared" si="53"/>
        <v>0</v>
      </c>
      <c r="S265" s="132">
        <f t="shared" si="53"/>
        <v>979</v>
      </c>
      <c r="T265" s="132">
        <f t="shared" si="53"/>
        <v>362</v>
      </c>
      <c r="U265" s="133">
        <f t="shared" si="44"/>
        <v>23.384831460674157</v>
      </c>
      <c r="V265" s="132"/>
      <c r="W265" s="132">
        <f>SUM(W13:W264)</f>
        <v>6337</v>
      </c>
      <c r="X265" s="132"/>
      <c r="Y265" s="132">
        <f>SUM(Y13:Y264)</f>
        <v>5428</v>
      </c>
      <c r="Z265" s="132"/>
      <c r="AA265" s="132"/>
      <c r="AB265" s="132">
        <f>SUM(AB13:AB264)</f>
        <v>0</v>
      </c>
      <c r="AC265" s="132">
        <f>SUM(AC13:AC264)</f>
        <v>303</v>
      </c>
      <c r="AD265" s="132">
        <f>SUM(AD13:AD264)</f>
        <v>50</v>
      </c>
      <c r="AE265" s="132">
        <f>SUM(AE13:AE264)</f>
        <v>74</v>
      </c>
      <c r="AF265" s="132"/>
      <c r="AG265" s="132">
        <f>SUM(AG13:AG264)</f>
        <v>520</v>
      </c>
      <c r="AH265" s="132">
        <f>SUM(AH13:AH264)</f>
        <v>303</v>
      </c>
      <c r="AI265" s="135"/>
      <c r="AJ265" s="136">
        <f t="shared" si="48"/>
        <v>947</v>
      </c>
      <c r="AK265" s="137"/>
      <c r="AL265" s="138"/>
    </row>
    <row r="266" spans="1:38">
      <c r="H266" s="141"/>
    </row>
    <row r="268" spans="1:38" ht="63" customHeight="1">
      <c r="B268" s="537" t="s">
        <v>537</v>
      </c>
      <c r="C268" s="551"/>
      <c r="D268" s="552" t="s">
        <v>542</v>
      </c>
      <c r="E268" s="552"/>
      <c r="F268" s="540" t="s">
        <v>539</v>
      </c>
      <c r="G268" s="540"/>
      <c r="I268" s="541" t="s">
        <v>540</v>
      </c>
      <c r="J268" s="541"/>
      <c r="K268" s="541"/>
      <c r="AD268" s="277">
        <f>AD265+AE265+AF265+AG265</f>
        <v>644</v>
      </c>
      <c r="AE268" s="278"/>
    </row>
  </sheetData>
  <mergeCells count="39">
    <mergeCell ref="AK9:AK10"/>
    <mergeCell ref="B268:C268"/>
    <mergeCell ref="D268:E268"/>
    <mergeCell ref="F268:G268"/>
    <mergeCell ref="I268:K268"/>
    <mergeCell ref="Y8:Y10"/>
    <mergeCell ref="Z8:Z10"/>
    <mergeCell ref="AA8:AA10"/>
    <mergeCell ref="AC8:AC10"/>
    <mergeCell ref="AD8:AH8"/>
    <mergeCell ref="AD9:AG9"/>
    <mergeCell ref="AH9:AH10"/>
    <mergeCell ref="P8:T8"/>
    <mergeCell ref="U8:U10"/>
    <mergeCell ref="V8:V10"/>
    <mergeCell ref="W8:W10"/>
    <mergeCell ref="X8:X10"/>
    <mergeCell ref="P9:S9"/>
    <mergeCell ref="T9:T10"/>
    <mergeCell ref="G8:G10"/>
    <mergeCell ref="H8:H10"/>
    <mergeCell ref="I8:I10"/>
    <mergeCell ref="J8:N8"/>
    <mergeCell ref="O8:O10"/>
    <mergeCell ref="J9:M9"/>
    <mergeCell ref="N9:N10"/>
    <mergeCell ref="G6:U6"/>
    <mergeCell ref="W6:AH6"/>
    <mergeCell ref="G7:N7"/>
    <mergeCell ref="O7:U7"/>
    <mergeCell ref="W7:X7"/>
    <mergeCell ref="Y7:AH7"/>
    <mergeCell ref="A6:A10"/>
    <mergeCell ref="B6:B10"/>
    <mergeCell ref="C6:C10"/>
    <mergeCell ref="D6:E8"/>
    <mergeCell ref="F6:F10"/>
    <mergeCell ref="D9:D10"/>
    <mergeCell ref="E9:E10"/>
  </mergeCells>
  <pageMargins left="0.70078740157480324" right="0.70078740157480324" top="0.75196850393700787" bottom="0.75196850393700787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268"/>
  <sheetViews>
    <sheetView zoomScale="70" workbookViewId="0">
      <pane ySplit="10" topLeftCell="A11" activePane="bottomLeft" state="frozen"/>
      <selection activeCell="I261" sqref="I261"/>
      <selection pane="bottomLeft"/>
    </sheetView>
  </sheetViews>
  <sheetFormatPr defaultColWidth="9" defaultRowHeight="15.75"/>
  <cols>
    <col min="1" max="1" width="5.5" style="1" bestFit="1" customWidth="1"/>
    <col min="2" max="2" width="35" style="1" bestFit="1" customWidth="1"/>
    <col min="3" max="3" width="9.375" style="2" customWidth="1"/>
    <col min="4" max="4" width="8.25" style="2" customWidth="1"/>
    <col min="5" max="5" width="7.875" style="2" customWidth="1"/>
    <col min="6" max="6" width="6.75" style="1" bestFit="1" customWidth="1"/>
    <col min="7" max="20" width="6.75" style="147" customWidth="1"/>
    <col min="21" max="21" width="6.75" style="279" customWidth="1"/>
    <col min="22" max="22" width="6.75" style="3" hidden="1" customWidth="1"/>
    <col min="23" max="23" width="6.75" style="3" customWidth="1"/>
    <col min="24" max="24" width="6.75" style="3" bestFit="1" customWidth="1"/>
    <col min="25" max="26" width="6.75" style="3" customWidth="1"/>
    <col min="27" max="27" width="6.75" style="3" hidden="1" customWidth="1"/>
    <col min="28" max="28" width="9.375" style="3" hidden="1" customWidth="1"/>
    <col min="29" max="31" width="6.75" style="3" customWidth="1"/>
    <col min="32" max="34" width="9" style="3" customWidth="1"/>
    <col min="35" max="35" width="9" style="1" bestFit="1" customWidth="1"/>
    <col min="36" max="40" width="9" style="1" hidden="1" customWidth="1"/>
    <col min="41" max="47" width="0" style="1" hidden="1" customWidth="1"/>
    <col min="48" max="48" width="9" style="1" bestFit="1"/>
    <col min="49" max="16384" width="9" style="1"/>
  </cols>
  <sheetData>
    <row r="1" spans="1:38">
      <c r="A1" s="5"/>
      <c r="B1" s="6" t="s">
        <v>0</v>
      </c>
      <c r="C1" s="7"/>
      <c r="D1" s="7"/>
      <c r="E1" s="7"/>
      <c r="F1" s="5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280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5"/>
      <c r="AJ1" s="5"/>
      <c r="AL1" s="17"/>
    </row>
    <row r="2" spans="1:38" ht="20.25">
      <c r="A2" s="5"/>
      <c r="B2" s="6" t="s">
        <v>1</v>
      </c>
      <c r="C2" s="7"/>
      <c r="D2" s="7"/>
      <c r="E2" s="7"/>
      <c r="F2" s="5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280"/>
      <c r="V2" s="8"/>
      <c r="W2" s="8"/>
      <c r="X2" s="8"/>
      <c r="Y2" s="8"/>
      <c r="Z2" s="8"/>
      <c r="AA2" s="13"/>
      <c r="AB2" s="13"/>
      <c r="AC2" s="8"/>
      <c r="AD2" s="8"/>
      <c r="AE2" s="8"/>
      <c r="AF2" s="8"/>
      <c r="AG2" s="8"/>
      <c r="AH2" s="8"/>
      <c r="AI2" s="5"/>
      <c r="AJ2" s="5"/>
      <c r="AL2" s="17"/>
    </row>
    <row r="3" spans="1:38" ht="20.25">
      <c r="A3" s="5"/>
      <c r="B3" s="6" t="s">
        <v>2</v>
      </c>
      <c r="C3" s="7"/>
      <c r="D3" s="7"/>
      <c r="E3" s="7"/>
      <c r="F3" s="5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280"/>
      <c r="V3" s="8"/>
      <c r="W3" s="8"/>
      <c r="X3" s="8"/>
      <c r="Y3" s="8"/>
      <c r="Z3" s="8"/>
      <c r="AA3" s="15"/>
      <c r="AB3" s="15"/>
      <c r="AC3" s="8"/>
      <c r="AD3" s="8"/>
      <c r="AE3" s="149"/>
      <c r="AF3" s="8"/>
      <c r="AG3" s="8"/>
      <c r="AH3" s="8"/>
      <c r="AI3" s="5"/>
      <c r="AJ3" s="5"/>
      <c r="AL3" s="17"/>
    </row>
    <row r="4" spans="1:38" ht="20.25">
      <c r="A4" s="5"/>
      <c r="B4" s="6" t="s">
        <v>543</v>
      </c>
      <c r="C4" s="7"/>
      <c r="D4" s="7"/>
      <c r="E4" s="7"/>
      <c r="F4" s="5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280"/>
      <c r="V4" s="8"/>
      <c r="W4" s="8"/>
      <c r="X4" s="8"/>
      <c r="Y4" s="8"/>
      <c r="Z4" s="8"/>
      <c r="AA4" s="15"/>
      <c r="AB4" s="15"/>
      <c r="AC4" s="8"/>
      <c r="AD4" s="8"/>
      <c r="AE4" s="8"/>
      <c r="AF4" s="8"/>
      <c r="AG4" s="8"/>
      <c r="AH4" s="8"/>
      <c r="AI4" s="5"/>
      <c r="AJ4" s="5"/>
      <c r="AL4" s="17"/>
    </row>
    <row r="5" spans="1:38" hidden="1">
      <c r="A5" s="18"/>
      <c r="B5" s="19"/>
      <c r="C5" s="20"/>
      <c r="D5" s="20"/>
      <c r="E5" s="20"/>
      <c r="F5" s="21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281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5"/>
      <c r="AJ5" s="5"/>
      <c r="AL5" s="17"/>
    </row>
    <row r="6" spans="1:38">
      <c r="A6" s="494" t="s">
        <v>5</v>
      </c>
      <c r="B6" s="521" t="s">
        <v>6</v>
      </c>
      <c r="C6" s="553" t="s">
        <v>7</v>
      </c>
      <c r="D6" s="556" t="s">
        <v>8</v>
      </c>
      <c r="E6" s="557"/>
      <c r="F6" s="498" t="s">
        <v>9</v>
      </c>
      <c r="G6" s="513" t="s">
        <v>10</v>
      </c>
      <c r="H6" s="514"/>
      <c r="I6" s="514"/>
      <c r="J6" s="514"/>
      <c r="K6" s="514"/>
      <c r="L6" s="514"/>
      <c r="M6" s="514"/>
      <c r="N6" s="514"/>
      <c r="O6" s="514"/>
      <c r="P6" s="514"/>
      <c r="Q6" s="514"/>
      <c r="R6" s="514"/>
      <c r="S6" s="514"/>
      <c r="T6" s="514"/>
      <c r="U6" s="515"/>
      <c r="V6" s="29"/>
      <c r="W6" s="510" t="s">
        <v>11</v>
      </c>
      <c r="X6" s="511"/>
      <c r="Y6" s="511"/>
      <c r="Z6" s="511"/>
      <c r="AA6" s="511"/>
      <c r="AB6" s="511"/>
      <c r="AC6" s="511"/>
      <c r="AD6" s="511"/>
      <c r="AE6" s="511"/>
      <c r="AF6" s="511"/>
      <c r="AG6" s="511"/>
      <c r="AH6" s="512"/>
      <c r="AI6" s="31"/>
      <c r="AJ6" s="32"/>
      <c r="AL6" s="17"/>
    </row>
    <row r="7" spans="1:38">
      <c r="A7" s="495"/>
      <c r="B7" s="522"/>
      <c r="C7" s="554"/>
      <c r="D7" s="558"/>
      <c r="E7" s="559"/>
      <c r="F7" s="499"/>
      <c r="G7" s="513" t="s">
        <v>12</v>
      </c>
      <c r="H7" s="514"/>
      <c r="I7" s="514"/>
      <c r="J7" s="514"/>
      <c r="K7" s="514"/>
      <c r="L7" s="514"/>
      <c r="M7" s="514"/>
      <c r="N7" s="515"/>
      <c r="O7" s="513" t="s">
        <v>13</v>
      </c>
      <c r="P7" s="514"/>
      <c r="Q7" s="514"/>
      <c r="R7" s="514"/>
      <c r="S7" s="514"/>
      <c r="T7" s="514"/>
      <c r="U7" s="515"/>
      <c r="V7" s="29"/>
      <c r="W7" s="510" t="s">
        <v>14</v>
      </c>
      <c r="X7" s="512"/>
      <c r="Y7" s="510" t="s">
        <v>15</v>
      </c>
      <c r="Z7" s="511"/>
      <c r="AA7" s="511"/>
      <c r="AB7" s="511"/>
      <c r="AC7" s="511"/>
      <c r="AD7" s="511"/>
      <c r="AE7" s="511"/>
      <c r="AF7" s="511"/>
      <c r="AG7" s="511"/>
      <c r="AH7" s="512"/>
      <c r="AI7" s="31"/>
      <c r="AJ7" s="32"/>
      <c r="AL7" s="17"/>
    </row>
    <row r="8" spans="1:38" ht="22.5" customHeight="1">
      <c r="A8" s="495"/>
      <c r="B8" s="522"/>
      <c r="C8" s="554"/>
      <c r="D8" s="560"/>
      <c r="E8" s="561"/>
      <c r="F8" s="499"/>
      <c r="G8" s="516" t="s">
        <v>16</v>
      </c>
      <c r="H8" s="516" t="s">
        <v>17</v>
      </c>
      <c r="I8" s="516" t="s">
        <v>18</v>
      </c>
      <c r="J8" s="518" t="s">
        <v>19</v>
      </c>
      <c r="K8" s="519"/>
      <c r="L8" s="519"/>
      <c r="M8" s="519"/>
      <c r="N8" s="520"/>
      <c r="O8" s="521" t="s">
        <v>16</v>
      </c>
      <c r="P8" s="523" t="s">
        <v>19</v>
      </c>
      <c r="Q8" s="524"/>
      <c r="R8" s="524"/>
      <c r="S8" s="524"/>
      <c r="T8" s="525"/>
      <c r="U8" s="521" t="s">
        <v>20</v>
      </c>
      <c r="V8" s="547" t="s">
        <v>21</v>
      </c>
      <c r="W8" s="521" t="s">
        <v>16</v>
      </c>
      <c r="X8" s="521" t="s">
        <v>17</v>
      </c>
      <c r="Y8" s="521" t="s">
        <v>16</v>
      </c>
      <c r="Z8" s="521" t="s">
        <v>17</v>
      </c>
      <c r="AA8" s="531" t="s">
        <v>22</v>
      </c>
      <c r="AB8" s="39"/>
      <c r="AC8" s="521" t="s">
        <v>23</v>
      </c>
      <c r="AD8" s="523" t="s">
        <v>19</v>
      </c>
      <c r="AE8" s="524"/>
      <c r="AF8" s="524"/>
      <c r="AG8" s="524"/>
      <c r="AH8" s="525"/>
      <c r="AI8" s="31"/>
      <c r="AJ8" s="32"/>
      <c r="AK8" s="145"/>
      <c r="AL8" s="17"/>
    </row>
    <row r="9" spans="1:38" ht="36.75" customHeight="1">
      <c r="A9" s="495"/>
      <c r="B9" s="522"/>
      <c r="C9" s="554"/>
      <c r="D9" s="516" t="s">
        <v>24</v>
      </c>
      <c r="E9" s="516" t="s">
        <v>25</v>
      </c>
      <c r="F9" s="499"/>
      <c r="G9" s="517"/>
      <c r="H9" s="517"/>
      <c r="I9" s="517"/>
      <c r="J9" s="518" t="s">
        <v>26</v>
      </c>
      <c r="K9" s="519"/>
      <c r="L9" s="519"/>
      <c r="M9" s="520"/>
      <c r="N9" s="494" t="s">
        <v>27</v>
      </c>
      <c r="O9" s="522"/>
      <c r="P9" s="523" t="s">
        <v>26</v>
      </c>
      <c r="Q9" s="524"/>
      <c r="R9" s="524"/>
      <c r="S9" s="525"/>
      <c r="T9" s="521" t="s">
        <v>27</v>
      </c>
      <c r="U9" s="522"/>
      <c r="V9" s="548"/>
      <c r="W9" s="522"/>
      <c r="X9" s="522"/>
      <c r="Y9" s="529"/>
      <c r="Z9" s="529"/>
      <c r="AA9" s="532"/>
      <c r="AB9" s="43"/>
      <c r="AC9" s="529"/>
      <c r="AD9" s="523" t="s">
        <v>26</v>
      </c>
      <c r="AE9" s="524"/>
      <c r="AF9" s="524"/>
      <c r="AG9" s="525"/>
      <c r="AH9" s="521" t="s">
        <v>27</v>
      </c>
      <c r="AI9" s="31"/>
      <c r="AJ9" s="32"/>
      <c r="AK9" s="536" t="s">
        <v>22</v>
      </c>
      <c r="AL9" s="17"/>
    </row>
    <row r="10" spans="1:38" ht="25.5" customHeight="1">
      <c r="A10" s="495"/>
      <c r="B10" s="522"/>
      <c r="C10" s="555"/>
      <c r="D10" s="517"/>
      <c r="E10" s="517"/>
      <c r="F10" s="500"/>
      <c r="G10" s="517"/>
      <c r="H10" s="517"/>
      <c r="I10" s="517"/>
      <c r="J10" s="35" t="s">
        <v>28</v>
      </c>
      <c r="K10" s="35" t="s">
        <v>29</v>
      </c>
      <c r="L10" s="35" t="s">
        <v>30</v>
      </c>
      <c r="M10" s="35" t="s">
        <v>31</v>
      </c>
      <c r="N10" s="495"/>
      <c r="O10" s="522"/>
      <c r="P10" s="42" t="s">
        <v>28</v>
      </c>
      <c r="Q10" s="42" t="s">
        <v>29</v>
      </c>
      <c r="R10" s="42" t="s">
        <v>30</v>
      </c>
      <c r="S10" s="42" t="s">
        <v>31</v>
      </c>
      <c r="T10" s="522"/>
      <c r="U10" s="522"/>
      <c r="V10" s="549"/>
      <c r="W10" s="522"/>
      <c r="X10" s="522"/>
      <c r="Y10" s="530"/>
      <c r="Z10" s="530"/>
      <c r="AA10" s="533"/>
      <c r="AB10" s="45"/>
      <c r="AC10" s="530"/>
      <c r="AD10" s="42" t="s">
        <v>28</v>
      </c>
      <c r="AE10" s="42" t="s">
        <v>29</v>
      </c>
      <c r="AF10" s="42" t="s">
        <v>30</v>
      </c>
      <c r="AG10" s="42" t="s">
        <v>31</v>
      </c>
      <c r="AH10" s="530"/>
      <c r="AI10" s="31"/>
      <c r="AJ10" s="32"/>
      <c r="AK10" s="536"/>
      <c r="AL10" s="17"/>
    </row>
    <row r="11" spans="1:38" s="46" customFormat="1" ht="9.75" customHeight="1">
      <c r="A11" s="47">
        <v>1</v>
      </c>
      <c r="B11" s="48">
        <v>2</v>
      </c>
      <c r="C11" s="49">
        <v>3</v>
      </c>
      <c r="D11" s="49">
        <v>4</v>
      </c>
      <c r="E11" s="49">
        <v>5</v>
      </c>
      <c r="F11" s="49">
        <v>6</v>
      </c>
      <c r="G11" s="47">
        <v>7</v>
      </c>
      <c r="H11" s="47">
        <v>8</v>
      </c>
      <c r="I11" s="47">
        <v>9</v>
      </c>
      <c r="J11" s="47">
        <v>10</v>
      </c>
      <c r="K11" s="47">
        <v>11</v>
      </c>
      <c r="L11" s="47">
        <v>12</v>
      </c>
      <c r="M11" s="47">
        <v>13</v>
      </c>
      <c r="N11" s="47">
        <v>14</v>
      </c>
      <c r="O11" s="47">
        <v>15</v>
      </c>
      <c r="P11" s="47">
        <v>16</v>
      </c>
      <c r="Q11" s="47">
        <v>17</v>
      </c>
      <c r="R11" s="47">
        <v>18</v>
      </c>
      <c r="S11" s="47">
        <v>19</v>
      </c>
      <c r="T11" s="47">
        <v>20</v>
      </c>
      <c r="U11" s="47">
        <v>21</v>
      </c>
      <c r="V11" s="47"/>
      <c r="W11" s="47">
        <v>22</v>
      </c>
      <c r="X11" s="47">
        <v>23</v>
      </c>
      <c r="Y11" s="47">
        <v>24</v>
      </c>
      <c r="Z11" s="47">
        <v>25</v>
      </c>
      <c r="AA11" s="47"/>
      <c r="AB11" s="47"/>
      <c r="AC11" s="47">
        <v>26</v>
      </c>
      <c r="AD11" s="47">
        <v>27</v>
      </c>
      <c r="AE11" s="47">
        <v>28</v>
      </c>
      <c r="AF11" s="47">
        <v>29</v>
      </c>
      <c r="AG11" s="47">
        <v>30</v>
      </c>
      <c r="AH11" s="47">
        <v>31</v>
      </c>
      <c r="AI11" s="52"/>
      <c r="AJ11" s="52"/>
      <c r="AK11" s="53"/>
      <c r="AL11" s="151"/>
    </row>
    <row r="12" spans="1:38" ht="17.45" customHeight="1">
      <c r="A12" s="56">
        <v>1</v>
      </c>
      <c r="B12" s="57" t="s">
        <v>32</v>
      </c>
      <c r="C12" s="58"/>
      <c r="D12" s="58"/>
      <c r="E12" s="58"/>
      <c r="F12" s="58"/>
      <c r="G12" s="282"/>
      <c r="H12" s="282"/>
      <c r="I12" s="282"/>
      <c r="J12" s="282"/>
      <c r="K12" s="282"/>
      <c r="L12" s="282"/>
      <c r="M12" s="282"/>
      <c r="N12" s="282"/>
      <c r="O12" s="58"/>
      <c r="P12" s="58"/>
      <c r="Q12" s="58"/>
      <c r="R12" s="58"/>
      <c r="S12" s="58"/>
      <c r="T12" s="58"/>
      <c r="U12" s="58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3"/>
      <c r="AJ12" s="63"/>
      <c r="AK12" s="64"/>
      <c r="AL12" s="65"/>
    </row>
    <row r="13" spans="1:38" ht="31.5">
      <c r="A13" s="66" t="s">
        <v>33</v>
      </c>
      <c r="B13" s="67" t="s">
        <v>34</v>
      </c>
      <c r="C13" s="155">
        <v>240</v>
      </c>
      <c r="D13" s="74">
        <v>504</v>
      </c>
      <c r="E13" s="156">
        <v>514</v>
      </c>
      <c r="F13" s="157">
        <f>E13/C13</f>
        <v>2.1416666666666666</v>
      </c>
      <c r="G13" s="72">
        <v>40</v>
      </c>
      <c r="H13" s="75">
        <v>8</v>
      </c>
      <c r="I13" s="75"/>
      <c r="J13" s="75">
        <v>6</v>
      </c>
      <c r="K13" s="75"/>
      <c r="L13" s="75"/>
      <c r="M13" s="75">
        <v>17</v>
      </c>
      <c r="N13" s="75">
        <v>17</v>
      </c>
      <c r="O13" s="181"/>
      <c r="P13" s="77"/>
      <c r="Q13" s="77"/>
      <c r="R13" s="90"/>
      <c r="S13" s="99"/>
      <c r="T13" s="181"/>
      <c r="U13" s="71">
        <f>O13/G13%</f>
        <v>0</v>
      </c>
      <c r="V13" s="71">
        <f>E13*X13%</f>
        <v>41.12</v>
      </c>
      <c r="W13" s="283">
        <f>ROUNDDOWN(V13,0)</f>
        <v>41</v>
      </c>
      <c r="X13" s="44">
        <v>8</v>
      </c>
      <c r="Y13" s="73">
        <f>'ИТОГ и проверка'!J13</f>
        <v>41</v>
      </c>
      <c r="Z13" s="73">
        <f>Y13/E13%</f>
        <v>7.9766536964980546</v>
      </c>
      <c r="AA13" s="71">
        <f>Z13-X13</f>
        <v>-2.3346303501945442E-2</v>
      </c>
      <c r="AB13" s="10">
        <f t="shared" ref="AB13:AB76" si="0">IF(AA13&gt;0.01,AA13*1000000,0)</f>
        <v>0</v>
      </c>
      <c r="AC13" s="77"/>
      <c r="AD13" s="73">
        <f>'ИТОГ и проверка'!K13</f>
        <v>5</v>
      </c>
      <c r="AE13" s="77"/>
      <c r="AF13" s="77"/>
      <c r="AG13" s="73">
        <f>Y13-AD13-AH13</f>
        <v>26</v>
      </c>
      <c r="AH13" s="73">
        <f>'ИТОГ и проверка'!L13</f>
        <v>10</v>
      </c>
      <c r="AI13" s="80"/>
      <c r="AJ13" s="80">
        <f>SUM(AD13:AI13)</f>
        <v>41</v>
      </c>
      <c r="AK13" s="81">
        <f t="shared" ref="AK13:AK76" si="1">AJ13-Y13</f>
        <v>0</v>
      </c>
      <c r="AL13" s="71">
        <f t="shared" ref="AL13:AL76" si="2">IF(AK13&gt;1,AK13*1000,0)</f>
        <v>0</v>
      </c>
    </row>
    <row r="14" spans="1:38">
      <c r="A14" s="56" t="s">
        <v>35</v>
      </c>
      <c r="B14" s="57" t="s">
        <v>36</v>
      </c>
      <c r="C14" s="163"/>
      <c r="D14" s="58"/>
      <c r="E14" s="164"/>
      <c r="F14" s="165"/>
      <c r="G14" s="119"/>
      <c r="H14" s="61"/>
      <c r="I14" s="61"/>
      <c r="J14" s="61"/>
      <c r="K14" s="61"/>
      <c r="L14" s="61"/>
      <c r="M14" s="61"/>
      <c r="N14" s="61"/>
      <c r="O14" s="193"/>
      <c r="P14" s="58"/>
      <c r="Q14" s="58"/>
      <c r="R14" s="106"/>
      <c r="S14" s="193"/>
      <c r="T14" s="194"/>
      <c r="U14" s="58"/>
      <c r="V14" s="60"/>
      <c r="W14" s="62"/>
      <c r="X14" s="62"/>
      <c r="Y14" s="60"/>
      <c r="Z14" s="120"/>
      <c r="AA14" s="60"/>
      <c r="AB14" s="73">
        <f t="shared" si="0"/>
        <v>0</v>
      </c>
      <c r="AC14" s="60"/>
      <c r="AD14" s="60"/>
      <c r="AE14" s="60"/>
      <c r="AF14" s="60"/>
      <c r="AG14" s="60"/>
      <c r="AH14" s="60"/>
      <c r="AI14" s="87"/>
      <c r="AJ14" s="88"/>
      <c r="AK14" s="89">
        <f t="shared" si="1"/>
        <v>0</v>
      </c>
      <c r="AL14" s="71">
        <f t="shared" si="2"/>
        <v>0</v>
      </c>
    </row>
    <row r="15" spans="1:38" ht="47.25">
      <c r="A15" s="66" t="s">
        <v>37</v>
      </c>
      <c r="B15" s="67" t="s">
        <v>38</v>
      </c>
      <c r="C15" s="168">
        <v>67.034000000000006</v>
      </c>
      <c r="D15" s="74">
        <v>1514</v>
      </c>
      <c r="E15" s="169">
        <v>900</v>
      </c>
      <c r="F15" s="157">
        <f t="shared" ref="F15:F77" si="3">E15/C15</f>
        <v>13.426022615389204</v>
      </c>
      <c r="G15" s="72">
        <v>150</v>
      </c>
      <c r="H15" s="75">
        <v>10</v>
      </c>
      <c r="I15" s="75"/>
      <c r="J15" s="75">
        <v>0</v>
      </c>
      <c r="K15" s="75"/>
      <c r="L15" s="75"/>
      <c r="M15" s="75"/>
      <c r="N15" s="158">
        <v>0</v>
      </c>
      <c r="O15" s="170">
        <v>121</v>
      </c>
      <c r="P15" s="160"/>
      <c r="Q15" s="77"/>
      <c r="R15" s="172"/>
      <c r="S15" s="170">
        <v>84</v>
      </c>
      <c r="T15" s="170">
        <v>37</v>
      </c>
      <c r="U15" s="162">
        <f t="shared" ref="U15:U77" si="4">O15/G15%</f>
        <v>80.666666666666671</v>
      </c>
      <c r="V15" s="71">
        <f t="shared" ref="V15:V77" si="5">E15*X15%</f>
        <v>270</v>
      </c>
      <c r="W15" s="283">
        <f t="shared" ref="W15:W77" si="6">ROUNDDOWN(V15,0)</f>
        <v>270</v>
      </c>
      <c r="X15" s="44">
        <v>30</v>
      </c>
      <c r="Y15" s="73">
        <f>'ИТОГ и проверка'!J15</f>
        <v>225</v>
      </c>
      <c r="Z15" s="73">
        <f t="shared" ref="Z15:Z77" si="7">Y15/E15%</f>
        <v>25</v>
      </c>
      <c r="AA15" s="71">
        <f t="shared" ref="AA15:AA77" si="8">Z15-X15</f>
        <v>-5</v>
      </c>
      <c r="AB15" s="10">
        <f t="shared" si="0"/>
        <v>0</v>
      </c>
      <c r="AC15" s="77"/>
      <c r="AD15" s="73">
        <f>'ИТОГ и проверка'!K15</f>
        <v>0</v>
      </c>
      <c r="AE15" s="77"/>
      <c r="AF15" s="77"/>
      <c r="AG15" s="77"/>
      <c r="AH15" s="73">
        <f>'ИТОГ и проверка'!L15</f>
        <v>0</v>
      </c>
      <c r="AI15" s="91"/>
      <c r="AJ15" s="91">
        <f t="shared" ref="AJ15:AJ78" si="9">SUM(AD15:AI15)</f>
        <v>0</v>
      </c>
      <c r="AK15" s="89">
        <f t="shared" si="1"/>
        <v>-225</v>
      </c>
      <c r="AL15" s="71">
        <f t="shared" si="2"/>
        <v>0</v>
      </c>
    </row>
    <row r="16" spans="1:38" ht="31.5">
      <c r="A16" s="66" t="s">
        <v>39</v>
      </c>
      <c r="B16" s="67" t="s">
        <v>40</v>
      </c>
      <c r="C16" s="171">
        <v>10.308</v>
      </c>
      <c r="D16" s="284">
        <v>112</v>
      </c>
      <c r="E16" s="173">
        <v>163</v>
      </c>
      <c r="F16" s="174">
        <f t="shared" si="3"/>
        <v>15.812960807140085</v>
      </c>
      <c r="G16" s="72">
        <v>20</v>
      </c>
      <c r="H16" s="75">
        <v>18</v>
      </c>
      <c r="I16" s="75"/>
      <c r="J16" s="75">
        <v>3</v>
      </c>
      <c r="K16" s="75"/>
      <c r="L16" s="75"/>
      <c r="M16" s="75">
        <v>9</v>
      </c>
      <c r="N16" s="75">
        <v>8</v>
      </c>
      <c r="O16" s="285"/>
      <c r="P16" s="77"/>
      <c r="Q16" s="77"/>
      <c r="R16" s="90"/>
      <c r="S16" s="182"/>
      <c r="T16" s="285"/>
      <c r="U16" s="71">
        <f t="shared" si="4"/>
        <v>0</v>
      </c>
      <c r="V16" s="71">
        <f t="shared" si="5"/>
        <v>29.34</v>
      </c>
      <c r="W16" s="283">
        <f t="shared" si="6"/>
        <v>29</v>
      </c>
      <c r="X16" s="44">
        <v>18</v>
      </c>
      <c r="Y16" s="73">
        <f>'ИТОГ и проверка'!J16</f>
        <v>21</v>
      </c>
      <c r="Z16" s="73">
        <f t="shared" si="7"/>
        <v>12.883435582822086</v>
      </c>
      <c r="AA16" s="71">
        <f t="shared" si="8"/>
        <v>-5.1165644171779139</v>
      </c>
      <c r="AB16" s="73">
        <f t="shared" si="0"/>
        <v>0</v>
      </c>
      <c r="AC16" s="77"/>
      <c r="AD16" s="73">
        <f>'ИТОГ и проверка'!K16</f>
        <v>2</v>
      </c>
      <c r="AE16" s="77"/>
      <c r="AF16" s="77"/>
      <c r="AG16" s="73">
        <f>Y16-AD16-AH16</f>
        <v>12</v>
      </c>
      <c r="AH16" s="73">
        <f>'ИТОГ и проверка'!L16</f>
        <v>7</v>
      </c>
      <c r="AI16" s="91"/>
      <c r="AJ16" s="91">
        <f t="shared" si="9"/>
        <v>21</v>
      </c>
      <c r="AK16" s="89">
        <f t="shared" si="1"/>
        <v>0</v>
      </c>
      <c r="AL16" s="71">
        <f t="shared" si="2"/>
        <v>0</v>
      </c>
    </row>
    <row r="17" spans="1:38">
      <c r="A17" s="93" t="s">
        <v>41</v>
      </c>
      <c r="B17" s="57" t="s">
        <v>42</v>
      </c>
      <c r="C17" s="175"/>
      <c r="D17" s="165"/>
      <c r="E17" s="176"/>
      <c r="F17" s="177"/>
      <c r="G17" s="119"/>
      <c r="H17" s="61"/>
      <c r="I17" s="61"/>
      <c r="J17" s="61"/>
      <c r="K17" s="61"/>
      <c r="L17" s="61"/>
      <c r="M17" s="61"/>
      <c r="N17" s="61"/>
      <c r="O17" s="286"/>
      <c r="P17" s="58"/>
      <c r="Q17" s="58"/>
      <c r="R17" s="106"/>
      <c r="S17" s="184"/>
      <c r="T17" s="287"/>
      <c r="U17" s="58"/>
      <c r="V17" s="60"/>
      <c r="W17" s="62"/>
      <c r="X17" s="62"/>
      <c r="Y17" s="60"/>
      <c r="Z17" s="120"/>
      <c r="AA17" s="60"/>
      <c r="AB17" s="10">
        <f t="shared" si="0"/>
        <v>0</v>
      </c>
      <c r="AC17" s="60"/>
      <c r="AD17" s="60"/>
      <c r="AE17" s="60"/>
      <c r="AF17" s="60"/>
      <c r="AG17" s="60"/>
      <c r="AH17" s="60"/>
      <c r="AI17" s="97"/>
      <c r="AJ17" s="91">
        <f t="shared" si="9"/>
        <v>0</v>
      </c>
      <c r="AK17" s="89">
        <f t="shared" si="1"/>
        <v>0</v>
      </c>
      <c r="AL17" s="71">
        <f t="shared" si="2"/>
        <v>0</v>
      </c>
    </row>
    <row r="18" spans="1:38" ht="47.25">
      <c r="A18" s="66" t="s">
        <v>43</v>
      </c>
      <c r="B18" s="67" t="s">
        <v>44</v>
      </c>
      <c r="C18" s="171">
        <v>397.6</v>
      </c>
      <c r="D18" s="284">
        <v>613</v>
      </c>
      <c r="E18" s="173">
        <v>603</v>
      </c>
      <c r="F18" s="174">
        <f t="shared" si="3"/>
        <v>1.5165995975855129</v>
      </c>
      <c r="G18" s="72">
        <v>49</v>
      </c>
      <c r="H18" s="75">
        <v>8</v>
      </c>
      <c r="I18" s="75"/>
      <c r="J18" s="75">
        <v>0</v>
      </c>
      <c r="K18" s="75"/>
      <c r="L18" s="75"/>
      <c r="M18" s="75"/>
      <c r="N18" s="158">
        <v>0</v>
      </c>
      <c r="O18" s="159">
        <v>29</v>
      </c>
      <c r="P18" s="160"/>
      <c r="Q18" s="77"/>
      <c r="R18" s="172"/>
      <c r="S18" s="159">
        <v>19</v>
      </c>
      <c r="T18" s="159">
        <v>10</v>
      </c>
      <c r="U18" s="162">
        <f t="shared" si="4"/>
        <v>59.183673469387756</v>
      </c>
      <c r="V18" s="71">
        <f t="shared" si="5"/>
        <v>48.24</v>
      </c>
      <c r="W18" s="283">
        <f t="shared" si="6"/>
        <v>48</v>
      </c>
      <c r="X18" s="44">
        <v>8</v>
      </c>
      <c r="Y18" s="73">
        <f>'ИТОГ и проверка'!J18</f>
        <v>48</v>
      </c>
      <c r="Z18" s="73">
        <f t="shared" si="7"/>
        <v>7.9601990049751237</v>
      </c>
      <c r="AA18" s="71">
        <f t="shared" si="8"/>
        <v>-3.9800995024876329E-2</v>
      </c>
      <c r="AB18" s="73">
        <f t="shared" si="0"/>
        <v>0</v>
      </c>
      <c r="AC18" s="77"/>
      <c r="AD18" s="73">
        <f>'ИТОГ и проверка'!K18</f>
        <v>0</v>
      </c>
      <c r="AE18" s="77"/>
      <c r="AF18" s="77"/>
      <c r="AG18" s="77"/>
      <c r="AH18" s="73">
        <f>'ИТОГ и проверка'!L18</f>
        <v>0</v>
      </c>
      <c r="AI18" s="91"/>
      <c r="AJ18" s="91">
        <f t="shared" si="9"/>
        <v>0</v>
      </c>
      <c r="AK18" s="89">
        <f t="shared" si="1"/>
        <v>-48</v>
      </c>
      <c r="AL18" s="71">
        <f t="shared" si="2"/>
        <v>0</v>
      </c>
    </row>
    <row r="19" spans="1:38" ht="31.5">
      <c r="A19" s="66" t="s">
        <v>45</v>
      </c>
      <c r="B19" s="67" t="s">
        <v>46</v>
      </c>
      <c r="C19" s="168">
        <v>236.4</v>
      </c>
      <c r="D19" s="74">
        <v>374</v>
      </c>
      <c r="E19" s="180">
        <v>368</v>
      </c>
      <c r="F19" s="157">
        <f t="shared" si="3"/>
        <v>1.5566835871404399</v>
      </c>
      <c r="G19" s="72">
        <v>29</v>
      </c>
      <c r="H19" s="75">
        <v>8</v>
      </c>
      <c r="I19" s="75"/>
      <c r="J19" s="75">
        <v>4</v>
      </c>
      <c r="K19" s="75"/>
      <c r="L19" s="75"/>
      <c r="M19" s="75">
        <v>13</v>
      </c>
      <c r="N19" s="75">
        <v>12</v>
      </c>
      <c r="O19" s="285"/>
      <c r="P19" s="77"/>
      <c r="Q19" s="77"/>
      <c r="R19" s="90"/>
      <c r="S19" s="182"/>
      <c r="T19" s="285"/>
      <c r="U19" s="71">
        <f t="shared" si="4"/>
        <v>0</v>
      </c>
      <c r="V19" s="71">
        <f t="shared" si="5"/>
        <v>29.44</v>
      </c>
      <c r="W19" s="283">
        <f t="shared" si="6"/>
        <v>29</v>
      </c>
      <c r="X19" s="44">
        <v>8</v>
      </c>
      <c r="Y19" s="73">
        <f>'ИТОГ и проверка'!J19</f>
        <v>29</v>
      </c>
      <c r="Z19" s="73">
        <f t="shared" si="7"/>
        <v>7.8804347826086953</v>
      </c>
      <c r="AA19" s="71">
        <f t="shared" si="8"/>
        <v>-0.11956521739130466</v>
      </c>
      <c r="AB19" s="10">
        <f t="shared" si="0"/>
        <v>0</v>
      </c>
      <c r="AC19" s="77"/>
      <c r="AD19" s="73">
        <f>'ИТОГ и проверка'!K19</f>
        <v>2</v>
      </c>
      <c r="AE19" s="77"/>
      <c r="AF19" s="77"/>
      <c r="AG19" s="73">
        <f>Y19-AD19-AH19</f>
        <v>17</v>
      </c>
      <c r="AH19" s="73">
        <f>'ИТОГ и проверка'!L19</f>
        <v>10</v>
      </c>
      <c r="AI19" s="91"/>
      <c r="AJ19" s="91">
        <f t="shared" si="9"/>
        <v>29</v>
      </c>
      <c r="AK19" s="89">
        <f t="shared" si="1"/>
        <v>0</v>
      </c>
      <c r="AL19" s="71">
        <f t="shared" si="2"/>
        <v>0</v>
      </c>
    </row>
    <row r="20" spans="1:38">
      <c r="A20" s="93" t="s">
        <v>47</v>
      </c>
      <c r="B20" s="57" t="s">
        <v>48</v>
      </c>
      <c r="C20" s="163"/>
      <c r="D20" s="58"/>
      <c r="E20" s="183"/>
      <c r="F20" s="165"/>
      <c r="G20" s="119"/>
      <c r="H20" s="61"/>
      <c r="I20" s="61"/>
      <c r="J20" s="61"/>
      <c r="K20" s="61"/>
      <c r="L20" s="61"/>
      <c r="M20" s="61"/>
      <c r="N20" s="61"/>
      <c r="O20" s="286"/>
      <c r="P20" s="58"/>
      <c r="Q20" s="58"/>
      <c r="R20" s="106"/>
      <c r="S20" s="184"/>
      <c r="T20" s="287"/>
      <c r="U20" s="58"/>
      <c r="V20" s="60"/>
      <c r="W20" s="62"/>
      <c r="X20" s="62"/>
      <c r="Y20" s="60"/>
      <c r="Z20" s="120"/>
      <c r="AA20" s="60"/>
      <c r="AB20" s="73">
        <f t="shared" si="0"/>
        <v>0</v>
      </c>
      <c r="AC20" s="60"/>
      <c r="AD20" s="60"/>
      <c r="AE20" s="60"/>
      <c r="AF20" s="60"/>
      <c r="AG20" s="60"/>
      <c r="AH20" s="60"/>
      <c r="AI20" s="97"/>
      <c r="AJ20" s="91">
        <f t="shared" si="9"/>
        <v>0</v>
      </c>
      <c r="AK20" s="89">
        <f t="shared" si="1"/>
        <v>0</v>
      </c>
      <c r="AL20" s="71">
        <f t="shared" si="2"/>
        <v>0</v>
      </c>
    </row>
    <row r="21" spans="1:38" ht="47.25">
      <c r="A21" s="66" t="s">
        <v>49</v>
      </c>
      <c r="B21" s="67" t="s">
        <v>50</v>
      </c>
      <c r="C21" s="168">
        <v>29.48</v>
      </c>
      <c r="D21" s="74">
        <v>401</v>
      </c>
      <c r="E21" s="186">
        <v>357</v>
      </c>
      <c r="F21" s="157">
        <f t="shared" si="3"/>
        <v>12.109905020352782</v>
      </c>
      <c r="G21" s="72">
        <v>72</v>
      </c>
      <c r="H21" s="75">
        <v>18</v>
      </c>
      <c r="I21" s="75"/>
      <c r="J21" s="75">
        <v>0</v>
      </c>
      <c r="K21" s="75"/>
      <c r="L21" s="75"/>
      <c r="M21" s="75"/>
      <c r="N21" s="158">
        <v>0</v>
      </c>
      <c r="O21" s="170">
        <v>62</v>
      </c>
      <c r="P21" s="160"/>
      <c r="Q21" s="77"/>
      <c r="R21" s="172"/>
      <c r="S21" s="170">
        <v>42</v>
      </c>
      <c r="T21" s="170">
        <v>20</v>
      </c>
      <c r="U21" s="162">
        <f t="shared" si="4"/>
        <v>86.111111111111114</v>
      </c>
      <c r="V21" s="71">
        <f t="shared" si="5"/>
        <v>64.259999999999991</v>
      </c>
      <c r="W21" s="283">
        <f t="shared" si="6"/>
        <v>64</v>
      </c>
      <c r="X21" s="44">
        <v>18</v>
      </c>
      <c r="Y21" s="73">
        <f>'ИТОГ и проверка'!J21</f>
        <v>64</v>
      </c>
      <c r="Z21" s="73">
        <f t="shared" si="7"/>
        <v>17.927170868347339</v>
      </c>
      <c r="AA21" s="71">
        <f t="shared" si="8"/>
        <v>-7.2829131652660806E-2</v>
      </c>
      <c r="AB21" s="10">
        <f t="shared" si="0"/>
        <v>0</v>
      </c>
      <c r="AC21" s="77"/>
      <c r="AD21" s="73">
        <f>'ИТОГ и проверка'!K21</f>
        <v>0</v>
      </c>
      <c r="AE21" s="77"/>
      <c r="AF21" s="77"/>
      <c r="AG21" s="77"/>
      <c r="AH21" s="73">
        <f>'ИТОГ и проверка'!L21</f>
        <v>0</v>
      </c>
      <c r="AI21" s="91"/>
      <c r="AJ21" s="91">
        <f t="shared" si="9"/>
        <v>0</v>
      </c>
      <c r="AK21" s="89">
        <f t="shared" si="1"/>
        <v>-64</v>
      </c>
      <c r="AL21" s="71">
        <f t="shared" si="2"/>
        <v>0</v>
      </c>
    </row>
    <row r="22" spans="1:38" ht="31.5">
      <c r="A22" s="66" t="s">
        <v>51</v>
      </c>
      <c r="B22" s="67" t="s">
        <v>52</v>
      </c>
      <c r="C22" s="171">
        <v>21.36</v>
      </c>
      <c r="D22" s="74">
        <v>250</v>
      </c>
      <c r="E22" s="187">
        <v>365</v>
      </c>
      <c r="F22" s="157">
        <f t="shared" si="3"/>
        <v>17.08801498127341</v>
      </c>
      <c r="G22" s="72">
        <v>45</v>
      </c>
      <c r="H22" s="75">
        <v>18</v>
      </c>
      <c r="I22" s="75"/>
      <c r="J22" s="75">
        <v>0</v>
      </c>
      <c r="K22" s="75"/>
      <c r="L22" s="75"/>
      <c r="M22" s="75"/>
      <c r="N22" s="75">
        <v>0</v>
      </c>
      <c r="O22" s="188">
        <v>16</v>
      </c>
      <c r="P22" s="77"/>
      <c r="Q22" s="77"/>
      <c r="R22" s="90"/>
      <c r="S22" s="188">
        <v>7</v>
      </c>
      <c r="T22" s="187">
        <v>9</v>
      </c>
      <c r="U22" s="71">
        <f t="shared" si="4"/>
        <v>35.555555555555557</v>
      </c>
      <c r="V22" s="71">
        <f t="shared" si="5"/>
        <v>65.7</v>
      </c>
      <c r="W22" s="283">
        <f t="shared" si="6"/>
        <v>65</v>
      </c>
      <c r="X22" s="44">
        <v>18</v>
      </c>
      <c r="Y22" s="73">
        <f>'ИТОГ и проверка'!J22</f>
        <v>60</v>
      </c>
      <c r="Z22" s="73">
        <f t="shared" si="7"/>
        <v>16.438356164383563</v>
      </c>
      <c r="AA22" s="71">
        <f t="shared" si="8"/>
        <v>-1.5616438356164366</v>
      </c>
      <c r="AB22" s="73">
        <f t="shared" si="0"/>
        <v>0</v>
      </c>
      <c r="AC22" s="77"/>
      <c r="AD22" s="73">
        <f>'ИТОГ и проверка'!K22</f>
        <v>0</v>
      </c>
      <c r="AE22" s="77"/>
      <c r="AF22" s="77"/>
      <c r="AG22" s="77"/>
      <c r="AH22" s="73">
        <f>'ИТОГ и проверка'!L22</f>
        <v>0</v>
      </c>
      <c r="AI22" s="91"/>
      <c r="AJ22" s="91">
        <f t="shared" si="9"/>
        <v>0</v>
      </c>
      <c r="AK22" s="89">
        <f t="shared" si="1"/>
        <v>-60</v>
      </c>
      <c r="AL22" s="71">
        <f t="shared" si="2"/>
        <v>0</v>
      </c>
    </row>
    <row r="23" spans="1:38" ht="63">
      <c r="A23" s="66" t="s">
        <v>53</v>
      </c>
      <c r="B23" s="67" t="s">
        <v>54</v>
      </c>
      <c r="C23" s="168">
        <v>33.6</v>
      </c>
      <c r="D23" s="74">
        <v>259</v>
      </c>
      <c r="E23" s="186">
        <v>328</v>
      </c>
      <c r="F23" s="157">
        <f t="shared" si="3"/>
        <v>9.761904761904761</v>
      </c>
      <c r="G23" s="72">
        <v>38</v>
      </c>
      <c r="H23" s="75">
        <v>15</v>
      </c>
      <c r="I23" s="75"/>
      <c r="J23" s="75">
        <v>0</v>
      </c>
      <c r="K23" s="75"/>
      <c r="L23" s="75"/>
      <c r="M23" s="75"/>
      <c r="N23" s="75">
        <v>0</v>
      </c>
      <c r="O23" s="187">
        <v>7</v>
      </c>
      <c r="P23" s="77"/>
      <c r="Q23" s="77"/>
      <c r="R23" s="90"/>
      <c r="S23" s="70">
        <v>2</v>
      </c>
      <c r="T23" s="186">
        <v>5</v>
      </c>
      <c r="U23" s="71">
        <f t="shared" si="4"/>
        <v>18.421052631578949</v>
      </c>
      <c r="V23" s="71">
        <f t="shared" si="5"/>
        <v>59.04</v>
      </c>
      <c r="W23" s="283">
        <f t="shared" si="6"/>
        <v>59</v>
      </c>
      <c r="X23" s="44">
        <v>18</v>
      </c>
      <c r="Y23" s="73">
        <f>'ИТОГ и проверка'!J23</f>
        <v>59</v>
      </c>
      <c r="Z23" s="73">
        <f t="shared" si="7"/>
        <v>17.987804878048781</v>
      </c>
      <c r="AA23" s="71">
        <f t="shared" si="8"/>
        <v>-1.2195121951219079E-2</v>
      </c>
      <c r="AB23" s="10">
        <f t="shared" si="0"/>
        <v>0</v>
      </c>
      <c r="AC23" s="77"/>
      <c r="AD23" s="73">
        <f>'ИТОГ и проверка'!K23</f>
        <v>0</v>
      </c>
      <c r="AE23" s="77"/>
      <c r="AF23" s="77"/>
      <c r="AG23" s="77"/>
      <c r="AH23" s="73">
        <f>'ИТОГ и проверка'!L23</f>
        <v>0</v>
      </c>
      <c r="AI23" s="91"/>
      <c r="AJ23" s="91">
        <f t="shared" si="9"/>
        <v>0</v>
      </c>
      <c r="AK23" s="89">
        <f t="shared" si="1"/>
        <v>-59</v>
      </c>
      <c r="AL23" s="71">
        <f t="shared" si="2"/>
        <v>0</v>
      </c>
    </row>
    <row r="24" spans="1:38" ht="63">
      <c r="A24" s="101" t="s">
        <v>55</v>
      </c>
      <c r="B24" s="67" t="s">
        <v>56</v>
      </c>
      <c r="C24" s="68">
        <v>31.335999999999999</v>
      </c>
      <c r="D24" s="74">
        <v>276</v>
      </c>
      <c r="E24" s="187">
        <v>324</v>
      </c>
      <c r="F24" s="157">
        <f t="shared" si="3"/>
        <v>10.339545570589738</v>
      </c>
      <c r="G24" s="72">
        <v>41</v>
      </c>
      <c r="H24" s="75">
        <v>15</v>
      </c>
      <c r="I24" s="75"/>
      <c r="J24" s="75">
        <v>0</v>
      </c>
      <c r="K24" s="75"/>
      <c r="L24" s="75"/>
      <c r="M24" s="75"/>
      <c r="N24" s="75">
        <v>0</v>
      </c>
      <c r="O24" s="186">
        <v>6</v>
      </c>
      <c r="P24" s="77"/>
      <c r="Q24" s="77"/>
      <c r="R24" s="90"/>
      <c r="S24" s="186">
        <v>5</v>
      </c>
      <c r="T24" s="187">
        <v>1</v>
      </c>
      <c r="U24" s="71">
        <f t="shared" si="4"/>
        <v>14.634146341463415</v>
      </c>
      <c r="V24" s="71">
        <f t="shared" si="5"/>
        <v>58.32</v>
      </c>
      <c r="W24" s="283">
        <f t="shared" si="6"/>
        <v>58</v>
      </c>
      <c r="X24" s="44">
        <v>18</v>
      </c>
      <c r="Y24" s="73">
        <f>'ИТОГ и проверка'!J24</f>
        <v>58</v>
      </c>
      <c r="Z24" s="73">
        <f t="shared" si="7"/>
        <v>17.901234567901234</v>
      </c>
      <c r="AA24" s="71">
        <f t="shared" si="8"/>
        <v>-9.8765432098765871E-2</v>
      </c>
      <c r="AB24" s="73">
        <f t="shared" si="0"/>
        <v>0</v>
      </c>
      <c r="AC24" s="77"/>
      <c r="AD24" s="73">
        <f>'ИТОГ и проверка'!K24</f>
        <v>0</v>
      </c>
      <c r="AE24" s="77"/>
      <c r="AF24" s="77"/>
      <c r="AG24" s="77"/>
      <c r="AH24" s="73">
        <f>'ИТОГ и проверка'!L24</f>
        <v>0</v>
      </c>
      <c r="AI24" s="91"/>
      <c r="AJ24" s="91">
        <f t="shared" si="9"/>
        <v>0</v>
      </c>
      <c r="AK24" s="89">
        <f t="shared" si="1"/>
        <v>-58</v>
      </c>
      <c r="AL24" s="71">
        <f t="shared" si="2"/>
        <v>0</v>
      </c>
    </row>
    <row r="25" spans="1:38" ht="31.5">
      <c r="A25" s="66" t="s">
        <v>57</v>
      </c>
      <c r="B25" s="67" t="s">
        <v>58</v>
      </c>
      <c r="C25" s="189">
        <v>255.48</v>
      </c>
      <c r="D25" s="74">
        <v>1724</v>
      </c>
      <c r="E25" s="186">
        <v>1268</v>
      </c>
      <c r="F25" s="157">
        <f t="shared" si="3"/>
        <v>4.9632065132299985</v>
      </c>
      <c r="G25" s="72">
        <v>258</v>
      </c>
      <c r="H25" s="75">
        <v>15</v>
      </c>
      <c r="I25" s="75"/>
      <c r="J25" s="75">
        <v>20</v>
      </c>
      <c r="K25" s="75"/>
      <c r="L25" s="75"/>
      <c r="M25" s="75">
        <v>148</v>
      </c>
      <c r="N25" s="75">
        <v>90</v>
      </c>
      <c r="O25" s="190">
        <v>185</v>
      </c>
      <c r="P25" s="77"/>
      <c r="Q25" s="77"/>
      <c r="R25" s="90"/>
      <c r="S25" s="112">
        <v>126</v>
      </c>
      <c r="T25" s="191">
        <v>61</v>
      </c>
      <c r="U25" s="71">
        <f t="shared" si="4"/>
        <v>71.705426356589143</v>
      </c>
      <c r="V25" s="71">
        <f t="shared" si="5"/>
        <v>190.2</v>
      </c>
      <c r="W25" s="283">
        <f t="shared" si="6"/>
        <v>190</v>
      </c>
      <c r="X25" s="44">
        <v>15</v>
      </c>
      <c r="Y25" s="73">
        <f>'ИТОГ и проверка'!J25</f>
        <v>152</v>
      </c>
      <c r="Z25" s="73">
        <f t="shared" si="7"/>
        <v>11.987381703470032</v>
      </c>
      <c r="AA25" s="71">
        <f t="shared" si="8"/>
        <v>-3.0126182965299684</v>
      </c>
      <c r="AB25" s="10">
        <f t="shared" si="0"/>
        <v>0</v>
      </c>
      <c r="AC25" s="77"/>
      <c r="AD25" s="73">
        <f>'ИТОГ и проверка'!K25</f>
        <v>15</v>
      </c>
      <c r="AE25" s="77"/>
      <c r="AF25" s="77"/>
      <c r="AG25" s="73">
        <f>Y25-AD25-AH25</f>
        <v>91</v>
      </c>
      <c r="AH25" s="73">
        <f>'ИТОГ и проверка'!L25</f>
        <v>46</v>
      </c>
      <c r="AI25" s="91"/>
      <c r="AJ25" s="91">
        <f t="shared" si="9"/>
        <v>152</v>
      </c>
      <c r="AK25" s="89">
        <f t="shared" si="1"/>
        <v>0</v>
      </c>
      <c r="AL25" s="71">
        <f t="shared" si="2"/>
        <v>0</v>
      </c>
    </row>
    <row r="26" spans="1:38">
      <c r="A26" s="93" t="s">
        <v>59</v>
      </c>
      <c r="B26" s="57" t="s">
        <v>60</v>
      </c>
      <c r="C26" s="163"/>
      <c r="D26" s="58"/>
      <c r="E26" s="164"/>
      <c r="F26" s="192"/>
      <c r="G26" s="119"/>
      <c r="H26" s="61"/>
      <c r="I26" s="61"/>
      <c r="J26" s="61"/>
      <c r="K26" s="61"/>
      <c r="L26" s="61"/>
      <c r="M26" s="61"/>
      <c r="N26" s="61"/>
      <c r="O26" s="193"/>
      <c r="P26" s="58"/>
      <c r="Q26" s="58"/>
      <c r="R26" s="106"/>
      <c r="S26" s="193"/>
      <c r="T26" s="194"/>
      <c r="U26" s="58"/>
      <c r="V26" s="60"/>
      <c r="W26" s="62"/>
      <c r="X26" s="62"/>
      <c r="Y26" s="60"/>
      <c r="Z26" s="120"/>
      <c r="AA26" s="60"/>
      <c r="AB26" s="73">
        <f t="shared" si="0"/>
        <v>0</v>
      </c>
      <c r="AC26" s="60"/>
      <c r="AD26" s="60"/>
      <c r="AE26" s="60"/>
      <c r="AF26" s="60"/>
      <c r="AG26" s="60"/>
      <c r="AH26" s="60"/>
      <c r="AI26" s="97"/>
      <c r="AJ26" s="91">
        <f t="shared" si="9"/>
        <v>0</v>
      </c>
      <c r="AK26" s="89">
        <f t="shared" si="1"/>
        <v>0</v>
      </c>
      <c r="AL26" s="71">
        <f t="shared" si="2"/>
        <v>0</v>
      </c>
    </row>
    <row r="27" spans="1:38" ht="31.5">
      <c r="A27" s="66" t="s">
        <v>61</v>
      </c>
      <c r="B27" s="67" t="s">
        <v>62</v>
      </c>
      <c r="C27" s="168">
        <v>8592.02</v>
      </c>
      <c r="D27" s="69">
        <v>0</v>
      </c>
      <c r="E27" s="186">
        <v>0</v>
      </c>
      <c r="F27" s="157">
        <f t="shared" si="3"/>
        <v>0</v>
      </c>
      <c r="G27" s="72">
        <v>0</v>
      </c>
      <c r="H27" s="75">
        <v>0</v>
      </c>
      <c r="I27" s="75"/>
      <c r="J27" s="75">
        <v>0</v>
      </c>
      <c r="K27" s="75"/>
      <c r="L27" s="75"/>
      <c r="M27" s="75"/>
      <c r="N27" s="158">
        <v>0</v>
      </c>
      <c r="O27" s="159">
        <v>0</v>
      </c>
      <c r="P27" s="160"/>
      <c r="Q27" s="77"/>
      <c r="R27" s="172"/>
      <c r="S27" s="159">
        <v>0</v>
      </c>
      <c r="T27" s="159">
        <v>0</v>
      </c>
      <c r="U27" s="162">
        <v>0</v>
      </c>
      <c r="V27" s="71">
        <f t="shared" si="5"/>
        <v>0</v>
      </c>
      <c r="W27" s="283">
        <f t="shared" si="6"/>
        <v>0</v>
      </c>
      <c r="X27" s="44">
        <v>0</v>
      </c>
      <c r="Y27" s="73">
        <f>'ИТОГ и проверка'!J27</f>
        <v>0</v>
      </c>
      <c r="Z27" s="73">
        <v>0</v>
      </c>
      <c r="AA27" s="71">
        <f t="shared" si="8"/>
        <v>0</v>
      </c>
      <c r="AB27" s="10">
        <f t="shared" si="0"/>
        <v>0</v>
      </c>
      <c r="AC27" s="77"/>
      <c r="AD27" s="73">
        <f>'ИТОГ и проверка'!K27</f>
        <v>0</v>
      </c>
      <c r="AE27" s="77"/>
      <c r="AF27" s="77"/>
      <c r="AG27" s="77"/>
      <c r="AH27" s="73">
        <f>'ИТОГ и проверка'!L27</f>
        <v>0</v>
      </c>
      <c r="AI27" s="91"/>
      <c r="AJ27" s="91">
        <f t="shared" si="9"/>
        <v>0</v>
      </c>
      <c r="AK27" s="89">
        <f t="shared" si="1"/>
        <v>0</v>
      </c>
      <c r="AL27" s="71">
        <f t="shared" si="2"/>
        <v>0</v>
      </c>
    </row>
    <row r="28" spans="1:38">
      <c r="A28" s="93" t="s">
        <v>63</v>
      </c>
      <c r="B28" s="57" t="s">
        <v>64</v>
      </c>
      <c r="C28" s="163"/>
      <c r="D28" s="58"/>
      <c r="E28" s="164"/>
      <c r="F28" s="192"/>
      <c r="G28" s="119"/>
      <c r="H28" s="61"/>
      <c r="I28" s="61"/>
      <c r="J28" s="61"/>
      <c r="K28" s="61"/>
      <c r="L28" s="61"/>
      <c r="M28" s="61"/>
      <c r="N28" s="61"/>
      <c r="O28" s="166"/>
      <c r="P28" s="58"/>
      <c r="Q28" s="58"/>
      <c r="R28" s="106"/>
      <c r="S28" s="166"/>
      <c r="T28" s="167"/>
      <c r="U28" s="58"/>
      <c r="V28" s="60"/>
      <c r="W28" s="62"/>
      <c r="X28" s="62"/>
      <c r="Y28" s="60"/>
      <c r="Z28" s="120"/>
      <c r="AA28" s="60"/>
      <c r="AB28" s="73">
        <f t="shared" si="0"/>
        <v>0</v>
      </c>
      <c r="AC28" s="60"/>
      <c r="AD28" s="60"/>
      <c r="AE28" s="60"/>
      <c r="AF28" s="60"/>
      <c r="AG28" s="60"/>
      <c r="AH28" s="60"/>
      <c r="AI28" s="97"/>
      <c r="AJ28" s="91">
        <f t="shared" si="9"/>
        <v>0</v>
      </c>
      <c r="AK28" s="89">
        <f t="shared" si="1"/>
        <v>0</v>
      </c>
      <c r="AL28" s="71">
        <f t="shared" si="2"/>
        <v>0</v>
      </c>
    </row>
    <row r="29" spans="1:38" ht="47.25">
      <c r="A29" s="66" t="s">
        <v>65</v>
      </c>
      <c r="B29" s="67" t="s">
        <v>66</v>
      </c>
      <c r="C29" s="195">
        <v>19.600000000000001</v>
      </c>
      <c r="D29" s="41">
        <v>146</v>
      </c>
      <c r="E29" s="37">
        <v>163</v>
      </c>
      <c r="F29" s="157">
        <f t="shared" si="3"/>
        <v>8.316326530612244</v>
      </c>
      <c r="G29" s="72">
        <v>21</v>
      </c>
      <c r="H29" s="75">
        <v>14</v>
      </c>
      <c r="I29" s="75"/>
      <c r="J29" s="75">
        <v>0</v>
      </c>
      <c r="K29" s="75"/>
      <c r="L29" s="75"/>
      <c r="M29" s="75"/>
      <c r="N29" s="158">
        <v>0</v>
      </c>
      <c r="O29" s="170">
        <v>9</v>
      </c>
      <c r="P29" s="160"/>
      <c r="Q29" s="77"/>
      <c r="R29" s="172"/>
      <c r="S29" s="170">
        <v>8</v>
      </c>
      <c r="T29" s="170">
        <v>1</v>
      </c>
      <c r="U29" s="162">
        <f t="shared" si="4"/>
        <v>42.857142857142861</v>
      </c>
      <c r="V29" s="71">
        <f t="shared" si="5"/>
        <v>24.45</v>
      </c>
      <c r="W29" s="283">
        <f t="shared" si="6"/>
        <v>24</v>
      </c>
      <c r="X29" s="44">
        <v>15</v>
      </c>
      <c r="Y29" s="73">
        <f>'ИТОГ и проверка'!J29</f>
        <v>24</v>
      </c>
      <c r="Z29" s="73">
        <f t="shared" si="7"/>
        <v>14.723926380368098</v>
      </c>
      <c r="AA29" s="71">
        <f t="shared" si="8"/>
        <v>-0.27607361963190158</v>
      </c>
      <c r="AB29" s="10">
        <f t="shared" si="0"/>
        <v>0</v>
      </c>
      <c r="AC29" s="77"/>
      <c r="AD29" s="73">
        <f>'ИТОГ и проверка'!K29</f>
        <v>0</v>
      </c>
      <c r="AE29" s="77"/>
      <c r="AF29" s="77"/>
      <c r="AG29" s="77"/>
      <c r="AH29" s="73">
        <f>'ИТОГ и проверка'!L29</f>
        <v>0</v>
      </c>
      <c r="AI29" s="91"/>
      <c r="AJ29" s="91">
        <f t="shared" si="9"/>
        <v>0</v>
      </c>
      <c r="AK29" s="89">
        <f t="shared" si="1"/>
        <v>-24</v>
      </c>
      <c r="AL29" s="71">
        <f t="shared" si="2"/>
        <v>0</v>
      </c>
    </row>
    <row r="30" spans="1:38" ht="47.25">
      <c r="A30" s="66" t="s">
        <v>67</v>
      </c>
      <c r="B30" s="67" t="s">
        <v>68</v>
      </c>
      <c r="C30" s="196">
        <v>6.8</v>
      </c>
      <c r="D30" s="41">
        <v>68</v>
      </c>
      <c r="E30" s="197">
        <v>76</v>
      </c>
      <c r="F30" s="157">
        <f t="shared" si="3"/>
        <v>11.176470588235295</v>
      </c>
      <c r="G30" s="72">
        <v>12</v>
      </c>
      <c r="H30" s="75">
        <v>18</v>
      </c>
      <c r="I30" s="75"/>
      <c r="J30" s="75">
        <v>0</v>
      </c>
      <c r="K30" s="75"/>
      <c r="L30" s="75"/>
      <c r="M30" s="75"/>
      <c r="N30" s="158">
        <v>0</v>
      </c>
      <c r="O30" s="170">
        <v>3</v>
      </c>
      <c r="P30" s="160"/>
      <c r="Q30" s="77"/>
      <c r="R30" s="172"/>
      <c r="S30" s="170">
        <v>3</v>
      </c>
      <c r="T30" s="170">
        <v>0</v>
      </c>
      <c r="U30" s="162">
        <f t="shared" si="4"/>
        <v>25</v>
      </c>
      <c r="V30" s="71">
        <f t="shared" si="5"/>
        <v>13.68</v>
      </c>
      <c r="W30" s="283">
        <f t="shared" si="6"/>
        <v>13</v>
      </c>
      <c r="X30" s="44">
        <v>18</v>
      </c>
      <c r="Y30" s="73">
        <f>'ИТОГ и проверка'!J30</f>
        <v>13</v>
      </c>
      <c r="Z30" s="73">
        <f t="shared" si="7"/>
        <v>17.105263157894736</v>
      </c>
      <c r="AA30" s="71">
        <f t="shared" si="8"/>
        <v>-0.89473684210526372</v>
      </c>
      <c r="AB30" s="73">
        <f t="shared" si="0"/>
        <v>0</v>
      </c>
      <c r="AC30" s="77"/>
      <c r="AD30" s="73">
        <f>'ИТОГ и проверка'!K30</f>
        <v>0</v>
      </c>
      <c r="AE30" s="77"/>
      <c r="AF30" s="77"/>
      <c r="AG30" s="77"/>
      <c r="AH30" s="73">
        <f>'ИТОГ и проверка'!L30</f>
        <v>0</v>
      </c>
      <c r="AI30" s="91"/>
      <c r="AJ30" s="91">
        <f t="shared" si="9"/>
        <v>0</v>
      </c>
      <c r="AK30" s="89">
        <f t="shared" si="1"/>
        <v>-13</v>
      </c>
      <c r="AL30" s="71">
        <f t="shared" si="2"/>
        <v>0</v>
      </c>
    </row>
    <row r="31" spans="1:38" ht="47.25">
      <c r="A31" s="66" t="s">
        <v>69</v>
      </c>
      <c r="B31" s="67" t="s">
        <v>70</v>
      </c>
      <c r="C31" s="189">
        <v>5.1580000000000004</v>
      </c>
      <c r="D31" s="41">
        <v>53</v>
      </c>
      <c r="E31" s="198">
        <v>60</v>
      </c>
      <c r="F31" s="157">
        <f t="shared" si="3"/>
        <v>11.632415664986429</v>
      </c>
      <c r="G31" s="72">
        <v>9</v>
      </c>
      <c r="H31" s="75">
        <v>17</v>
      </c>
      <c r="I31" s="75"/>
      <c r="J31" s="75">
        <v>0</v>
      </c>
      <c r="K31" s="75"/>
      <c r="L31" s="75"/>
      <c r="M31" s="75"/>
      <c r="N31" s="158">
        <v>0</v>
      </c>
      <c r="O31" s="170">
        <v>6</v>
      </c>
      <c r="P31" s="160"/>
      <c r="Q31" s="77"/>
      <c r="R31" s="172"/>
      <c r="S31" s="170">
        <v>3</v>
      </c>
      <c r="T31" s="170">
        <v>3</v>
      </c>
      <c r="U31" s="162">
        <f t="shared" si="4"/>
        <v>66.666666666666671</v>
      </c>
      <c r="V31" s="71">
        <f t="shared" si="5"/>
        <v>10.799999999999999</v>
      </c>
      <c r="W31" s="283">
        <f t="shared" si="6"/>
        <v>10</v>
      </c>
      <c r="X31" s="44">
        <v>18</v>
      </c>
      <c r="Y31" s="73">
        <f>'ИТОГ и проверка'!J31</f>
        <v>10</v>
      </c>
      <c r="Z31" s="73">
        <f t="shared" si="7"/>
        <v>16.666666666666668</v>
      </c>
      <c r="AA31" s="71">
        <f t="shared" si="8"/>
        <v>-1.3333333333333321</v>
      </c>
      <c r="AB31" s="10">
        <f t="shared" si="0"/>
        <v>0</v>
      </c>
      <c r="AC31" s="77"/>
      <c r="AD31" s="73">
        <f>'ИТОГ и проверка'!K31</f>
        <v>0</v>
      </c>
      <c r="AE31" s="77"/>
      <c r="AF31" s="77"/>
      <c r="AG31" s="77"/>
      <c r="AH31" s="73">
        <f>'ИТОГ и проверка'!L31</f>
        <v>0</v>
      </c>
      <c r="AI31" s="91"/>
      <c r="AJ31" s="91">
        <f t="shared" si="9"/>
        <v>0</v>
      </c>
      <c r="AK31" s="89">
        <f t="shared" si="1"/>
        <v>-10</v>
      </c>
      <c r="AL31" s="71">
        <f t="shared" si="2"/>
        <v>0</v>
      </c>
    </row>
    <row r="32" spans="1:38" s="3" customFormat="1" ht="31.5">
      <c r="A32" s="66" t="s">
        <v>71</v>
      </c>
      <c r="B32" s="67" t="s">
        <v>72</v>
      </c>
      <c r="C32" s="171">
        <v>9.0289999999999999</v>
      </c>
      <c r="D32" s="44">
        <v>64</v>
      </c>
      <c r="E32" s="199">
        <v>85</v>
      </c>
      <c r="F32" s="157">
        <f t="shared" si="3"/>
        <v>9.4141100897109311</v>
      </c>
      <c r="G32" s="72">
        <v>6</v>
      </c>
      <c r="H32" s="75">
        <v>9</v>
      </c>
      <c r="I32" s="75"/>
      <c r="J32" s="75">
        <v>0</v>
      </c>
      <c r="K32" s="75"/>
      <c r="L32" s="75"/>
      <c r="M32" s="75"/>
      <c r="N32" s="75">
        <v>0</v>
      </c>
      <c r="O32" s="225">
        <v>6</v>
      </c>
      <c r="P32" s="77"/>
      <c r="Q32" s="77"/>
      <c r="R32" s="90"/>
      <c r="S32" s="225">
        <v>3</v>
      </c>
      <c r="T32" s="224">
        <v>3</v>
      </c>
      <c r="U32" s="71">
        <f t="shared" si="4"/>
        <v>100</v>
      </c>
      <c r="V32" s="71">
        <f t="shared" si="5"/>
        <v>15.299999999999999</v>
      </c>
      <c r="W32" s="283">
        <f t="shared" si="6"/>
        <v>15</v>
      </c>
      <c r="X32" s="44">
        <v>18</v>
      </c>
      <c r="Y32" s="73">
        <f>'ИТОГ и проверка'!J32</f>
        <v>15</v>
      </c>
      <c r="Z32" s="73">
        <f t="shared" si="7"/>
        <v>17.647058823529413</v>
      </c>
      <c r="AA32" s="71">
        <f t="shared" si="8"/>
        <v>-0.35294117647058698</v>
      </c>
      <c r="AB32" s="73">
        <f t="shared" si="0"/>
        <v>0</v>
      </c>
      <c r="AC32" s="77"/>
      <c r="AD32" s="73">
        <f>'ИТОГ и проверка'!K32</f>
        <v>0</v>
      </c>
      <c r="AE32" s="77"/>
      <c r="AF32" s="77"/>
      <c r="AG32" s="77"/>
      <c r="AH32" s="73">
        <f>'ИТОГ и проверка'!L32</f>
        <v>0</v>
      </c>
      <c r="AI32" s="91"/>
      <c r="AJ32" s="91">
        <f t="shared" si="9"/>
        <v>0</v>
      </c>
      <c r="AK32" s="288">
        <f t="shared" si="1"/>
        <v>-15</v>
      </c>
      <c r="AL32" s="71">
        <f t="shared" si="2"/>
        <v>0</v>
      </c>
    </row>
    <row r="33" spans="1:38" ht="31.5">
      <c r="A33" s="66" t="s">
        <v>73</v>
      </c>
      <c r="B33" s="67" t="s">
        <v>74</v>
      </c>
      <c r="C33" s="189">
        <v>302.7</v>
      </c>
      <c r="D33" s="44">
        <v>751</v>
      </c>
      <c r="E33" s="200">
        <v>787</v>
      </c>
      <c r="F33" s="157">
        <f t="shared" si="3"/>
        <v>2.5999339279815001</v>
      </c>
      <c r="G33" s="72">
        <v>60</v>
      </c>
      <c r="H33" s="75">
        <v>8</v>
      </c>
      <c r="I33" s="75"/>
      <c r="J33" s="75">
        <v>9</v>
      </c>
      <c r="K33" s="75"/>
      <c r="L33" s="75"/>
      <c r="M33" s="75">
        <v>26</v>
      </c>
      <c r="N33" s="158">
        <v>25</v>
      </c>
      <c r="O33" s="159">
        <v>48</v>
      </c>
      <c r="P33" s="160"/>
      <c r="Q33" s="77"/>
      <c r="R33" s="172"/>
      <c r="S33" s="159">
        <v>26</v>
      </c>
      <c r="T33" s="159">
        <v>22</v>
      </c>
      <c r="U33" s="162">
        <f t="shared" si="4"/>
        <v>80</v>
      </c>
      <c r="V33" s="71">
        <f t="shared" si="5"/>
        <v>62.96</v>
      </c>
      <c r="W33" s="283">
        <f t="shared" si="6"/>
        <v>62</v>
      </c>
      <c r="X33" s="44">
        <v>8</v>
      </c>
      <c r="Y33" s="73">
        <f>'ИТОГ и проверка'!J33</f>
        <v>63</v>
      </c>
      <c r="Z33" s="73">
        <f t="shared" si="7"/>
        <v>8.0050825921219815</v>
      </c>
      <c r="AA33" s="71">
        <f t="shared" si="8"/>
        <v>5.0825921219814774E-3</v>
      </c>
      <c r="AB33" s="10">
        <f t="shared" si="0"/>
        <v>0</v>
      </c>
      <c r="AC33" s="77"/>
      <c r="AD33" s="73">
        <f>'ИТОГ и проверка'!K33</f>
        <v>3</v>
      </c>
      <c r="AE33" s="77"/>
      <c r="AF33" s="77"/>
      <c r="AG33" s="73">
        <f>Y33-AD33-AH33</f>
        <v>40</v>
      </c>
      <c r="AH33" s="73">
        <f>'ИТОГ и проверка'!L33</f>
        <v>20</v>
      </c>
      <c r="AI33" s="91"/>
      <c r="AJ33" s="91">
        <f t="shared" si="9"/>
        <v>63</v>
      </c>
      <c r="AK33" s="89">
        <f t="shared" si="1"/>
        <v>0</v>
      </c>
      <c r="AL33" s="71">
        <f t="shared" si="2"/>
        <v>0</v>
      </c>
    </row>
    <row r="34" spans="1:38" ht="31.5">
      <c r="A34" s="66" t="s">
        <v>75</v>
      </c>
      <c r="B34" s="67" t="s">
        <v>76</v>
      </c>
      <c r="C34" s="171">
        <v>10</v>
      </c>
      <c r="D34" s="41">
        <v>82</v>
      </c>
      <c r="E34" s="197">
        <v>93</v>
      </c>
      <c r="F34" s="157">
        <f t="shared" si="3"/>
        <v>9.3000000000000007</v>
      </c>
      <c r="G34" s="72">
        <v>12</v>
      </c>
      <c r="H34" s="75">
        <v>15</v>
      </c>
      <c r="I34" s="75"/>
      <c r="J34" s="75">
        <v>0</v>
      </c>
      <c r="K34" s="75"/>
      <c r="L34" s="75"/>
      <c r="M34" s="75"/>
      <c r="N34" s="158">
        <v>0</v>
      </c>
      <c r="O34" s="170">
        <v>12</v>
      </c>
      <c r="P34" s="160"/>
      <c r="Q34" s="77"/>
      <c r="R34" s="172"/>
      <c r="S34" s="170">
        <v>6</v>
      </c>
      <c r="T34" s="170">
        <v>6</v>
      </c>
      <c r="U34" s="162">
        <f t="shared" si="4"/>
        <v>100</v>
      </c>
      <c r="V34" s="71">
        <f t="shared" si="5"/>
        <v>13.95</v>
      </c>
      <c r="W34" s="283">
        <f t="shared" si="6"/>
        <v>13</v>
      </c>
      <c r="X34" s="44">
        <v>15</v>
      </c>
      <c r="Y34" s="73">
        <f>'ИТОГ и проверка'!J34</f>
        <v>13</v>
      </c>
      <c r="Z34" s="73">
        <f t="shared" si="7"/>
        <v>13.978494623655914</v>
      </c>
      <c r="AA34" s="71">
        <f t="shared" si="8"/>
        <v>-1.021505376344086</v>
      </c>
      <c r="AB34" s="73">
        <f t="shared" si="0"/>
        <v>0</v>
      </c>
      <c r="AC34" s="77"/>
      <c r="AD34" s="73">
        <f>'ИТОГ и проверка'!K34</f>
        <v>0</v>
      </c>
      <c r="AE34" s="77"/>
      <c r="AF34" s="77"/>
      <c r="AG34" s="77"/>
      <c r="AH34" s="73">
        <f>'ИТОГ и проверка'!L34</f>
        <v>0</v>
      </c>
      <c r="AI34" s="91"/>
      <c r="AJ34" s="91">
        <f t="shared" si="9"/>
        <v>0</v>
      </c>
      <c r="AK34" s="89">
        <f t="shared" si="1"/>
        <v>-13</v>
      </c>
      <c r="AL34" s="71">
        <f t="shared" si="2"/>
        <v>0</v>
      </c>
    </row>
    <row r="35" spans="1:38" ht="47.25">
      <c r="A35" s="66" t="s">
        <v>77</v>
      </c>
      <c r="B35" s="67" t="s">
        <v>78</v>
      </c>
      <c r="C35" s="168">
        <v>9.8000000000000007</v>
      </c>
      <c r="D35" s="41">
        <v>80</v>
      </c>
      <c r="E35" s="37">
        <v>102</v>
      </c>
      <c r="F35" s="157">
        <f t="shared" si="3"/>
        <v>10.408163265306122</v>
      </c>
      <c r="G35" s="72">
        <v>9</v>
      </c>
      <c r="H35" s="75">
        <v>11</v>
      </c>
      <c r="I35" s="75"/>
      <c r="J35" s="75">
        <v>0</v>
      </c>
      <c r="K35" s="75"/>
      <c r="L35" s="75"/>
      <c r="M35" s="75"/>
      <c r="N35" s="75">
        <v>0</v>
      </c>
      <c r="O35" s="148">
        <v>9</v>
      </c>
      <c r="P35" s="77"/>
      <c r="Q35" s="77"/>
      <c r="R35" s="90"/>
      <c r="S35" s="201">
        <v>5</v>
      </c>
      <c r="T35" s="202">
        <v>4</v>
      </c>
      <c r="U35" s="71">
        <f t="shared" si="4"/>
        <v>100</v>
      </c>
      <c r="V35" s="71">
        <f t="shared" si="5"/>
        <v>15.299999999999999</v>
      </c>
      <c r="W35" s="283">
        <f t="shared" si="6"/>
        <v>15</v>
      </c>
      <c r="X35" s="44">
        <v>15</v>
      </c>
      <c r="Y35" s="73">
        <f>'ИТОГ и проверка'!J35</f>
        <v>15</v>
      </c>
      <c r="Z35" s="73">
        <f t="shared" si="7"/>
        <v>14.705882352941176</v>
      </c>
      <c r="AA35" s="71">
        <f t="shared" si="8"/>
        <v>-0.29411764705882426</v>
      </c>
      <c r="AB35" s="10">
        <f t="shared" si="0"/>
        <v>0</v>
      </c>
      <c r="AC35" s="77"/>
      <c r="AD35" s="73">
        <f>'ИТОГ и проверка'!K35</f>
        <v>0</v>
      </c>
      <c r="AE35" s="77"/>
      <c r="AF35" s="77"/>
      <c r="AG35" s="77"/>
      <c r="AH35" s="73">
        <f>'ИТОГ и проверка'!L35</f>
        <v>0</v>
      </c>
      <c r="AI35" s="91"/>
      <c r="AJ35" s="91">
        <f t="shared" si="9"/>
        <v>0</v>
      </c>
      <c r="AK35" s="89">
        <f t="shared" si="1"/>
        <v>-15</v>
      </c>
      <c r="AL35" s="71">
        <f t="shared" si="2"/>
        <v>0</v>
      </c>
    </row>
    <row r="36" spans="1:38">
      <c r="A36" s="93" t="s">
        <v>79</v>
      </c>
      <c r="B36" s="57" t="s">
        <v>80</v>
      </c>
      <c r="C36" s="163"/>
      <c r="D36" s="58"/>
      <c r="E36" s="164"/>
      <c r="F36" s="192"/>
      <c r="G36" s="119"/>
      <c r="H36" s="61"/>
      <c r="I36" s="61"/>
      <c r="J36" s="61"/>
      <c r="K36" s="61"/>
      <c r="L36" s="61"/>
      <c r="M36" s="61"/>
      <c r="N36" s="61"/>
      <c r="O36" s="185"/>
      <c r="P36" s="58"/>
      <c r="Q36" s="58"/>
      <c r="R36" s="106"/>
      <c r="S36" s="185"/>
      <c r="T36" s="185"/>
      <c r="U36" s="58"/>
      <c r="V36" s="60"/>
      <c r="W36" s="62"/>
      <c r="X36" s="62"/>
      <c r="Y36" s="60"/>
      <c r="Z36" s="120"/>
      <c r="AA36" s="60"/>
      <c r="AB36" s="73">
        <f t="shared" si="0"/>
        <v>0</v>
      </c>
      <c r="AC36" s="60"/>
      <c r="AD36" s="60"/>
      <c r="AE36" s="60"/>
      <c r="AF36" s="60"/>
      <c r="AG36" s="60"/>
      <c r="AH36" s="60"/>
      <c r="AI36" s="97"/>
      <c r="AJ36" s="91">
        <f t="shared" si="9"/>
        <v>0</v>
      </c>
      <c r="AK36" s="89">
        <f t="shared" si="1"/>
        <v>0</v>
      </c>
      <c r="AL36" s="71">
        <f t="shared" si="2"/>
        <v>0</v>
      </c>
    </row>
    <row r="37" spans="1:38" ht="47.25">
      <c r="A37" s="66" t="s">
        <v>81</v>
      </c>
      <c r="B37" s="67" t="s">
        <v>82</v>
      </c>
      <c r="C37" s="168">
        <v>164.08600000000001</v>
      </c>
      <c r="D37" s="74">
        <v>245</v>
      </c>
      <c r="E37" s="203">
        <v>249</v>
      </c>
      <c r="F37" s="157">
        <f t="shared" si="3"/>
        <v>1.5174969223455992</v>
      </c>
      <c r="G37" s="72">
        <v>19</v>
      </c>
      <c r="H37" s="75">
        <v>8</v>
      </c>
      <c r="I37" s="75"/>
      <c r="J37" s="75">
        <v>0</v>
      </c>
      <c r="K37" s="75"/>
      <c r="L37" s="75"/>
      <c r="M37" s="75"/>
      <c r="N37" s="158">
        <v>0</v>
      </c>
      <c r="O37" s="170">
        <v>4</v>
      </c>
      <c r="P37" s="160"/>
      <c r="Q37" s="77"/>
      <c r="R37" s="172"/>
      <c r="S37" s="170">
        <v>4</v>
      </c>
      <c r="T37" s="170"/>
      <c r="U37" s="162">
        <f t="shared" si="4"/>
        <v>21.05263157894737</v>
      </c>
      <c r="V37" s="71">
        <f t="shared" si="5"/>
        <v>19.920000000000002</v>
      </c>
      <c r="W37" s="283">
        <f t="shared" si="6"/>
        <v>19</v>
      </c>
      <c r="X37" s="44">
        <v>8</v>
      </c>
      <c r="Y37" s="73">
        <f>'ИТОГ и проверка'!J37</f>
        <v>19</v>
      </c>
      <c r="Z37" s="73">
        <f t="shared" si="7"/>
        <v>7.6305220883534126</v>
      </c>
      <c r="AA37" s="71">
        <f t="shared" si="8"/>
        <v>-0.36947791164658739</v>
      </c>
      <c r="AB37" s="10">
        <f t="shared" si="0"/>
        <v>0</v>
      </c>
      <c r="AC37" s="77"/>
      <c r="AD37" s="73">
        <f>'ИТОГ и проверка'!K37</f>
        <v>0</v>
      </c>
      <c r="AE37" s="77"/>
      <c r="AF37" s="77"/>
      <c r="AG37" s="77"/>
      <c r="AH37" s="73">
        <f>'ИТОГ и проверка'!L37</f>
        <v>0</v>
      </c>
      <c r="AI37" s="91"/>
      <c r="AJ37" s="91">
        <f t="shared" si="9"/>
        <v>0</v>
      </c>
      <c r="AK37" s="89">
        <f t="shared" si="1"/>
        <v>-19</v>
      </c>
      <c r="AL37" s="71">
        <f t="shared" si="2"/>
        <v>0</v>
      </c>
    </row>
    <row r="38" spans="1:38" ht="47.25">
      <c r="A38" s="66" t="s">
        <v>83</v>
      </c>
      <c r="B38" s="67" t="s">
        <v>84</v>
      </c>
      <c r="C38" s="171">
        <v>358.7</v>
      </c>
      <c r="D38" s="74">
        <v>348</v>
      </c>
      <c r="E38" s="187">
        <v>332</v>
      </c>
      <c r="F38" s="157">
        <f t="shared" si="3"/>
        <v>0.92556453861165322</v>
      </c>
      <c r="G38" s="72">
        <v>17</v>
      </c>
      <c r="H38" s="75">
        <v>5</v>
      </c>
      <c r="I38" s="75"/>
      <c r="J38" s="75">
        <v>0</v>
      </c>
      <c r="K38" s="75"/>
      <c r="L38" s="75"/>
      <c r="M38" s="75"/>
      <c r="N38" s="158">
        <v>0</v>
      </c>
      <c r="O38" s="227">
        <v>0</v>
      </c>
      <c r="P38" s="160"/>
      <c r="Q38" s="77"/>
      <c r="R38" s="172"/>
      <c r="S38" s="227">
        <v>0</v>
      </c>
      <c r="T38" s="227">
        <v>0</v>
      </c>
      <c r="U38" s="162">
        <f t="shared" si="4"/>
        <v>0</v>
      </c>
      <c r="V38" s="71">
        <f t="shared" si="5"/>
        <v>16.600000000000001</v>
      </c>
      <c r="W38" s="283">
        <f t="shared" si="6"/>
        <v>16</v>
      </c>
      <c r="X38" s="44">
        <v>5</v>
      </c>
      <c r="Y38" s="73">
        <f>'ИТОГ и проверка'!J38</f>
        <v>16</v>
      </c>
      <c r="Z38" s="73">
        <f t="shared" si="7"/>
        <v>4.8192771084337354</v>
      </c>
      <c r="AA38" s="71">
        <f t="shared" si="8"/>
        <v>-0.18072289156626464</v>
      </c>
      <c r="AB38" s="73">
        <f t="shared" si="0"/>
        <v>0</v>
      </c>
      <c r="AC38" s="77"/>
      <c r="AD38" s="73">
        <f>'ИТОГ и проверка'!K38</f>
        <v>0</v>
      </c>
      <c r="AE38" s="77"/>
      <c r="AF38" s="77"/>
      <c r="AG38" s="77"/>
      <c r="AH38" s="73">
        <f>'ИТОГ и проверка'!L38</f>
        <v>0</v>
      </c>
      <c r="AI38" s="91"/>
      <c r="AJ38" s="91">
        <f t="shared" si="9"/>
        <v>0</v>
      </c>
      <c r="AK38" s="89">
        <f t="shared" si="1"/>
        <v>-16</v>
      </c>
      <c r="AL38" s="71">
        <f t="shared" si="2"/>
        <v>0</v>
      </c>
    </row>
    <row r="39" spans="1:38" ht="47.25">
      <c r="A39" s="66" t="s">
        <v>85</v>
      </c>
      <c r="B39" s="67" t="s">
        <v>86</v>
      </c>
      <c r="C39" s="168">
        <v>59.463999999999999</v>
      </c>
      <c r="D39" s="74">
        <v>75</v>
      </c>
      <c r="E39" s="186">
        <v>89</v>
      </c>
      <c r="F39" s="157">
        <f t="shared" si="3"/>
        <v>1.4967038880667294</v>
      </c>
      <c r="G39" s="72">
        <v>6</v>
      </c>
      <c r="H39" s="75">
        <v>8</v>
      </c>
      <c r="I39" s="75"/>
      <c r="J39" s="75">
        <v>0</v>
      </c>
      <c r="K39" s="75"/>
      <c r="L39" s="75"/>
      <c r="M39" s="75"/>
      <c r="N39" s="75">
        <v>0</v>
      </c>
      <c r="O39" s="225">
        <v>0</v>
      </c>
      <c r="P39" s="77"/>
      <c r="Q39" s="77"/>
      <c r="R39" s="90"/>
      <c r="S39" s="225">
        <v>0</v>
      </c>
      <c r="T39" s="224">
        <v>0</v>
      </c>
      <c r="U39" s="71">
        <v>0</v>
      </c>
      <c r="V39" s="71">
        <f t="shared" si="5"/>
        <v>7.12</v>
      </c>
      <c r="W39" s="283">
        <f t="shared" si="6"/>
        <v>7</v>
      </c>
      <c r="X39" s="44">
        <v>8</v>
      </c>
      <c r="Y39" s="73">
        <f>'ИТОГ и проверка'!J39</f>
        <v>7</v>
      </c>
      <c r="Z39" s="73">
        <f t="shared" si="7"/>
        <v>7.8651685393258424</v>
      </c>
      <c r="AA39" s="71">
        <f t="shared" si="8"/>
        <v>-0.13483146067415763</v>
      </c>
      <c r="AB39" s="10">
        <f t="shared" si="0"/>
        <v>0</v>
      </c>
      <c r="AC39" s="77"/>
      <c r="AD39" s="73">
        <f>'ИТОГ и проверка'!K39</f>
        <v>0</v>
      </c>
      <c r="AE39" s="77"/>
      <c r="AF39" s="77"/>
      <c r="AG39" s="77"/>
      <c r="AH39" s="73">
        <f>'ИТОГ и проверка'!L39</f>
        <v>0</v>
      </c>
      <c r="AI39" s="91"/>
      <c r="AJ39" s="91">
        <f t="shared" si="9"/>
        <v>0</v>
      </c>
      <c r="AK39" s="89">
        <f t="shared" si="1"/>
        <v>-7</v>
      </c>
      <c r="AL39" s="71">
        <f t="shared" si="2"/>
        <v>0</v>
      </c>
    </row>
    <row r="40" spans="1:38" ht="31.5">
      <c r="A40" s="66" t="s">
        <v>87</v>
      </c>
      <c r="B40" s="67" t="s">
        <v>88</v>
      </c>
      <c r="C40" s="171">
        <v>57.622</v>
      </c>
      <c r="D40" s="74">
        <v>153</v>
      </c>
      <c r="E40" s="148">
        <v>156</v>
      </c>
      <c r="F40" s="157">
        <f t="shared" si="3"/>
        <v>2.7072992954080037</v>
      </c>
      <c r="G40" s="72">
        <v>10</v>
      </c>
      <c r="H40" s="75">
        <v>7</v>
      </c>
      <c r="I40" s="75"/>
      <c r="J40" s="75">
        <v>0</v>
      </c>
      <c r="K40" s="75"/>
      <c r="L40" s="75"/>
      <c r="M40" s="75"/>
      <c r="N40" s="158">
        <v>0</v>
      </c>
      <c r="O40" s="170">
        <v>10</v>
      </c>
      <c r="P40" s="160"/>
      <c r="Q40" s="77"/>
      <c r="R40" s="172"/>
      <c r="S40" s="170">
        <v>7</v>
      </c>
      <c r="T40" s="170">
        <v>3</v>
      </c>
      <c r="U40" s="162">
        <f t="shared" si="4"/>
        <v>100</v>
      </c>
      <c r="V40" s="71">
        <f t="shared" si="5"/>
        <v>12.48</v>
      </c>
      <c r="W40" s="283">
        <f t="shared" si="6"/>
        <v>12</v>
      </c>
      <c r="X40" s="44">
        <v>8</v>
      </c>
      <c r="Y40" s="73">
        <f>'ИТОГ и проверка'!J40</f>
        <v>10</v>
      </c>
      <c r="Z40" s="73">
        <f t="shared" si="7"/>
        <v>6.4102564102564097</v>
      </c>
      <c r="AA40" s="71">
        <f t="shared" si="8"/>
        <v>-1.5897435897435903</v>
      </c>
      <c r="AB40" s="73">
        <f t="shared" si="0"/>
        <v>0</v>
      </c>
      <c r="AC40" s="77"/>
      <c r="AD40" s="73">
        <f>'ИТОГ и проверка'!K40</f>
        <v>0</v>
      </c>
      <c r="AE40" s="77"/>
      <c r="AF40" s="77"/>
      <c r="AG40" s="77"/>
      <c r="AH40" s="73">
        <f>'ИТОГ и проверка'!L40</f>
        <v>0</v>
      </c>
      <c r="AI40" s="91"/>
      <c r="AJ40" s="91">
        <f t="shared" si="9"/>
        <v>0</v>
      </c>
      <c r="AK40" s="89">
        <f t="shared" si="1"/>
        <v>-10</v>
      </c>
      <c r="AL40" s="71">
        <f t="shared" si="2"/>
        <v>0</v>
      </c>
    </row>
    <row r="41" spans="1:38" ht="47.25">
      <c r="A41" s="66" t="s">
        <v>89</v>
      </c>
      <c r="B41" s="67" t="s">
        <v>90</v>
      </c>
      <c r="C41" s="168">
        <v>335.71</v>
      </c>
      <c r="D41" s="74">
        <v>1366</v>
      </c>
      <c r="E41" s="203">
        <v>1637</v>
      </c>
      <c r="F41" s="157">
        <f t="shared" si="3"/>
        <v>4.8762324625420757</v>
      </c>
      <c r="G41" s="72">
        <v>109</v>
      </c>
      <c r="H41" s="75">
        <v>8</v>
      </c>
      <c r="I41" s="75"/>
      <c r="J41" s="75">
        <v>0</v>
      </c>
      <c r="K41" s="75"/>
      <c r="L41" s="75"/>
      <c r="M41" s="75"/>
      <c r="N41" s="158">
        <v>0</v>
      </c>
      <c r="O41" s="170">
        <v>41</v>
      </c>
      <c r="P41" s="160"/>
      <c r="Q41" s="77"/>
      <c r="R41" s="172"/>
      <c r="S41" s="170">
        <v>20</v>
      </c>
      <c r="T41" s="170">
        <v>21</v>
      </c>
      <c r="U41" s="162">
        <f t="shared" si="4"/>
        <v>37.614678899082563</v>
      </c>
      <c r="V41" s="71">
        <f t="shared" si="5"/>
        <v>196.44</v>
      </c>
      <c r="W41" s="283">
        <f t="shared" si="6"/>
        <v>196</v>
      </c>
      <c r="X41" s="44">
        <v>12</v>
      </c>
      <c r="Y41" s="73">
        <f>'ИТОГ и проверка'!J41</f>
        <v>158</v>
      </c>
      <c r="Z41" s="73">
        <f t="shared" si="7"/>
        <v>9.6518020769700659</v>
      </c>
      <c r="AA41" s="71">
        <f t="shared" si="8"/>
        <v>-2.3481979230299341</v>
      </c>
      <c r="AB41" s="10">
        <f t="shared" si="0"/>
        <v>0</v>
      </c>
      <c r="AC41" s="77"/>
      <c r="AD41" s="73">
        <f>'ИТОГ и проверка'!K41</f>
        <v>0</v>
      </c>
      <c r="AE41" s="77"/>
      <c r="AF41" s="77"/>
      <c r="AG41" s="77"/>
      <c r="AH41" s="73">
        <f>'ИТОГ и проверка'!L41</f>
        <v>0</v>
      </c>
      <c r="AI41" s="91"/>
      <c r="AJ41" s="91">
        <f t="shared" si="9"/>
        <v>0</v>
      </c>
      <c r="AK41" s="89">
        <f t="shared" si="1"/>
        <v>-158</v>
      </c>
      <c r="AL41" s="71">
        <f t="shared" si="2"/>
        <v>0</v>
      </c>
    </row>
    <row r="42" spans="1:38" ht="47.25">
      <c r="A42" s="66" t="s">
        <v>91</v>
      </c>
      <c r="B42" s="67" t="s">
        <v>92</v>
      </c>
      <c r="C42" s="171">
        <v>371.93</v>
      </c>
      <c r="D42" s="74">
        <v>342</v>
      </c>
      <c r="E42" s="148">
        <v>359</v>
      </c>
      <c r="F42" s="157">
        <f t="shared" si="3"/>
        <v>0.96523539375688971</v>
      </c>
      <c r="G42" s="72">
        <v>17</v>
      </c>
      <c r="H42" s="75">
        <v>5</v>
      </c>
      <c r="I42" s="75"/>
      <c r="J42" s="75">
        <v>0</v>
      </c>
      <c r="K42" s="75"/>
      <c r="L42" s="75"/>
      <c r="M42" s="75"/>
      <c r="N42" s="75">
        <v>0</v>
      </c>
      <c r="O42" s="224">
        <v>0</v>
      </c>
      <c r="P42" s="77"/>
      <c r="Q42" s="77"/>
      <c r="R42" s="90"/>
      <c r="S42" s="224">
        <v>0</v>
      </c>
      <c r="T42" s="225">
        <v>0</v>
      </c>
      <c r="U42" s="71">
        <f t="shared" si="4"/>
        <v>0</v>
      </c>
      <c r="V42" s="71">
        <f t="shared" si="5"/>
        <v>17.95</v>
      </c>
      <c r="W42" s="283">
        <f t="shared" si="6"/>
        <v>17</v>
      </c>
      <c r="X42" s="44">
        <v>5</v>
      </c>
      <c r="Y42" s="73">
        <f>'ИТОГ и проверка'!J42</f>
        <v>17</v>
      </c>
      <c r="Z42" s="73">
        <f t="shared" si="7"/>
        <v>4.7353760445682456</v>
      </c>
      <c r="AA42" s="71">
        <f t="shared" si="8"/>
        <v>-0.26462395543175443</v>
      </c>
      <c r="AB42" s="73">
        <f t="shared" si="0"/>
        <v>0</v>
      </c>
      <c r="AC42" s="77"/>
      <c r="AD42" s="73">
        <f>'ИТОГ и проверка'!K42</f>
        <v>0</v>
      </c>
      <c r="AE42" s="77"/>
      <c r="AF42" s="77"/>
      <c r="AG42" s="77"/>
      <c r="AH42" s="73">
        <f>'ИТОГ и проверка'!L42</f>
        <v>0</v>
      </c>
      <c r="AI42" s="91"/>
      <c r="AJ42" s="91">
        <f t="shared" si="9"/>
        <v>0</v>
      </c>
      <c r="AK42" s="89">
        <f t="shared" si="1"/>
        <v>-17</v>
      </c>
      <c r="AL42" s="71">
        <f t="shared" si="2"/>
        <v>0</v>
      </c>
    </row>
    <row r="43" spans="1:38" ht="47.25">
      <c r="A43" s="66" t="s">
        <v>93</v>
      </c>
      <c r="B43" s="67" t="s">
        <v>94</v>
      </c>
      <c r="C43" s="168">
        <v>291.029</v>
      </c>
      <c r="D43" s="74">
        <v>730</v>
      </c>
      <c r="E43" s="203">
        <v>757</v>
      </c>
      <c r="F43" s="157">
        <f t="shared" si="3"/>
        <v>2.601115352765532</v>
      </c>
      <c r="G43" s="72">
        <v>58</v>
      </c>
      <c r="H43" s="75">
        <v>8</v>
      </c>
      <c r="I43" s="75"/>
      <c r="J43" s="75">
        <v>0</v>
      </c>
      <c r="K43" s="75"/>
      <c r="L43" s="75"/>
      <c r="M43" s="75"/>
      <c r="N43" s="158">
        <v>0</v>
      </c>
      <c r="O43" s="170">
        <v>38</v>
      </c>
      <c r="P43" s="160"/>
      <c r="Q43" s="77"/>
      <c r="R43" s="172"/>
      <c r="S43" s="170">
        <v>32</v>
      </c>
      <c r="T43" s="170">
        <v>6</v>
      </c>
      <c r="U43" s="162">
        <f t="shared" si="4"/>
        <v>65.517241379310349</v>
      </c>
      <c r="V43" s="71">
        <f t="shared" si="5"/>
        <v>60.56</v>
      </c>
      <c r="W43" s="283">
        <f t="shared" si="6"/>
        <v>60</v>
      </c>
      <c r="X43" s="44">
        <v>8</v>
      </c>
      <c r="Y43" s="73">
        <f>'ИТОГ и проверка'!J43</f>
        <v>60</v>
      </c>
      <c r="Z43" s="73">
        <f t="shared" si="7"/>
        <v>7.9260237780713343</v>
      </c>
      <c r="AA43" s="71">
        <f t="shared" si="8"/>
        <v>-7.3976221928665709E-2</v>
      </c>
      <c r="AB43" s="10">
        <f t="shared" si="0"/>
        <v>0</v>
      </c>
      <c r="AC43" s="77"/>
      <c r="AD43" s="73">
        <f>'ИТОГ и проверка'!K43</f>
        <v>0</v>
      </c>
      <c r="AE43" s="77"/>
      <c r="AF43" s="77"/>
      <c r="AG43" s="77"/>
      <c r="AH43" s="73">
        <f>'ИТОГ и проверка'!L43</f>
        <v>0</v>
      </c>
      <c r="AI43" s="91"/>
      <c r="AJ43" s="91">
        <f t="shared" si="9"/>
        <v>0</v>
      </c>
      <c r="AK43" s="89">
        <f t="shared" si="1"/>
        <v>-60</v>
      </c>
      <c r="AL43" s="71">
        <f t="shared" si="2"/>
        <v>0</v>
      </c>
    </row>
    <row r="44" spans="1:38" ht="47.25">
      <c r="A44" s="66" t="s">
        <v>95</v>
      </c>
      <c r="B44" s="67" t="s">
        <v>96</v>
      </c>
      <c r="C44" s="171">
        <v>170.64400000000001</v>
      </c>
      <c r="D44" s="74">
        <v>142</v>
      </c>
      <c r="E44" s="148">
        <v>156</v>
      </c>
      <c r="F44" s="157">
        <f t="shared" si="3"/>
        <v>0.91418391505121777</v>
      </c>
      <c r="G44" s="72">
        <v>7</v>
      </c>
      <c r="H44" s="75">
        <v>5</v>
      </c>
      <c r="I44" s="75"/>
      <c r="J44" s="75">
        <v>0</v>
      </c>
      <c r="K44" s="75"/>
      <c r="L44" s="75"/>
      <c r="M44" s="75"/>
      <c r="N44" s="75">
        <v>0</v>
      </c>
      <c r="O44" s="187">
        <v>2</v>
      </c>
      <c r="P44" s="77"/>
      <c r="Q44" s="77"/>
      <c r="R44" s="90"/>
      <c r="S44" s="205">
        <v>2</v>
      </c>
      <c r="T44" s="188">
        <v>0</v>
      </c>
      <c r="U44" s="71">
        <f t="shared" si="4"/>
        <v>28.571428571428569</v>
      </c>
      <c r="V44" s="71">
        <f t="shared" si="5"/>
        <v>7.8000000000000007</v>
      </c>
      <c r="W44" s="283">
        <f t="shared" si="6"/>
        <v>7</v>
      </c>
      <c r="X44" s="44">
        <v>5</v>
      </c>
      <c r="Y44" s="73">
        <f>'ИТОГ и проверка'!J44</f>
        <v>7</v>
      </c>
      <c r="Z44" s="73">
        <f t="shared" si="7"/>
        <v>4.4871794871794872</v>
      </c>
      <c r="AA44" s="71">
        <f t="shared" si="8"/>
        <v>-0.51282051282051277</v>
      </c>
      <c r="AB44" s="73">
        <f t="shared" si="0"/>
        <v>0</v>
      </c>
      <c r="AC44" s="77"/>
      <c r="AD44" s="73">
        <f>'ИТОГ и проверка'!K44</f>
        <v>0</v>
      </c>
      <c r="AE44" s="77"/>
      <c r="AF44" s="77"/>
      <c r="AG44" s="77"/>
      <c r="AH44" s="73">
        <f>'ИТОГ и проверка'!L44</f>
        <v>0</v>
      </c>
      <c r="AI44" s="91"/>
      <c r="AJ44" s="91">
        <f t="shared" si="9"/>
        <v>0</v>
      </c>
      <c r="AK44" s="89">
        <f t="shared" si="1"/>
        <v>-7</v>
      </c>
      <c r="AL44" s="71">
        <f t="shared" si="2"/>
        <v>0</v>
      </c>
    </row>
    <row r="45" spans="1:38" ht="63">
      <c r="A45" s="66" t="s">
        <v>97</v>
      </c>
      <c r="B45" s="67" t="s">
        <v>98</v>
      </c>
      <c r="C45" s="168">
        <v>225.4</v>
      </c>
      <c r="D45" s="74">
        <v>150</v>
      </c>
      <c r="E45" s="203">
        <v>166</v>
      </c>
      <c r="F45" s="157">
        <f t="shared" si="3"/>
        <v>0.73646850044365575</v>
      </c>
      <c r="G45" s="72">
        <v>7</v>
      </c>
      <c r="H45" s="75">
        <v>5</v>
      </c>
      <c r="I45" s="75"/>
      <c r="J45" s="75">
        <v>0</v>
      </c>
      <c r="K45" s="75"/>
      <c r="L45" s="75"/>
      <c r="M45" s="75"/>
      <c r="N45" s="75">
        <v>0</v>
      </c>
      <c r="O45" s="186">
        <v>5</v>
      </c>
      <c r="P45" s="77"/>
      <c r="Q45" s="77"/>
      <c r="R45" s="90"/>
      <c r="S45" s="186">
        <v>3</v>
      </c>
      <c r="T45" s="187">
        <v>2</v>
      </c>
      <c r="U45" s="71">
        <f t="shared" si="4"/>
        <v>71.428571428571416</v>
      </c>
      <c r="V45" s="71">
        <f t="shared" si="5"/>
        <v>8.3000000000000007</v>
      </c>
      <c r="W45" s="283">
        <f t="shared" si="6"/>
        <v>8</v>
      </c>
      <c r="X45" s="44">
        <v>5</v>
      </c>
      <c r="Y45" s="73">
        <f>'ИТОГ и проверка'!J45</f>
        <v>8</v>
      </c>
      <c r="Z45" s="73">
        <f t="shared" si="7"/>
        <v>4.8192771084337354</v>
      </c>
      <c r="AA45" s="71">
        <f t="shared" si="8"/>
        <v>-0.18072289156626464</v>
      </c>
      <c r="AB45" s="10">
        <f t="shared" si="0"/>
        <v>0</v>
      </c>
      <c r="AC45" s="77"/>
      <c r="AD45" s="73">
        <f>'ИТОГ и проверка'!K45</f>
        <v>0</v>
      </c>
      <c r="AE45" s="77"/>
      <c r="AF45" s="77"/>
      <c r="AG45" s="77"/>
      <c r="AH45" s="73">
        <f>'ИТОГ и проверка'!L45</f>
        <v>0</v>
      </c>
      <c r="AI45" s="91"/>
      <c r="AJ45" s="91">
        <f t="shared" si="9"/>
        <v>0</v>
      </c>
      <c r="AK45" s="89">
        <f t="shared" si="1"/>
        <v>-8</v>
      </c>
      <c r="AL45" s="71">
        <f t="shared" si="2"/>
        <v>0</v>
      </c>
    </row>
    <row r="46" spans="1:38" ht="47.25">
      <c r="A46" s="66" t="s">
        <v>99</v>
      </c>
      <c r="B46" s="67" t="s">
        <v>100</v>
      </c>
      <c r="C46" s="171">
        <v>434.36</v>
      </c>
      <c r="D46" s="74">
        <v>630</v>
      </c>
      <c r="E46" s="187">
        <v>459</v>
      </c>
      <c r="F46" s="157">
        <f t="shared" si="3"/>
        <v>1.056727138778893</v>
      </c>
      <c r="G46" s="72">
        <v>50</v>
      </c>
      <c r="H46" s="75">
        <v>8</v>
      </c>
      <c r="I46" s="75"/>
      <c r="J46" s="75">
        <v>7</v>
      </c>
      <c r="K46" s="75"/>
      <c r="L46" s="75"/>
      <c r="M46" s="75">
        <v>23</v>
      </c>
      <c r="N46" s="75">
        <v>20</v>
      </c>
      <c r="O46" s="187">
        <v>16</v>
      </c>
      <c r="P46" s="77"/>
      <c r="Q46" s="77"/>
      <c r="R46" s="90"/>
      <c r="S46" s="70">
        <v>10</v>
      </c>
      <c r="T46" s="186">
        <v>6</v>
      </c>
      <c r="U46" s="71">
        <f t="shared" si="4"/>
        <v>32</v>
      </c>
      <c r="V46" s="71">
        <f t="shared" si="5"/>
        <v>36.72</v>
      </c>
      <c r="W46" s="283">
        <f t="shared" si="6"/>
        <v>36</v>
      </c>
      <c r="X46" s="44">
        <v>8</v>
      </c>
      <c r="Y46" s="73">
        <f>'ИТОГ и проверка'!J46</f>
        <v>36</v>
      </c>
      <c r="Z46" s="73">
        <f t="shared" si="7"/>
        <v>7.8431372549019613</v>
      </c>
      <c r="AA46" s="71">
        <f t="shared" si="8"/>
        <v>-0.15686274509803866</v>
      </c>
      <c r="AB46" s="73">
        <f t="shared" si="0"/>
        <v>0</v>
      </c>
      <c r="AC46" s="77"/>
      <c r="AD46" s="73">
        <f>'ИТОГ и проверка'!K46</f>
        <v>5</v>
      </c>
      <c r="AE46" s="77"/>
      <c r="AF46" s="77"/>
      <c r="AG46" s="73">
        <f t="shared" ref="AG46:AG97" si="10">Y46-AD46-AH46</f>
        <v>19</v>
      </c>
      <c r="AH46" s="73">
        <f>'ИТОГ и проверка'!L46</f>
        <v>12</v>
      </c>
      <c r="AI46" s="91"/>
      <c r="AJ46" s="91">
        <f t="shared" si="9"/>
        <v>36</v>
      </c>
      <c r="AK46" s="89">
        <f t="shared" si="1"/>
        <v>0</v>
      </c>
      <c r="AL46" s="71">
        <f t="shared" si="2"/>
        <v>0</v>
      </c>
    </row>
    <row r="47" spans="1:38" ht="31.5">
      <c r="A47" s="66" t="s">
        <v>101</v>
      </c>
      <c r="B47" s="67" t="s">
        <v>102</v>
      </c>
      <c r="C47" s="168">
        <v>182.9</v>
      </c>
      <c r="D47" s="74">
        <v>0</v>
      </c>
      <c r="E47" s="186">
        <v>0</v>
      </c>
      <c r="F47" s="157">
        <f t="shared" si="3"/>
        <v>0</v>
      </c>
      <c r="G47" s="72">
        <v>0</v>
      </c>
      <c r="H47" s="75">
        <v>0</v>
      </c>
      <c r="I47" s="75"/>
      <c r="J47" s="75">
        <v>0</v>
      </c>
      <c r="K47" s="75"/>
      <c r="L47" s="75"/>
      <c r="M47" s="75">
        <v>0</v>
      </c>
      <c r="N47" s="75">
        <v>0</v>
      </c>
      <c r="O47" s="186">
        <v>0</v>
      </c>
      <c r="P47" s="77"/>
      <c r="Q47" s="77"/>
      <c r="R47" s="90"/>
      <c r="S47" s="186">
        <v>0</v>
      </c>
      <c r="T47" s="187">
        <v>0</v>
      </c>
      <c r="U47" s="71">
        <v>0</v>
      </c>
      <c r="V47" s="71">
        <f t="shared" si="5"/>
        <v>0</v>
      </c>
      <c r="W47" s="283">
        <f t="shared" si="6"/>
        <v>0</v>
      </c>
      <c r="X47" s="44">
        <v>0</v>
      </c>
      <c r="Y47" s="73">
        <f>'ИТОГ и проверка'!J47</f>
        <v>0</v>
      </c>
      <c r="Z47" s="73">
        <v>0</v>
      </c>
      <c r="AA47" s="71">
        <f t="shared" si="8"/>
        <v>0</v>
      </c>
      <c r="AB47" s="10">
        <f t="shared" si="0"/>
        <v>0</v>
      </c>
      <c r="AC47" s="77"/>
      <c r="AD47" s="73">
        <f>'ИТОГ и проверка'!K47</f>
        <v>0</v>
      </c>
      <c r="AE47" s="77"/>
      <c r="AF47" s="77"/>
      <c r="AG47" s="73">
        <f t="shared" si="10"/>
        <v>0</v>
      </c>
      <c r="AH47" s="73">
        <f>'ИТОГ и проверка'!L47</f>
        <v>0</v>
      </c>
      <c r="AI47" s="91"/>
      <c r="AJ47" s="91">
        <f t="shared" si="9"/>
        <v>0</v>
      </c>
      <c r="AK47" s="89">
        <f t="shared" si="1"/>
        <v>0</v>
      </c>
      <c r="AL47" s="71">
        <f t="shared" si="2"/>
        <v>0</v>
      </c>
    </row>
    <row r="48" spans="1:38">
      <c r="A48" s="93" t="s">
        <v>103</v>
      </c>
      <c r="B48" s="57" t="s">
        <v>104</v>
      </c>
      <c r="C48" s="163"/>
      <c r="D48" s="58"/>
      <c r="E48" s="194"/>
      <c r="F48" s="192"/>
      <c r="G48" s="119"/>
      <c r="H48" s="61"/>
      <c r="I48" s="61"/>
      <c r="J48" s="61"/>
      <c r="K48" s="61"/>
      <c r="L48" s="61"/>
      <c r="M48" s="61"/>
      <c r="N48" s="61"/>
      <c r="O48" s="164"/>
      <c r="P48" s="58"/>
      <c r="Q48" s="58"/>
      <c r="R48" s="106"/>
      <c r="S48" s="59"/>
      <c r="T48" s="207"/>
      <c r="U48" s="58"/>
      <c r="V48" s="60"/>
      <c r="W48" s="62"/>
      <c r="X48" s="62"/>
      <c r="Y48" s="60"/>
      <c r="Z48" s="120"/>
      <c r="AA48" s="60"/>
      <c r="AB48" s="73">
        <f t="shared" si="0"/>
        <v>0</v>
      </c>
      <c r="AC48" s="60"/>
      <c r="AD48" s="60"/>
      <c r="AE48" s="60"/>
      <c r="AF48" s="60"/>
      <c r="AG48" s="60"/>
      <c r="AH48" s="60"/>
      <c r="AI48" s="97"/>
      <c r="AJ48" s="91">
        <f t="shared" si="9"/>
        <v>0</v>
      </c>
      <c r="AK48" s="89">
        <f t="shared" si="1"/>
        <v>0</v>
      </c>
      <c r="AL48" s="71">
        <f t="shared" si="2"/>
        <v>0</v>
      </c>
    </row>
    <row r="49" spans="1:38" ht="47.25">
      <c r="A49" s="66" t="s">
        <v>105</v>
      </c>
      <c r="B49" s="67" t="s">
        <v>106</v>
      </c>
      <c r="C49" s="195">
        <v>131.72999999999999</v>
      </c>
      <c r="D49" s="284">
        <v>636</v>
      </c>
      <c r="E49" s="208">
        <v>670</v>
      </c>
      <c r="F49" s="174">
        <f t="shared" si="3"/>
        <v>5.0861610870720417</v>
      </c>
      <c r="G49" s="72">
        <v>76</v>
      </c>
      <c r="H49" s="75">
        <v>12</v>
      </c>
      <c r="I49" s="75"/>
      <c r="J49" s="75">
        <v>0</v>
      </c>
      <c r="K49" s="75"/>
      <c r="L49" s="75"/>
      <c r="M49" s="75"/>
      <c r="N49" s="75">
        <v>0</v>
      </c>
      <c r="O49" s="209">
        <v>64</v>
      </c>
      <c r="P49" s="77"/>
      <c r="Q49" s="77"/>
      <c r="R49" s="90"/>
      <c r="S49" s="209">
        <v>45</v>
      </c>
      <c r="T49" s="209">
        <v>19</v>
      </c>
      <c r="U49" s="71">
        <f t="shared" si="4"/>
        <v>84.21052631578948</v>
      </c>
      <c r="V49" s="71">
        <f t="shared" si="5"/>
        <v>80.399999999999991</v>
      </c>
      <c r="W49" s="283">
        <f t="shared" si="6"/>
        <v>80</v>
      </c>
      <c r="X49" s="44">
        <v>12</v>
      </c>
      <c r="Y49" s="73">
        <f>'ИТОГ и проверка'!J49</f>
        <v>80</v>
      </c>
      <c r="Z49" s="73">
        <f t="shared" si="7"/>
        <v>11.940298507462686</v>
      </c>
      <c r="AA49" s="71">
        <f t="shared" si="8"/>
        <v>-5.9701492537314493E-2</v>
      </c>
      <c r="AB49" s="10">
        <f t="shared" si="0"/>
        <v>0</v>
      </c>
      <c r="AC49" s="77"/>
      <c r="AD49" s="73">
        <f>'ИТОГ и проверка'!K49</f>
        <v>0</v>
      </c>
      <c r="AE49" s="77"/>
      <c r="AF49" s="77"/>
      <c r="AG49" s="77"/>
      <c r="AH49" s="73">
        <f>'ИТОГ и проверка'!L49</f>
        <v>0</v>
      </c>
      <c r="AI49" s="91"/>
      <c r="AJ49" s="91">
        <f t="shared" si="9"/>
        <v>0</v>
      </c>
      <c r="AK49" s="89">
        <f t="shared" si="1"/>
        <v>-80</v>
      </c>
      <c r="AL49" s="71">
        <f t="shared" si="2"/>
        <v>0</v>
      </c>
    </row>
    <row r="50" spans="1:38" ht="31.5">
      <c r="A50" s="66" t="s">
        <v>107</v>
      </c>
      <c r="B50" s="67" t="s">
        <v>108</v>
      </c>
      <c r="C50" s="210">
        <v>1574.614</v>
      </c>
      <c r="D50" s="284">
        <v>2513</v>
      </c>
      <c r="E50" s="170">
        <v>2634</v>
      </c>
      <c r="F50" s="174">
        <f t="shared" si="3"/>
        <v>1.6727909189172712</v>
      </c>
      <c r="G50" s="72">
        <v>201</v>
      </c>
      <c r="H50" s="75">
        <v>8</v>
      </c>
      <c r="I50" s="75"/>
      <c r="J50" s="75">
        <v>0</v>
      </c>
      <c r="K50" s="75"/>
      <c r="L50" s="75"/>
      <c r="M50" s="75"/>
      <c r="N50" s="158">
        <v>0</v>
      </c>
      <c r="O50" s="170">
        <v>112</v>
      </c>
      <c r="P50" s="160"/>
      <c r="Q50" s="77"/>
      <c r="R50" s="172"/>
      <c r="S50" s="170">
        <v>91</v>
      </c>
      <c r="T50" s="170">
        <v>21</v>
      </c>
      <c r="U50" s="162">
        <f t="shared" si="4"/>
        <v>55.72139303482588</v>
      </c>
      <c r="V50" s="71">
        <f t="shared" si="5"/>
        <v>210.72</v>
      </c>
      <c r="W50" s="283">
        <f t="shared" si="6"/>
        <v>210</v>
      </c>
      <c r="X50" s="44">
        <v>8</v>
      </c>
      <c r="Y50" s="73">
        <f>'ИТОГ и проверка'!J50</f>
        <v>210</v>
      </c>
      <c r="Z50" s="73">
        <f t="shared" si="7"/>
        <v>7.9726651480637818</v>
      </c>
      <c r="AA50" s="71">
        <f t="shared" si="8"/>
        <v>-2.7334851936218207E-2</v>
      </c>
      <c r="AB50" s="73">
        <f t="shared" si="0"/>
        <v>0</v>
      </c>
      <c r="AC50" s="77"/>
      <c r="AD50" s="73">
        <f>'ИТОГ и проверка'!K50</f>
        <v>0</v>
      </c>
      <c r="AE50" s="77"/>
      <c r="AF50" s="77"/>
      <c r="AG50" s="77"/>
      <c r="AH50" s="73">
        <f>'ИТОГ и проверка'!L50</f>
        <v>0</v>
      </c>
      <c r="AI50" s="91"/>
      <c r="AJ50" s="91">
        <f t="shared" si="9"/>
        <v>0</v>
      </c>
      <c r="AK50" s="89">
        <f t="shared" si="1"/>
        <v>-210</v>
      </c>
      <c r="AL50" s="71">
        <f t="shared" si="2"/>
        <v>0</v>
      </c>
    </row>
    <row r="51" spans="1:38" ht="31.5">
      <c r="A51" s="66" t="s">
        <v>109</v>
      </c>
      <c r="B51" s="67" t="s">
        <v>110</v>
      </c>
      <c r="C51" s="195">
        <v>110.759</v>
      </c>
      <c r="D51" s="284">
        <v>401</v>
      </c>
      <c r="E51" s="170">
        <v>457</v>
      </c>
      <c r="F51" s="174">
        <f t="shared" si="3"/>
        <v>4.1260755333652348</v>
      </c>
      <c r="G51" s="72">
        <v>48</v>
      </c>
      <c r="H51" s="75">
        <v>12</v>
      </c>
      <c r="I51" s="75"/>
      <c r="J51" s="75">
        <v>0</v>
      </c>
      <c r="K51" s="75"/>
      <c r="L51" s="75"/>
      <c r="M51" s="75"/>
      <c r="N51" s="158">
        <v>0</v>
      </c>
      <c r="O51" s="170">
        <v>26</v>
      </c>
      <c r="P51" s="160"/>
      <c r="Q51" s="77"/>
      <c r="R51" s="172"/>
      <c r="S51" s="170">
        <v>22</v>
      </c>
      <c r="T51" s="170">
        <v>4</v>
      </c>
      <c r="U51" s="162">
        <f t="shared" si="4"/>
        <v>54.166666666666671</v>
      </c>
      <c r="V51" s="71">
        <f t="shared" si="5"/>
        <v>54.839999999999996</v>
      </c>
      <c r="W51" s="283">
        <f t="shared" si="6"/>
        <v>54</v>
      </c>
      <c r="X51" s="44">
        <v>12</v>
      </c>
      <c r="Y51" s="73">
        <f>'ИТОГ и проверка'!J51</f>
        <v>54</v>
      </c>
      <c r="Z51" s="73">
        <f t="shared" si="7"/>
        <v>11.816192560175054</v>
      </c>
      <c r="AA51" s="71">
        <f t="shared" si="8"/>
        <v>-0.18380743982494607</v>
      </c>
      <c r="AB51" s="10">
        <f t="shared" si="0"/>
        <v>0</v>
      </c>
      <c r="AC51" s="77"/>
      <c r="AD51" s="73">
        <f>'ИТОГ и проверка'!K51</f>
        <v>0</v>
      </c>
      <c r="AE51" s="77"/>
      <c r="AF51" s="77"/>
      <c r="AG51" s="77"/>
      <c r="AH51" s="73">
        <f>'ИТОГ и проверка'!L51</f>
        <v>0</v>
      </c>
      <c r="AI51" s="91"/>
      <c r="AJ51" s="91">
        <f t="shared" si="9"/>
        <v>0</v>
      </c>
      <c r="AK51" s="89">
        <f t="shared" si="1"/>
        <v>-54</v>
      </c>
      <c r="AL51" s="71">
        <f t="shared" si="2"/>
        <v>0</v>
      </c>
    </row>
    <row r="52" spans="1:38" ht="31.5">
      <c r="A52" s="66" t="s">
        <v>111</v>
      </c>
      <c r="B52" s="67" t="s">
        <v>112</v>
      </c>
      <c r="C52" s="196">
        <v>395.2</v>
      </c>
      <c r="D52" s="74">
        <v>1015</v>
      </c>
      <c r="E52" s="148">
        <v>1211</v>
      </c>
      <c r="F52" s="157">
        <f t="shared" si="3"/>
        <v>3.0642712550607287</v>
      </c>
      <c r="G52" s="72">
        <v>81</v>
      </c>
      <c r="H52" s="75">
        <v>8</v>
      </c>
      <c r="I52" s="75"/>
      <c r="J52" s="75">
        <v>12</v>
      </c>
      <c r="K52" s="75"/>
      <c r="L52" s="75"/>
      <c r="M52" s="75">
        <v>39</v>
      </c>
      <c r="N52" s="158">
        <v>30</v>
      </c>
      <c r="O52" s="211">
        <v>57</v>
      </c>
      <c r="P52" s="160"/>
      <c r="Q52" s="77"/>
      <c r="R52" s="172"/>
      <c r="S52" s="211">
        <v>36</v>
      </c>
      <c r="T52" s="211">
        <v>21</v>
      </c>
      <c r="U52" s="162">
        <f t="shared" si="4"/>
        <v>70.370370370370367</v>
      </c>
      <c r="V52" s="71">
        <f t="shared" si="5"/>
        <v>145.32</v>
      </c>
      <c r="W52" s="283">
        <f t="shared" si="6"/>
        <v>145</v>
      </c>
      <c r="X52" s="44">
        <v>12</v>
      </c>
      <c r="Y52" s="73">
        <f>'ИТОГ и проверка'!J52</f>
        <v>145</v>
      </c>
      <c r="Z52" s="73">
        <f t="shared" si="7"/>
        <v>11.973575557390587</v>
      </c>
      <c r="AA52" s="71">
        <f t="shared" si="8"/>
        <v>-2.6424442609412679E-2</v>
      </c>
      <c r="AB52" s="73">
        <f t="shared" si="0"/>
        <v>0</v>
      </c>
      <c r="AC52" s="77"/>
      <c r="AD52" s="73">
        <f>'ИТОГ и проверка'!K52</f>
        <v>15</v>
      </c>
      <c r="AE52" s="77"/>
      <c r="AF52" s="77"/>
      <c r="AG52" s="73">
        <f t="shared" si="10"/>
        <v>79</v>
      </c>
      <c r="AH52" s="73">
        <f>'ИТОГ и проверка'!L52</f>
        <v>51</v>
      </c>
      <c r="AI52" s="91"/>
      <c r="AJ52" s="91">
        <f t="shared" si="9"/>
        <v>145</v>
      </c>
      <c r="AK52" s="89">
        <f t="shared" si="1"/>
        <v>0</v>
      </c>
      <c r="AL52" s="71">
        <f t="shared" si="2"/>
        <v>0</v>
      </c>
    </row>
    <row r="53" spans="1:38">
      <c r="A53" s="93" t="s">
        <v>113</v>
      </c>
      <c r="B53" s="57" t="s">
        <v>114</v>
      </c>
      <c r="C53" s="175"/>
      <c r="D53" s="165"/>
      <c r="E53" s="212"/>
      <c r="F53" s="213"/>
      <c r="G53" s="119"/>
      <c r="H53" s="61"/>
      <c r="I53" s="61"/>
      <c r="J53" s="61"/>
      <c r="K53" s="61"/>
      <c r="L53" s="61"/>
      <c r="M53" s="61"/>
      <c r="N53" s="61"/>
      <c r="O53" s="164"/>
      <c r="P53" s="58"/>
      <c r="Q53" s="58"/>
      <c r="R53" s="106"/>
      <c r="S53" s="214"/>
      <c r="T53" s="215"/>
      <c r="U53" s="58"/>
      <c r="V53" s="60"/>
      <c r="W53" s="62"/>
      <c r="X53" s="62"/>
      <c r="Y53" s="60"/>
      <c r="Z53" s="120"/>
      <c r="AA53" s="60"/>
      <c r="AB53" s="10">
        <f t="shared" si="0"/>
        <v>0</v>
      </c>
      <c r="AC53" s="60"/>
      <c r="AD53" s="60"/>
      <c r="AE53" s="60"/>
      <c r="AF53" s="60"/>
      <c r="AG53" s="60"/>
      <c r="AH53" s="60"/>
      <c r="AI53" s="97"/>
      <c r="AJ53" s="91">
        <f t="shared" si="9"/>
        <v>0</v>
      </c>
      <c r="AK53" s="89">
        <f t="shared" si="1"/>
        <v>0</v>
      </c>
      <c r="AL53" s="71">
        <f t="shared" si="2"/>
        <v>0</v>
      </c>
    </row>
    <row r="54" spans="1:38" s="3" customFormat="1" ht="47.25">
      <c r="A54" s="66" t="s">
        <v>115</v>
      </c>
      <c r="B54" s="67" t="s">
        <v>116</v>
      </c>
      <c r="C54" s="171">
        <v>242.89099999999999</v>
      </c>
      <c r="D54" s="172">
        <v>4129</v>
      </c>
      <c r="E54" s="216">
        <v>4610</v>
      </c>
      <c r="F54" s="174">
        <f t="shared" si="3"/>
        <v>18.979706946737426</v>
      </c>
      <c r="G54" s="72">
        <v>660</v>
      </c>
      <c r="H54" s="75">
        <v>16</v>
      </c>
      <c r="I54" s="75"/>
      <c r="J54" s="75">
        <v>0</v>
      </c>
      <c r="K54" s="75"/>
      <c r="L54" s="75"/>
      <c r="M54" s="75"/>
      <c r="N54" s="75">
        <v>0</v>
      </c>
      <c r="O54" s="209">
        <v>660</v>
      </c>
      <c r="P54" s="77"/>
      <c r="Q54" s="77"/>
      <c r="R54" s="90"/>
      <c r="S54" s="217">
        <v>360</v>
      </c>
      <c r="T54" s="209">
        <v>300</v>
      </c>
      <c r="U54" s="71">
        <f t="shared" si="4"/>
        <v>100</v>
      </c>
      <c r="V54" s="71">
        <f t="shared" si="5"/>
        <v>1152.5</v>
      </c>
      <c r="W54" s="283">
        <f t="shared" si="6"/>
        <v>1152</v>
      </c>
      <c r="X54" s="44">
        <v>25</v>
      </c>
      <c r="Y54" s="73">
        <f>'ИТОГ и проверка'!J54</f>
        <v>690</v>
      </c>
      <c r="Z54" s="73">
        <f t="shared" si="7"/>
        <v>14.967462039045552</v>
      </c>
      <c r="AA54" s="71">
        <f t="shared" si="8"/>
        <v>-10.032537960954448</v>
      </c>
      <c r="AB54" s="73">
        <f t="shared" si="0"/>
        <v>0</v>
      </c>
      <c r="AC54" s="77"/>
      <c r="AD54" s="73">
        <f>'ИТОГ и проверка'!K54</f>
        <v>0</v>
      </c>
      <c r="AE54" s="77"/>
      <c r="AF54" s="77"/>
      <c r="AG54" s="77"/>
      <c r="AH54" s="73">
        <f>'ИТОГ и проверка'!L54</f>
        <v>0</v>
      </c>
      <c r="AI54" s="91"/>
      <c r="AJ54" s="91">
        <f t="shared" si="9"/>
        <v>0</v>
      </c>
      <c r="AK54" s="288">
        <f t="shared" si="1"/>
        <v>-690</v>
      </c>
      <c r="AL54" s="71">
        <f t="shared" si="2"/>
        <v>0</v>
      </c>
    </row>
    <row r="55" spans="1:38" ht="31.5">
      <c r="A55" s="66" t="s">
        <v>117</v>
      </c>
      <c r="B55" s="67" t="s">
        <v>118</v>
      </c>
      <c r="C55" s="195">
        <v>373.82499999999999</v>
      </c>
      <c r="D55" s="69">
        <v>1502</v>
      </c>
      <c r="E55" s="148">
        <v>1704</v>
      </c>
      <c r="F55" s="157">
        <f t="shared" si="3"/>
        <v>4.5582826188724672</v>
      </c>
      <c r="G55" s="72">
        <v>105</v>
      </c>
      <c r="H55" s="75">
        <v>7</v>
      </c>
      <c r="I55" s="75"/>
      <c r="J55" s="75">
        <v>0</v>
      </c>
      <c r="K55" s="75"/>
      <c r="L55" s="75"/>
      <c r="M55" s="75"/>
      <c r="N55" s="158">
        <v>0</v>
      </c>
      <c r="O55" s="218">
        <v>65</v>
      </c>
      <c r="P55" s="160"/>
      <c r="Q55" s="77"/>
      <c r="R55" s="172"/>
      <c r="S55" s="170">
        <v>35</v>
      </c>
      <c r="T55" s="170">
        <v>30</v>
      </c>
      <c r="U55" s="162">
        <f t="shared" si="4"/>
        <v>61.904761904761905</v>
      </c>
      <c r="V55" s="71">
        <f t="shared" si="5"/>
        <v>204.48</v>
      </c>
      <c r="W55" s="283">
        <f t="shared" si="6"/>
        <v>204</v>
      </c>
      <c r="X55" s="44">
        <v>12</v>
      </c>
      <c r="Y55" s="73">
        <f>'ИТОГ и проверка'!J55</f>
        <v>204</v>
      </c>
      <c r="Z55" s="73">
        <f t="shared" si="7"/>
        <v>11.971830985915494</v>
      </c>
      <c r="AA55" s="71">
        <f t="shared" si="8"/>
        <v>-2.8169014084506117E-2</v>
      </c>
      <c r="AB55" s="10">
        <f t="shared" si="0"/>
        <v>0</v>
      </c>
      <c r="AC55" s="77"/>
      <c r="AD55" s="73">
        <f>'ИТОГ и проверка'!K55</f>
        <v>0</v>
      </c>
      <c r="AE55" s="77"/>
      <c r="AF55" s="77"/>
      <c r="AG55" s="77"/>
      <c r="AH55" s="73">
        <f>'ИТОГ и проверка'!L55</f>
        <v>0</v>
      </c>
      <c r="AI55" s="91"/>
      <c r="AJ55" s="91">
        <f t="shared" si="9"/>
        <v>0</v>
      </c>
      <c r="AK55" s="89">
        <f t="shared" si="1"/>
        <v>-204</v>
      </c>
      <c r="AL55" s="71">
        <f t="shared" si="2"/>
        <v>0</v>
      </c>
    </row>
    <row r="56" spans="1:38" ht="31.5">
      <c r="A56" s="66" t="s">
        <v>119</v>
      </c>
      <c r="B56" s="67" t="s">
        <v>120</v>
      </c>
      <c r="C56" s="196">
        <v>46.606000000000002</v>
      </c>
      <c r="D56" s="69">
        <v>376</v>
      </c>
      <c r="E56" s="90">
        <v>391</v>
      </c>
      <c r="F56" s="157">
        <f t="shared" si="3"/>
        <v>8.3894777496459678</v>
      </c>
      <c r="G56" s="72">
        <v>45</v>
      </c>
      <c r="H56" s="75">
        <v>12</v>
      </c>
      <c r="I56" s="75"/>
      <c r="J56" s="75">
        <v>0</v>
      </c>
      <c r="K56" s="75"/>
      <c r="L56" s="75"/>
      <c r="M56" s="75"/>
      <c r="N56" s="158">
        <v>0</v>
      </c>
      <c r="O56" s="170">
        <v>38</v>
      </c>
      <c r="P56" s="160"/>
      <c r="Q56" s="77"/>
      <c r="R56" s="172"/>
      <c r="S56" s="218">
        <v>24</v>
      </c>
      <c r="T56" s="170">
        <v>14</v>
      </c>
      <c r="U56" s="162">
        <f t="shared" si="4"/>
        <v>84.444444444444443</v>
      </c>
      <c r="V56" s="71">
        <f t="shared" si="5"/>
        <v>58.65</v>
      </c>
      <c r="W56" s="283">
        <f t="shared" si="6"/>
        <v>58</v>
      </c>
      <c r="X56" s="44">
        <v>15</v>
      </c>
      <c r="Y56" s="73">
        <f>'ИТОГ и проверка'!J56</f>
        <v>58</v>
      </c>
      <c r="Z56" s="73">
        <f t="shared" si="7"/>
        <v>14.833759590792837</v>
      </c>
      <c r="AA56" s="71">
        <f t="shared" si="8"/>
        <v>-0.16624040920716254</v>
      </c>
      <c r="AB56" s="73">
        <f t="shared" si="0"/>
        <v>0</v>
      </c>
      <c r="AC56" s="77"/>
      <c r="AD56" s="73">
        <f>'ИТОГ и проверка'!K56</f>
        <v>0</v>
      </c>
      <c r="AE56" s="77"/>
      <c r="AF56" s="77"/>
      <c r="AG56" s="77"/>
      <c r="AH56" s="73">
        <f>'ИТОГ и проверка'!L56</f>
        <v>0</v>
      </c>
      <c r="AI56" s="91"/>
      <c r="AJ56" s="91">
        <f t="shared" si="9"/>
        <v>0</v>
      </c>
      <c r="AK56" s="89">
        <f t="shared" si="1"/>
        <v>-58</v>
      </c>
      <c r="AL56" s="71">
        <f t="shared" si="2"/>
        <v>0</v>
      </c>
    </row>
    <row r="57" spans="1:38">
      <c r="A57" s="93" t="s">
        <v>121</v>
      </c>
      <c r="B57" s="57" t="s">
        <v>122</v>
      </c>
      <c r="C57" s="175"/>
      <c r="D57" s="165"/>
      <c r="E57" s="212"/>
      <c r="F57" s="213"/>
      <c r="G57" s="119"/>
      <c r="H57" s="61"/>
      <c r="I57" s="61"/>
      <c r="J57" s="61"/>
      <c r="K57" s="61"/>
      <c r="L57" s="61"/>
      <c r="M57" s="61"/>
      <c r="N57" s="61"/>
      <c r="O57" s="166"/>
      <c r="P57" s="58"/>
      <c r="Q57" s="58"/>
      <c r="R57" s="106"/>
      <c r="S57" s="166"/>
      <c r="T57" s="167"/>
      <c r="U57" s="58"/>
      <c r="V57" s="60"/>
      <c r="W57" s="62"/>
      <c r="X57" s="62"/>
      <c r="Y57" s="60"/>
      <c r="Z57" s="120"/>
      <c r="AA57" s="60"/>
      <c r="AB57" s="10">
        <f t="shared" si="0"/>
        <v>0</v>
      </c>
      <c r="AC57" s="60"/>
      <c r="AD57" s="60"/>
      <c r="AE57" s="60"/>
      <c r="AF57" s="60"/>
      <c r="AG57" s="60"/>
      <c r="AH57" s="60"/>
      <c r="AI57" s="97"/>
      <c r="AJ57" s="91">
        <f t="shared" si="9"/>
        <v>0</v>
      </c>
      <c r="AK57" s="89">
        <f t="shared" si="1"/>
        <v>0</v>
      </c>
      <c r="AL57" s="71">
        <f t="shared" si="2"/>
        <v>0</v>
      </c>
    </row>
    <row r="58" spans="1:38" ht="47.25">
      <c r="A58" s="66" t="s">
        <v>123</v>
      </c>
      <c r="B58" s="67" t="s">
        <v>124</v>
      </c>
      <c r="C58" s="171">
        <v>399.13</v>
      </c>
      <c r="D58" s="284">
        <v>2248</v>
      </c>
      <c r="E58" s="170">
        <v>2492</v>
      </c>
      <c r="F58" s="174">
        <f t="shared" si="3"/>
        <v>6.2435797860346254</v>
      </c>
      <c r="G58" s="72">
        <v>202</v>
      </c>
      <c r="H58" s="75">
        <v>9</v>
      </c>
      <c r="I58" s="75"/>
      <c r="J58" s="75">
        <v>0</v>
      </c>
      <c r="K58" s="75"/>
      <c r="L58" s="75"/>
      <c r="M58" s="75"/>
      <c r="N58" s="158">
        <v>0</v>
      </c>
      <c r="O58" s="159">
        <v>176</v>
      </c>
      <c r="P58" s="160"/>
      <c r="Q58" s="77"/>
      <c r="R58" s="172"/>
      <c r="S58" s="159">
        <v>121</v>
      </c>
      <c r="T58" s="159">
        <v>55</v>
      </c>
      <c r="U58" s="162">
        <f t="shared" si="4"/>
        <v>87.128712871287135</v>
      </c>
      <c r="V58" s="71">
        <f t="shared" si="5"/>
        <v>299.03999999999996</v>
      </c>
      <c r="W58" s="283">
        <f t="shared" si="6"/>
        <v>299</v>
      </c>
      <c r="X58" s="44">
        <v>12</v>
      </c>
      <c r="Y58" s="73">
        <f>'ИТОГ и проверка'!J58</f>
        <v>224</v>
      </c>
      <c r="Z58" s="73">
        <f t="shared" si="7"/>
        <v>8.9887640449438191</v>
      </c>
      <c r="AA58" s="71">
        <f t="shared" si="8"/>
        <v>-3.0112359550561809</v>
      </c>
      <c r="AB58" s="73">
        <f t="shared" si="0"/>
        <v>0</v>
      </c>
      <c r="AC58" s="77"/>
      <c r="AD58" s="73">
        <f>'ИТОГ и проверка'!K58</f>
        <v>0</v>
      </c>
      <c r="AE58" s="77"/>
      <c r="AF58" s="77"/>
      <c r="AG58" s="77"/>
      <c r="AH58" s="73">
        <f>'ИТОГ и проверка'!L58</f>
        <v>0</v>
      </c>
      <c r="AI58" s="91"/>
      <c r="AJ58" s="91">
        <f t="shared" si="9"/>
        <v>0</v>
      </c>
      <c r="AK58" s="89">
        <f t="shared" si="1"/>
        <v>-224</v>
      </c>
      <c r="AL58" s="71">
        <f t="shared" si="2"/>
        <v>0</v>
      </c>
    </row>
    <row r="59" spans="1:38" ht="31.5">
      <c r="A59" s="66" t="s">
        <v>125</v>
      </c>
      <c r="B59" s="67" t="s">
        <v>126</v>
      </c>
      <c r="C59" s="168">
        <v>162.821</v>
      </c>
      <c r="D59" s="74">
        <v>886</v>
      </c>
      <c r="E59" s="219">
        <v>892</v>
      </c>
      <c r="F59" s="157">
        <f t="shared" si="3"/>
        <v>5.4784088047610568</v>
      </c>
      <c r="G59" s="72">
        <v>30</v>
      </c>
      <c r="H59" s="75">
        <v>3</v>
      </c>
      <c r="I59" s="75"/>
      <c r="J59" s="75">
        <v>0</v>
      </c>
      <c r="K59" s="75"/>
      <c r="L59" s="75"/>
      <c r="M59" s="75"/>
      <c r="N59" s="158">
        <v>0</v>
      </c>
      <c r="O59" s="170">
        <v>30</v>
      </c>
      <c r="P59" s="160"/>
      <c r="Q59" s="77"/>
      <c r="R59" s="172"/>
      <c r="S59" s="170">
        <v>15</v>
      </c>
      <c r="T59" s="170">
        <v>15</v>
      </c>
      <c r="U59" s="162">
        <f t="shared" si="4"/>
        <v>100</v>
      </c>
      <c r="V59" s="71">
        <f t="shared" si="5"/>
        <v>107.03999999999999</v>
      </c>
      <c r="W59" s="283">
        <f t="shared" si="6"/>
        <v>107</v>
      </c>
      <c r="X59" s="44">
        <v>12</v>
      </c>
      <c r="Y59" s="73">
        <f>'ИТОГ и проверка'!J59</f>
        <v>40</v>
      </c>
      <c r="Z59" s="73">
        <f t="shared" si="7"/>
        <v>4.4843049327354256</v>
      </c>
      <c r="AA59" s="71">
        <f t="shared" si="8"/>
        <v>-7.5156950672645744</v>
      </c>
      <c r="AB59" s="10">
        <f t="shared" si="0"/>
        <v>0</v>
      </c>
      <c r="AC59" s="77"/>
      <c r="AD59" s="73">
        <f>'ИТОГ и проверка'!K59</f>
        <v>0</v>
      </c>
      <c r="AE59" s="77"/>
      <c r="AF59" s="77"/>
      <c r="AG59" s="77"/>
      <c r="AH59" s="73">
        <f>'ИТОГ и проверка'!L59</f>
        <v>0</v>
      </c>
      <c r="AI59" s="91"/>
      <c r="AJ59" s="91">
        <f t="shared" si="9"/>
        <v>0</v>
      </c>
      <c r="AK59" s="89">
        <f t="shared" si="1"/>
        <v>-40</v>
      </c>
      <c r="AL59" s="71">
        <f t="shared" si="2"/>
        <v>0</v>
      </c>
    </row>
    <row r="60" spans="1:38">
      <c r="A60" s="93" t="s">
        <v>127</v>
      </c>
      <c r="B60" s="57" t="s">
        <v>128</v>
      </c>
      <c r="C60" s="163"/>
      <c r="D60" s="58"/>
      <c r="E60" s="164"/>
      <c r="F60" s="192"/>
      <c r="G60" s="119"/>
      <c r="H60" s="61"/>
      <c r="I60" s="61"/>
      <c r="J60" s="61"/>
      <c r="K60" s="61"/>
      <c r="L60" s="61"/>
      <c r="M60" s="61"/>
      <c r="N60" s="61"/>
      <c r="O60" s="164"/>
      <c r="P60" s="58"/>
      <c r="Q60" s="58"/>
      <c r="R60" s="106"/>
      <c r="S60" s="220"/>
      <c r="T60" s="221"/>
      <c r="U60" s="58"/>
      <c r="V60" s="60"/>
      <c r="W60" s="62"/>
      <c r="X60" s="62"/>
      <c r="Y60" s="60"/>
      <c r="Z60" s="120"/>
      <c r="AA60" s="60"/>
      <c r="AB60" s="73">
        <f t="shared" si="0"/>
        <v>0</v>
      </c>
      <c r="AC60" s="60"/>
      <c r="AD60" s="60"/>
      <c r="AE60" s="60"/>
      <c r="AF60" s="60"/>
      <c r="AG60" s="60"/>
      <c r="AH60" s="60"/>
      <c r="AI60" s="97"/>
      <c r="AJ60" s="91">
        <f t="shared" si="9"/>
        <v>0</v>
      </c>
      <c r="AK60" s="89">
        <f t="shared" si="1"/>
        <v>0</v>
      </c>
      <c r="AL60" s="71">
        <f t="shared" si="2"/>
        <v>0</v>
      </c>
    </row>
    <row r="61" spans="1:38" ht="78.75">
      <c r="A61" s="66" t="s">
        <v>129</v>
      </c>
      <c r="B61" s="67" t="s">
        <v>130</v>
      </c>
      <c r="C61" s="168">
        <v>51.076999999999998</v>
      </c>
      <c r="D61" s="74">
        <v>567</v>
      </c>
      <c r="E61" s="186">
        <v>577</v>
      </c>
      <c r="F61" s="157">
        <f t="shared" si="3"/>
        <v>11.296669733931124</v>
      </c>
      <c r="G61" s="72">
        <v>85</v>
      </c>
      <c r="H61" s="75">
        <v>15</v>
      </c>
      <c r="I61" s="75"/>
      <c r="J61" s="75">
        <v>0</v>
      </c>
      <c r="K61" s="75"/>
      <c r="L61" s="75"/>
      <c r="M61" s="75"/>
      <c r="N61" s="75">
        <v>0</v>
      </c>
      <c r="O61" s="186">
        <v>75</v>
      </c>
      <c r="P61" s="90"/>
      <c r="Q61" s="90"/>
      <c r="R61" s="90"/>
      <c r="S61" s="186">
        <v>52</v>
      </c>
      <c r="T61" s="187">
        <v>23</v>
      </c>
      <c r="U61" s="71">
        <f t="shared" si="4"/>
        <v>88.235294117647058</v>
      </c>
      <c r="V61" s="71">
        <f t="shared" si="5"/>
        <v>103.86</v>
      </c>
      <c r="W61" s="283">
        <f t="shared" si="6"/>
        <v>103</v>
      </c>
      <c r="X61" s="44">
        <v>18</v>
      </c>
      <c r="Y61" s="73">
        <f>'ИТОГ и проверка'!J61</f>
        <v>86</v>
      </c>
      <c r="Z61" s="73">
        <f t="shared" si="7"/>
        <v>14.904679376083189</v>
      </c>
      <c r="AA61" s="71">
        <f t="shared" si="8"/>
        <v>-3.0953206239168107</v>
      </c>
      <c r="AB61" s="10">
        <f t="shared" si="0"/>
        <v>0</v>
      </c>
      <c r="AC61" s="77"/>
      <c r="AD61" s="73">
        <f>'ИТОГ и проверка'!K61</f>
        <v>0</v>
      </c>
      <c r="AE61" s="77"/>
      <c r="AF61" s="77"/>
      <c r="AG61" s="77"/>
      <c r="AH61" s="73">
        <f>'ИТОГ и проверка'!L61</f>
        <v>0</v>
      </c>
      <c r="AI61" s="91"/>
      <c r="AJ61" s="91">
        <f t="shared" si="9"/>
        <v>0</v>
      </c>
      <c r="AK61" s="89">
        <f t="shared" si="1"/>
        <v>-86</v>
      </c>
      <c r="AL61" s="71">
        <f t="shared" si="2"/>
        <v>0</v>
      </c>
    </row>
    <row r="62" spans="1:38" ht="47.25">
      <c r="A62" s="66" t="s">
        <v>131</v>
      </c>
      <c r="B62" s="67" t="s">
        <v>132</v>
      </c>
      <c r="C62" s="222">
        <v>135.06299999999999</v>
      </c>
      <c r="D62" s="74">
        <v>592</v>
      </c>
      <c r="E62" s="187">
        <v>630</v>
      </c>
      <c r="F62" s="157">
        <f t="shared" si="3"/>
        <v>4.664489904711135</v>
      </c>
      <c r="G62" s="72">
        <v>71</v>
      </c>
      <c r="H62" s="75">
        <v>12</v>
      </c>
      <c r="I62" s="75"/>
      <c r="J62" s="75">
        <v>0</v>
      </c>
      <c r="K62" s="75"/>
      <c r="L62" s="75"/>
      <c r="M62" s="75"/>
      <c r="N62" s="75">
        <v>0</v>
      </c>
      <c r="O62" s="209">
        <v>26</v>
      </c>
      <c r="P62" s="77"/>
      <c r="Q62" s="77"/>
      <c r="R62" s="90"/>
      <c r="S62" s="209">
        <v>18</v>
      </c>
      <c r="T62" s="209">
        <v>8</v>
      </c>
      <c r="U62" s="71">
        <f t="shared" si="4"/>
        <v>36.619718309859159</v>
      </c>
      <c r="V62" s="71">
        <f t="shared" si="5"/>
        <v>75.599999999999994</v>
      </c>
      <c r="W62" s="283">
        <f t="shared" si="6"/>
        <v>75</v>
      </c>
      <c r="X62" s="44">
        <v>12</v>
      </c>
      <c r="Y62" s="73">
        <f>'ИТОГ и проверка'!J62</f>
        <v>75</v>
      </c>
      <c r="Z62" s="73">
        <f t="shared" si="7"/>
        <v>11.904761904761905</v>
      </c>
      <c r="AA62" s="71">
        <f t="shared" si="8"/>
        <v>-9.52380952380949E-2</v>
      </c>
      <c r="AB62" s="73">
        <f t="shared" si="0"/>
        <v>0</v>
      </c>
      <c r="AC62" s="77"/>
      <c r="AD62" s="73">
        <f>'ИТОГ и проверка'!K62</f>
        <v>0</v>
      </c>
      <c r="AE62" s="77"/>
      <c r="AF62" s="77"/>
      <c r="AG62" s="77"/>
      <c r="AH62" s="73">
        <f>'ИТОГ и проверка'!L62</f>
        <v>0</v>
      </c>
      <c r="AI62" s="91"/>
      <c r="AJ62" s="91">
        <f t="shared" si="9"/>
        <v>0</v>
      </c>
      <c r="AK62" s="89">
        <f t="shared" si="1"/>
        <v>-75</v>
      </c>
      <c r="AL62" s="71">
        <f t="shared" si="2"/>
        <v>0</v>
      </c>
    </row>
    <row r="63" spans="1:38" ht="47.25">
      <c r="A63" s="66" t="s">
        <v>133</v>
      </c>
      <c r="B63" s="67" t="s">
        <v>134</v>
      </c>
      <c r="C63" s="195">
        <v>220.90799999999999</v>
      </c>
      <c r="D63" s="74">
        <v>2657</v>
      </c>
      <c r="E63" s="186">
        <v>2835</v>
      </c>
      <c r="F63" s="157">
        <f t="shared" si="3"/>
        <v>12.833396708131893</v>
      </c>
      <c r="G63" s="72">
        <v>300</v>
      </c>
      <c r="H63" s="75">
        <v>11</v>
      </c>
      <c r="I63" s="75"/>
      <c r="J63" s="75">
        <v>0</v>
      </c>
      <c r="K63" s="75"/>
      <c r="L63" s="75"/>
      <c r="M63" s="75"/>
      <c r="N63" s="158">
        <v>0</v>
      </c>
      <c r="O63" s="223">
        <v>253</v>
      </c>
      <c r="P63" s="160"/>
      <c r="Q63" s="77"/>
      <c r="R63" s="172"/>
      <c r="S63" s="170">
        <v>138</v>
      </c>
      <c r="T63" s="223">
        <v>115</v>
      </c>
      <c r="U63" s="162">
        <f t="shared" si="4"/>
        <v>84.333333333333329</v>
      </c>
      <c r="V63" s="71">
        <f t="shared" si="5"/>
        <v>708.75</v>
      </c>
      <c r="W63" s="283">
        <f t="shared" si="6"/>
        <v>708</v>
      </c>
      <c r="X63" s="44">
        <v>25</v>
      </c>
      <c r="Y63" s="73">
        <f>'ИТОГ и проверка'!J63</f>
        <v>300</v>
      </c>
      <c r="Z63" s="73">
        <f t="shared" si="7"/>
        <v>10.582010582010582</v>
      </c>
      <c r="AA63" s="71">
        <f t="shared" si="8"/>
        <v>-14.417989417989418</v>
      </c>
      <c r="AB63" s="10">
        <f t="shared" si="0"/>
        <v>0</v>
      </c>
      <c r="AC63" s="77"/>
      <c r="AD63" s="73">
        <f>'ИТОГ и проверка'!K63</f>
        <v>0</v>
      </c>
      <c r="AE63" s="77"/>
      <c r="AF63" s="77"/>
      <c r="AG63" s="77"/>
      <c r="AH63" s="73">
        <f>'ИТОГ и проверка'!L63</f>
        <v>0</v>
      </c>
      <c r="AI63" s="91"/>
      <c r="AJ63" s="91">
        <f t="shared" si="9"/>
        <v>0</v>
      </c>
      <c r="AK63" s="89">
        <f t="shared" si="1"/>
        <v>-300</v>
      </c>
      <c r="AL63" s="71">
        <f t="shared" si="2"/>
        <v>0</v>
      </c>
    </row>
    <row r="64" spans="1:38" ht="31.5">
      <c r="A64" s="66" t="s">
        <v>135</v>
      </c>
      <c r="B64" s="67" t="s">
        <v>136</v>
      </c>
      <c r="C64" s="171">
        <v>9.98</v>
      </c>
      <c r="D64" s="74">
        <v>46</v>
      </c>
      <c r="E64" s="187">
        <v>45</v>
      </c>
      <c r="F64" s="157">
        <f t="shared" si="3"/>
        <v>4.5090180360721437</v>
      </c>
      <c r="G64" s="72">
        <v>3</v>
      </c>
      <c r="H64" s="75">
        <v>7</v>
      </c>
      <c r="I64" s="75"/>
      <c r="J64" s="75">
        <v>0</v>
      </c>
      <c r="K64" s="75"/>
      <c r="L64" s="75"/>
      <c r="M64" s="75"/>
      <c r="N64" s="158">
        <v>0</v>
      </c>
      <c r="O64" s="223">
        <v>3</v>
      </c>
      <c r="P64" s="160"/>
      <c r="Q64" s="77"/>
      <c r="R64" s="172"/>
      <c r="S64" s="170">
        <v>2</v>
      </c>
      <c r="T64" s="223">
        <v>1</v>
      </c>
      <c r="U64" s="162">
        <f t="shared" si="4"/>
        <v>100</v>
      </c>
      <c r="V64" s="71">
        <f t="shared" si="5"/>
        <v>5.3999999999999995</v>
      </c>
      <c r="W64" s="283">
        <f t="shared" si="6"/>
        <v>5</v>
      </c>
      <c r="X64" s="44">
        <v>12</v>
      </c>
      <c r="Y64" s="73">
        <f>'ИТОГ и проверка'!J64</f>
        <v>5</v>
      </c>
      <c r="Z64" s="73">
        <f t="shared" si="7"/>
        <v>11.111111111111111</v>
      </c>
      <c r="AA64" s="71">
        <f t="shared" si="8"/>
        <v>-0.88888888888888928</v>
      </c>
      <c r="AB64" s="73">
        <f t="shared" si="0"/>
        <v>0</v>
      </c>
      <c r="AC64" s="77"/>
      <c r="AD64" s="73">
        <f>'ИТОГ и проверка'!K64</f>
        <v>0</v>
      </c>
      <c r="AE64" s="77"/>
      <c r="AF64" s="77"/>
      <c r="AG64" s="77"/>
      <c r="AH64" s="73">
        <f>'ИТОГ и проверка'!L64</f>
        <v>0</v>
      </c>
      <c r="AI64" s="91"/>
      <c r="AJ64" s="91">
        <f t="shared" si="9"/>
        <v>0</v>
      </c>
      <c r="AK64" s="89">
        <f t="shared" si="1"/>
        <v>-5</v>
      </c>
      <c r="AL64" s="71">
        <f t="shared" si="2"/>
        <v>0</v>
      </c>
    </row>
    <row r="65" spans="1:38" ht="31.5">
      <c r="A65" s="66" t="s">
        <v>137</v>
      </c>
      <c r="B65" s="67" t="s">
        <v>138</v>
      </c>
      <c r="C65" s="168">
        <v>16.03</v>
      </c>
      <c r="D65" s="74">
        <v>132</v>
      </c>
      <c r="E65" s="203">
        <v>139</v>
      </c>
      <c r="F65" s="157">
        <f t="shared" si="3"/>
        <v>8.6712414223331251</v>
      </c>
      <c r="G65" s="72">
        <v>15</v>
      </c>
      <c r="H65" s="75">
        <v>11</v>
      </c>
      <c r="I65" s="75"/>
      <c r="J65" s="75">
        <v>0</v>
      </c>
      <c r="K65" s="75"/>
      <c r="L65" s="75"/>
      <c r="M65" s="75"/>
      <c r="N65" s="158">
        <v>0</v>
      </c>
      <c r="O65" s="170">
        <v>15</v>
      </c>
      <c r="P65" s="160"/>
      <c r="Q65" s="77"/>
      <c r="R65" s="172"/>
      <c r="S65" s="170">
        <v>9</v>
      </c>
      <c r="T65" s="170">
        <v>6</v>
      </c>
      <c r="U65" s="162">
        <f t="shared" si="4"/>
        <v>100</v>
      </c>
      <c r="V65" s="71">
        <f t="shared" si="5"/>
        <v>20.849999999999998</v>
      </c>
      <c r="W65" s="283">
        <f t="shared" si="6"/>
        <v>20</v>
      </c>
      <c r="X65" s="44">
        <v>15</v>
      </c>
      <c r="Y65" s="73">
        <f>'ИТОГ и проверка'!J65</f>
        <v>20</v>
      </c>
      <c r="Z65" s="73">
        <f t="shared" si="7"/>
        <v>14.388489208633095</v>
      </c>
      <c r="AA65" s="71">
        <f t="shared" si="8"/>
        <v>-0.61151079136690534</v>
      </c>
      <c r="AB65" s="10">
        <f t="shared" si="0"/>
        <v>0</v>
      </c>
      <c r="AC65" s="77"/>
      <c r="AD65" s="73">
        <f>'ИТОГ и проверка'!K65</f>
        <v>0</v>
      </c>
      <c r="AE65" s="77"/>
      <c r="AF65" s="77"/>
      <c r="AG65" s="77"/>
      <c r="AH65" s="73">
        <f>'ИТОГ и проверка'!L65</f>
        <v>0</v>
      </c>
      <c r="AI65" s="91"/>
      <c r="AJ65" s="91">
        <f t="shared" si="9"/>
        <v>0</v>
      </c>
      <c r="AK65" s="89">
        <f t="shared" si="1"/>
        <v>-20</v>
      </c>
      <c r="AL65" s="71">
        <f t="shared" si="2"/>
        <v>0</v>
      </c>
    </row>
    <row r="66" spans="1:38" ht="31.5">
      <c r="A66" s="66" t="s">
        <v>139</v>
      </c>
      <c r="B66" s="67" t="s">
        <v>140</v>
      </c>
      <c r="C66" s="171">
        <v>11.13</v>
      </c>
      <c r="D66" s="74">
        <v>108</v>
      </c>
      <c r="E66" s="148">
        <v>111</v>
      </c>
      <c r="F66" s="157">
        <f t="shared" si="3"/>
        <v>9.9730458221024243</v>
      </c>
      <c r="G66" s="72">
        <v>12</v>
      </c>
      <c r="H66" s="75">
        <v>11</v>
      </c>
      <c r="I66" s="75"/>
      <c r="J66" s="75">
        <v>0</v>
      </c>
      <c r="K66" s="75"/>
      <c r="L66" s="75"/>
      <c r="M66" s="75"/>
      <c r="N66" s="158">
        <v>0</v>
      </c>
      <c r="O66" s="170">
        <v>8</v>
      </c>
      <c r="P66" s="160"/>
      <c r="Q66" s="77"/>
      <c r="R66" s="172"/>
      <c r="S66" s="170">
        <v>6</v>
      </c>
      <c r="T66" s="170">
        <v>2</v>
      </c>
      <c r="U66" s="162">
        <f t="shared" si="4"/>
        <v>66.666666666666671</v>
      </c>
      <c r="V66" s="71">
        <f t="shared" si="5"/>
        <v>19.98</v>
      </c>
      <c r="W66" s="283">
        <f t="shared" si="6"/>
        <v>19</v>
      </c>
      <c r="X66" s="44">
        <v>18</v>
      </c>
      <c r="Y66" s="73">
        <f>'ИТОГ и проверка'!J66</f>
        <v>13</v>
      </c>
      <c r="Z66" s="73">
        <f t="shared" si="7"/>
        <v>11.711711711711711</v>
      </c>
      <c r="AA66" s="71">
        <f t="shared" si="8"/>
        <v>-6.2882882882882889</v>
      </c>
      <c r="AB66" s="73">
        <f t="shared" si="0"/>
        <v>0</v>
      </c>
      <c r="AC66" s="77"/>
      <c r="AD66" s="73">
        <f>'ИТОГ и проверка'!K66</f>
        <v>0</v>
      </c>
      <c r="AE66" s="77"/>
      <c r="AF66" s="77"/>
      <c r="AG66" s="77"/>
      <c r="AH66" s="73">
        <f>'ИТОГ и проверка'!L66</f>
        <v>0</v>
      </c>
      <c r="AI66" s="91"/>
      <c r="AJ66" s="91">
        <f t="shared" si="9"/>
        <v>0</v>
      </c>
      <c r="AK66" s="89">
        <f t="shared" si="1"/>
        <v>-13</v>
      </c>
      <c r="AL66" s="71">
        <f t="shared" si="2"/>
        <v>0</v>
      </c>
    </row>
    <row r="67" spans="1:38" ht="31.5">
      <c r="A67" s="66" t="s">
        <v>141</v>
      </c>
      <c r="B67" s="67" t="s">
        <v>142</v>
      </c>
      <c r="C67" s="189">
        <v>7.4029999999999996</v>
      </c>
      <c r="D67" s="74">
        <v>57</v>
      </c>
      <c r="E67" s="203">
        <v>58</v>
      </c>
      <c r="F67" s="157">
        <f t="shared" si="3"/>
        <v>7.834661623666082</v>
      </c>
      <c r="G67" s="72">
        <v>5</v>
      </c>
      <c r="H67" s="75">
        <v>9</v>
      </c>
      <c r="I67" s="75"/>
      <c r="J67" s="75">
        <v>0</v>
      </c>
      <c r="K67" s="75"/>
      <c r="L67" s="75"/>
      <c r="M67" s="75"/>
      <c r="N67" s="158">
        <v>0</v>
      </c>
      <c r="O67" s="170">
        <v>2</v>
      </c>
      <c r="P67" s="160"/>
      <c r="Q67" s="77"/>
      <c r="R67" s="172"/>
      <c r="S67" s="170">
        <v>1</v>
      </c>
      <c r="T67" s="170">
        <v>1</v>
      </c>
      <c r="U67" s="162">
        <f t="shared" si="4"/>
        <v>40</v>
      </c>
      <c r="V67" s="71">
        <f t="shared" si="5"/>
        <v>8.6999999999999993</v>
      </c>
      <c r="W67" s="283">
        <f t="shared" si="6"/>
        <v>8</v>
      </c>
      <c r="X67" s="44">
        <v>15</v>
      </c>
      <c r="Y67" s="73">
        <f>'ИТОГ и проверка'!J67</f>
        <v>6</v>
      </c>
      <c r="Z67" s="73">
        <f t="shared" si="7"/>
        <v>10.344827586206897</v>
      </c>
      <c r="AA67" s="71">
        <f t="shared" si="8"/>
        <v>-4.6551724137931032</v>
      </c>
      <c r="AB67" s="10">
        <f t="shared" si="0"/>
        <v>0</v>
      </c>
      <c r="AC67" s="77"/>
      <c r="AD67" s="73">
        <f>'ИТОГ и проверка'!K67</f>
        <v>0</v>
      </c>
      <c r="AE67" s="77"/>
      <c r="AF67" s="77"/>
      <c r="AG67" s="77"/>
      <c r="AH67" s="73">
        <f>'ИТОГ и проверка'!L67</f>
        <v>0</v>
      </c>
      <c r="AI67" s="91"/>
      <c r="AJ67" s="91">
        <f t="shared" si="9"/>
        <v>0</v>
      </c>
      <c r="AK67" s="89">
        <f t="shared" si="1"/>
        <v>-6</v>
      </c>
      <c r="AL67" s="71">
        <f t="shared" si="2"/>
        <v>0</v>
      </c>
    </row>
    <row r="68" spans="1:38" ht="31.5">
      <c r="A68" s="66" t="s">
        <v>143</v>
      </c>
      <c r="B68" s="67" t="s">
        <v>144</v>
      </c>
      <c r="C68" s="196">
        <v>8</v>
      </c>
      <c r="D68" s="74">
        <v>62</v>
      </c>
      <c r="E68" s="226">
        <v>59</v>
      </c>
      <c r="F68" s="157">
        <f t="shared" si="3"/>
        <v>7.375</v>
      </c>
      <c r="G68" s="72">
        <v>9</v>
      </c>
      <c r="H68" s="75">
        <v>15</v>
      </c>
      <c r="I68" s="75"/>
      <c r="J68" s="75">
        <v>0</v>
      </c>
      <c r="K68" s="75"/>
      <c r="L68" s="75"/>
      <c r="M68" s="75">
        <v>6</v>
      </c>
      <c r="N68" s="75">
        <v>3</v>
      </c>
      <c r="O68" s="187">
        <v>8</v>
      </c>
      <c r="P68" s="77"/>
      <c r="Q68" s="77"/>
      <c r="R68" s="90"/>
      <c r="S68" s="205">
        <v>5</v>
      </c>
      <c r="T68" s="188">
        <v>3</v>
      </c>
      <c r="U68" s="71">
        <f t="shared" si="4"/>
        <v>88.888888888888886</v>
      </c>
      <c r="V68" s="71">
        <f t="shared" si="5"/>
        <v>8.85</v>
      </c>
      <c r="W68" s="283">
        <f t="shared" si="6"/>
        <v>8</v>
      </c>
      <c r="X68" s="44">
        <v>15</v>
      </c>
      <c r="Y68" s="73">
        <f>'ИТОГ и проверка'!J68</f>
        <v>8</v>
      </c>
      <c r="Z68" s="73">
        <f t="shared" si="7"/>
        <v>13.559322033898306</v>
      </c>
      <c r="AA68" s="71">
        <f t="shared" si="8"/>
        <v>-1.4406779661016937</v>
      </c>
      <c r="AB68" s="73">
        <f t="shared" si="0"/>
        <v>0</v>
      </c>
      <c r="AC68" s="77"/>
      <c r="AD68" s="73">
        <f>'ИТОГ и проверка'!K68</f>
        <v>0</v>
      </c>
      <c r="AE68" s="77"/>
      <c r="AF68" s="77"/>
      <c r="AG68" s="73">
        <f t="shared" si="10"/>
        <v>5</v>
      </c>
      <c r="AH68" s="73">
        <f>'ИТОГ и проверка'!L68</f>
        <v>3</v>
      </c>
      <c r="AI68" s="91"/>
      <c r="AJ68" s="91">
        <f t="shared" si="9"/>
        <v>8</v>
      </c>
      <c r="AK68" s="89">
        <f t="shared" si="1"/>
        <v>0</v>
      </c>
      <c r="AL68" s="71">
        <f t="shared" si="2"/>
        <v>0</v>
      </c>
    </row>
    <row r="69" spans="1:38" ht="31.5">
      <c r="A69" s="66" t="s">
        <v>145</v>
      </c>
      <c r="B69" s="67" t="s">
        <v>146</v>
      </c>
      <c r="C69" s="168">
        <v>28.376999999999999</v>
      </c>
      <c r="D69" s="74">
        <v>175</v>
      </c>
      <c r="E69" s="228">
        <v>171</v>
      </c>
      <c r="F69" s="157">
        <f t="shared" si="3"/>
        <v>6.0260069774817637</v>
      </c>
      <c r="G69" s="72">
        <v>26</v>
      </c>
      <c r="H69" s="75">
        <v>15</v>
      </c>
      <c r="I69" s="75"/>
      <c r="J69" s="75">
        <v>3</v>
      </c>
      <c r="K69" s="75"/>
      <c r="L69" s="75"/>
      <c r="M69" s="75">
        <v>13</v>
      </c>
      <c r="N69" s="75">
        <v>10</v>
      </c>
      <c r="O69" s="186">
        <v>19</v>
      </c>
      <c r="P69" s="77"/>
      <c r="Q69" s="77"/>
      <c r="R69" s="90"/>
      <c r="S69" s="186">
        <v>10</v>
      </c>
      <c r="T69" s="187">
        <v>9</v>
      </c>
      <c r="U69" s="71">
        <f t="shared" si="4"/>
        <v>73.07692307692308</v>
      </c>
      <c r="V69" s="71">
        <f t="shared" si="5"/>
        <v>25.65</v>
      </c>
      <c r="W69" s="283">
        <f t="shared" si="6"/>
        <v>25</v>
      </c>
      <c r="X69" s="44">
        <v>15</v>
      </c>
      <c r="Y69" s="73">
        <f>'ИТОГ и проверка'!J69</f>
        <v>25</v>
      </c>
      <c r="Z69" s="73">
        <f t="shared" si="7"/>
        <v>14.619883040935672</v>
      </c>
      <c r="AA69" s="71">
        <f t="shared" si="8"/>
        <v>-0.38011695906432763</v>
      </c>
      <c r="AB69" s="10">
        <f t="shared" si="0"/>
        <v>0</v>
      </c>
      <c r="AC69" s="77"/>
      <c r="AD69" s="73">
        <f>'ИТОГ и проверка'!K69</f>
        <v>1</v>
      </c>
      <c r="AE69" s="77"/>
      <c r="AF69" s="77"/>
      <c r="AG69" s="73">
        <f t="shared" si="10"/>
        <v>16</v>
      </c>
      <c r="AH69" s="73">
        <f>'ИТОГ и проверка'!L69</f>
        <v>8</v>
      </c>
      <c r="AI69" s="91"/>
      <c r="AJ69" s="91">
        <f t="shared" si="9"/>
        <v>25</v>
      </c>
      <c r="AK69" s="89">
        <f t="shared" si="1"/>
        <v>0</v>
      </c>
      <c r="AL69" s="71">
        <f t="shared" si="2"/>
        <v>0</v>
      </c>
    </row>
    <row r="70" spans="1:38" ht="31.5">
      <c r="A70" s="66" t="s">
        <v>147</v>
      </c>
      <c r="B70" s="67" t="s">
        <v>148</v>
      </c>
      <c r="C70" s="171">
        <v>36.741999999999997</v>
      </c>
      <c r="D70" s="284">
        <v>21</v>
      </c>
      <c r="E70" s="208">
        <v>73</v>
      </c>
      <c r="F70" s="174">
        <f t="shared" si="3"/>
        <v>1.9868270643949706</v>
      </c>
      <c r="G70" s="72">
        <v>1</v>
      </c>
      <c r="H70" s="75">
        <v>5</v>
      </c>
      <c r="I70" s="75"/>
      <c r="J70" s="75">
        <v>0</v>
      </c>
      <c r="K70" s="75"/>
      <c r="L70" s="75"/>
      <c r="M70" s="75">
        <v>0</v>
      </c>
      <c r="N70" s="75">
        <v>1</v>
      </c>
      <c r="O70" s="206">
        <v>1</v>
      </c>
      <c r="P70" s="77"/>
      <c r="Q70" s="77"/>
      <c r="R70" s="90"/>
      <c r="S70" s="206">
        <v>0</v>
      </c>
      <c r="T70" s="169">
        <v>1</v>
      </c>
      <c r="U70" s="71">
        <f t="shared" si="4"/>
        <v>100</v>
      </c>
      <c r="V70" s="71">
        <f t="shared" si="5"/>
        <v>5.84</v>
      </c>
      <c r="W70" s="283">
        <f t="shared" si="6"/>
        <v>5</v>
      </c>
      <c r="X70" s="44">
        <v>8</v>
      </c>
      <c r="Y70" s="73">
        <f>'ИТОГ и проверка'!J70</f>
        <v>5</v>
      </c>
      <c r="Z70" s="73">
        <f t="shared" si="7"/>
        <v>6.8493150684931505</v>
      </c>
      <c r="AA70" s="71">
        <f t="shared" si="8"/>
        <v>-1.1506849315068495</v>
      </c>
      <c r="AB70" s="73">
        <f t="shared" si="0"/>
        <v>0</v>
      </c>
      <c r="AC70" s="77"/>
      <c r="AD70" s="73">
        <f>'ИТОГ и проверка'!K70</f>
        <v>0</v>
      </c>
      <c r="AE70" s="77"/>
      <c r="AF70" s="77"/>
      <c r="AG70" s="73">
        <f t="shared" si="10"/>
        <v>3</v>
      </c>
      <c r="AH70" s="73">
        <f>'ИТОГ и проверка'!L70</f>
        <v>2</v>
      </c>
      <c r="AI70" s="91"/>
      <c r="AJ70" s="91">
        <f t="shared" si="9"/>
        <v>5</v>
      </c>
      <c r="AK70" s="89">
        <f t="shared" si="1"/>
        <v>0</v>
      </c>
      <c r="AL70" s="71">
        <f t="shared" si="2"/>
        <v>0</v>
      </c>
    </row>
    <row r="71" spans="1:38" ht="110.25">
      <c r="A71" s="66" t="s">
        <v>149</v>
      </c>
      <c r="B71" s="67" t="s">
        <v>150</v>
      </c>
      <c r="C71" s="195">
        <v>120.44</v>
      </c>
      <c r="D71" s="284">
        <v>877</v>
      </c>
      <c r="E71" s="170">
        <v>953</v>
      </c>
      <c r="F71" s="174">
        <f t="shared" si="3"/>
        <v>7.912653603454002</v>
      </c>
      <c r="G71" s="72">
        <v>105</v>
      </c>
      <c r="H71" s="75">
        <v>12</v>
      </c>
      <c r="I71" s="75"/>
      <c r="J71" s="75">
        <v>0</v>
      </c>
      <c r="K71" s="75"/>
      <c r="L71" s="75"/>
      <c r="M71" s="75"/>
      <c r="N71" s="158">
        <v>0</v>
      </c>
      <c r="O71" s="170">
        <v>94</v>
      </c>
      <c r="P71" s="160"/>
      <c r="Q71" s="77"/>
      <c r="R71" s="172"/>
      <c r="S71" s="170">
        <v>59</v>
      </c>
      <c r="T71" s="170">
        <v>35</v>
      </c>
      <c r="U71" s="162">
        <f t="shared" si="4"/>
        <v>89.523809523809518</v>
      </c>
      <c r="V71" s="71">
        <f t="shared" si="5"/>
        <v>142.94999999999999</v>
      </c>
      <c r="W71" s="283">
        <f t="shared" si="6"/>
        <v>142</v>
      </c>
      <c r="X71" s="44">
        <v>15</v>
      </c>
      <c r="Y71" s="73">
        <f>'ИТОГ и проверка'!J71</f>
        <v>133</v>
      </c>
      <c r="Z71" s="73">
        <f t="shared" si="7"/>
        <v>13.955928646379855</v>
      </c>
      <c r="AA71" s="71">
        <f t="shared" si="8"/>
        <v>-1.0440713536201454</v>
      </c>
      <c r="AB71" s="10">
        <f t="shared" si="0"/>
        <v>0</v>
      </c>
      <c r="AC71" s="77"/>
      <c r="AD71" s="73">
        <f>'ИТОГ и проверка'!K71</f>
        <v>0</v>
      </c>
      <c r="AE71" s="77"/>
      <c r="AF71" s="77"/>
      <c r="AG71" s="77"/>
      <c r="AH71" s="73">
        <f>'ИТОГ и проверка'!L71</f>
        <v>0</v>
      </c>
      <c r="AI71" s="91"/>
      <c r="AJ71" s="91">
        <f t="shared" si="9"/>
        <v>0</v>
      </c>
      <c r="AK71" s="89">
        <f t="shared" si="1"/>
        <v>-133</v>
      </c>
      <c r="AL71" s="71">
        <f t="shared" si="2"/>
        <v>0</v>
      </c>
    </row>
    <row r="72" spans="1:38" ht="31.5">
      <c r="A72" s="66" t="s">
        <v>151</v>
      </c>
      <c r="B72" s="67" t="s">
        <v>152</v>
      </c>
      <c r="C72" s="171">
        <v>10.984999999999999</v>
      </c>
      <c r="D72" s="284">
        <v>73</v>
      </c>
      <c r="E72" s="208">
        <v>69</v>
      </c>
      <c r="F72" s="174">
        <f t="shared" si="3"/>
        <v>6.2812926718252164</v>
      </c>
      <c r="G72" s="72">
        <v>10</v>
      </c>
      <c r="H72" s="75">
        <v>14</v>
      </c>
      <c r="I72" s="75"/>
      <c r="J72" s="75">
        <v>0</v>
      </c>
      <c r="K72" s="75"/>
      <c r="L72" s="75"/>
      <c r="M72" s="75"/>
      <c r="N72" s="158">
        <v>0</v>
      </c>
      <c r="O72" s="170">
        <v>6</v>
      </c>
      <c r="P72" s="160"/>
      <c r="Q72" s="77"/>
      <c r="R72" s="172"/>
      <c r="S72" s="170">
        <v>5</v>
      </c>
      <c r="T72" s="170">
        <v>1</v>
      </c>
      <c r="U72" s="162">
        <f t="shared" si="4"/>
        <v>60</v>
      </c>
      <c r="V72" s="71">
        <f t="shared" si="5"/>
        <v>10.35</v>
      </c>
      <c r="W72" s="283">
        <f t="shared" si="6"/>
        <v>10</v>
      </c>
      <c r="X72" s="44">
        <v>15</v>
      </c>
      <c r="Y72" s="73">
        <f>'ИТОГ и проверка'!J72</f>
        <v>10</v>
      </c>
      <c r="Z72" s="73">
        <f t="shared" si="7"/>
        <v>14.492753623188406</v>
      </c>
      <c r="AA72" s="71">
        <f t="shared" si="8"/>
        <v>-0.50724637681159379</v>
      </c>
      <c r="AB72" s="73">
        <f t="shared" si="0"/>
        <v>0</v>
      </c>
      <c r="AC72" s="77"/>
      <c r="AD72" s="73">
        <f>'ИТОГ и проверка'!K72</f>
        <v>0</v>
      </c>
      <c r="AE72" s="77"/>
      <c r="AF72" s="77"/>
      <c r="AG72" s="77"/>
      <c r="AH72" s="73">
        <f>'ИТОГ и проверка'!L72</f>
        <v>0</v>
      </c>
      <c r="AI72" s="91"/>
      <c r="AJ72" s="91">
        <f t="shared" si="9"/>
        <v>0</v>
      </c>
      <c r="AK72" s="89">
        <f t="shared" si="1"/>
        <v>-10</v>
      </c>
      <c r="AL72" s="71">
        <f t="shared" si="2"/>
        <v>0</v>
      </c>
    </row>
    <row r="73" spans="1:38">
      <c r="A73" s="93" t="s">
        <v>153</v>
      </c>
      <c r="B73" s="57" t="s">
        <v>154</v>
      </c>
      <c r="C73" s="175"/>
      <c r="D73" s="165"/>
      <c r="E73" s="229"/>
      <c r="F73" s="213"/>
      <c r="G73" s="119"/>
      <c r="H73" s="61"/>
      <c r="I73" s="61"/>
      <c r="J73" s="61"/>
      <c r="K73" s="61"/>
      <c r="L73" s="61"/>
      <c r="M73" s="61"/>
      <c r="N73" s="61"/>
      <c r="O73" s="166"/>
      <c r="P73" s="58"/>
      <c r="Q73" s="58"/>
      <c r="R73" s="58"/>
      <c r="S73" s="166"/>
      <c r="T73" s="167"/>
      <c r="U73" s="58"/>
      <c r="V73" s="60"/>
      <c r="W73" s="62"/>
      <c r="X73" s="62"/>
      <c r="Y73" s="60"/>
      <c r="Z73" s="120"/>
      <c r="AA73" s="60"/>
      <c r="AB73" s="10">
        <f t="shared" si="0"/>
        <v>0</v>
      </c>
      <c r="AC73" s="60"/>
      <c r="AD73" s="60"/>
      <c r="AE73" s="60"/>
      <c r="AF73" s="60"/>
      <c r="AG73" s="60"/>
      <c r="AH73" s="60"/>
      <c r="AI73" s="97"/>
      <c r="AJ73" s="91">
        <f t="shared" si="9"/>
        <v>0</v>
      </c>
      <c r="AK73" s="89">
        <f t="shared" si="1"/>
        <v>0</v>
      </c>
      <c r="AL73" s="71">
        <f t="shared" si="2"/>
        <v>0</v>
      </c>
    </row>
    <row r="74" spans="1:38" ht="63">
      <c r="A74" s="66" t="s">
        <v>155</v>
      </c>
      <c r="B74" s="67" t="s">
        <v>156</v>
      </c>
      <c r="C74" s="171">
        <v>589.99</v>
      </c>
      <c r="D74" s="74">
        <v>591</v>
      </c>
      <c r="E74" s="148">
        <v>528</v>
      </c>
      <c r="F74" s="157">
        <f t="shared" si="3"/>
        <v>0.8949304225495347</v>
      </c>
      <c r="G74" s="72">
        <v>29</v>
      </c>
      <c r="H74" s="75">
        <v>5</v>
      </c>
      <c r="I74" s="75"/>
      <c r="J74" s="75">
        <v>0</v>
      </c>
      <c r="K74" s="75"/>
      <c r="L74" s="75"/>
      <c r="M74" s="75"/>
      <c r="N74" s="158">
        <v>0</v>
      </c>
      <c r="O74" s="170">
        <v>10</v>
      </c>
      <c r="P74" s="160"/>
      <c r="Q74" s="77"/>
      <c r="R74" s="289"/>
      <c r="S74" s="170">
        <v>10</v>
      </c>
      <c r="T74" s="170">
        <v>0</v>
      </c>
      <c r="U74" s="162">
        <f t="shared" si="4"/>
        <v>34.482758620689658</v>
      </c>
      <c r="V74" s="71">
        <f t="shared" si="5"/>
        <v>42.24</v>
      </c>
      <c r="W74" s="283">
        <f t="shared" si="6"/>
        <v>42</v>
      </c>
      <c r="X74" s="44">
        <v>8</v>
      </c>
      <c r="Y74" s="73">
        <f>'ИТОГ и проверка'!J74</f>
        <v>26</v>
      </c>
      <c r="Z74" s="73">
        <f t="shared" si="7"/>
        <v>4.9242424242424239</v>
      </c>
      <c r="AA74" s="71">
        <f t="shared" si="8"/>
        <v>-3.0757575757575761</v>
      </c>
      <c r="AB74" s="73">
        <f t="shared" si="0"/>
        <v>0</v>
      </c>
      <c r="AC74" s="77"/>
      <c r="AD74" s="73">
        <f>'ИТОГ и проверка'!K74</f>
        <v>0</v>
      </c>
      <c r="AE74" s="77"/>
      <c r="AF74" s="77"/>
      <c r="AG74" s="77"/>
      <c r="AH74" s="73">
        <f>'ИТОГ и проверка'!L74</f>
        <v>0</v>
      </c>
      <c r="AI74" s="91"/>
      <c r="AJ74" s="91">
        <f t="shared" si="9"/>
        <v>0</v>
      </c>
      <c r="AK74" s="89">
        <f t="shared" si="1"/>
        <v>-26</v>
      </c>
      <c r="AL74" s="71">
        <f t="shared" si="2"/>
        <v>0</v>
      </c>
    </row>
    <row r="75" spans="1:38" ht="47.25" customHeight="1">
      <c r="A75" s="66" t="s">
        <v>157</v>
      </c>
      <c r="B75" s="67" t="s">
        <v>158</v>
      </c>
      <c r="C75" s="168">
        <v>299.06700000000001</v>
      </c>
      <c r="D75" s="74">
        <v>223</v>
      </c>
      <c r="E75" s="203">
        <v>211</v>
      </c>
      <c r="F75" s="157">
        <f t="shared" si="3"/>
        <v>0.70552752393276419</v>
      </c>
      <c r="G75" s="72">
        <v>11</v>
      </c>
      <c r="H75" s="75">
        <v>5</v>
      </c>
      <c r="I75" s="75"/>
      <c r="J75" s="75">
        <v>0</v>
      </c>
      <c r="K75" s="75"/>
      <c r="L75" s="75"/>
      <c r="M75" s="75"/>
      <c r="N75" s="75">
        <v>0</v>
      </c>
      <c r="O75" s="290"/>
      <c r="P75" s="77"/>
      <c r="Q75" s="77"/>
      <c r="R75" s="90"/>
      <c r="S75" s="290"/>
      <c r="T75" s="291"/>
      <c r="U75" s="71">
        <f t="shared" si="4"/>
        <v>0</v>
      </c>
      <c r="V75" s="71">
        <f t="shared" si="5"/>
        <v>10.55</v>
      </c>
      <c r="W75" s="283">
        <f t="shared" si="6"/>
        <v>10</v>
      </c>
      <c r="X75" s="44">
        <v>5</v>
      </c>
      <c r="Y75" s="73">
        <f>'ИТОГ и проверка'!J75</f>
        <v>10</v>
      </c>
      <c r="Z75" s="73">
        <f t="shared" si="7"/>
        <v>4.7393364928909953</v>
      </c>
      <c r="AA75" s="71">
        <f t="shared" si="8"/>
        <v>-0.26066350710900466</v>
      </c>
      <c r="AB75" s="10">
        <f t="shared" si="0"/>
        <v>0</v>
      </c>
      <c r="AC75" s="77"/>
      <c r="AD75" s="73">
        <f>'ИТОГ и проверка'!K75</f>
        <v>0</v>
      </c>
      <c r="AE75" s="77"/>
      <c r="AF75" s="77"/>
      <c r="AG75" s="77"/>
      <c r="AH75" s="73">
        <f>'ИТОГ и проверка'!L75</f>
        <v>0</v>
      </c>
      <c r="AI75" s="91"/>
      <c r="AJ75" s="91">
        <f t="shared" si="9"/>
        <v>0</v>
      </c>
      <c r="AK75" s="89">
        <f t="shared" si="1"/>
        <v>-10</v>
      </c>
      <c r="AL75" s="71">
        <f t="shared" si="2"/>
        <v>0</v>
      </c>
    </row>
    <row r="76" spans="1:38" ht="31.5">
      <c r="A76" s="66" t="s">
        <v>159</v>
      </c>
      <c r="B76" s="67" t="s">
        <v>160</v>
      </c>
      <c r="C76" s="171">
        <v>398.97</v>
      </c>
      <c r="D76" s="74">
        <v>291</v>
      </c>
      <c r="E76" s="148">
        <v>285</v>
      </c>
      <c r="F76" s="157">
        <f t="shared" si="3"/>
        <v>0.71433942401684336</v>
      </c>
      <c r="G76" s="72">
        <v>14</v>
      </c>
      <c r="H76" s="75">
        <v>5</v>
      </c>
      <c r="I76" s="75"/>
      <c r="J76" s="75">
        <v>0</v>
      </c>
      <c r="K76" s="75"/>
      <c r="L76" s="75"/>
      <c r="M76" s="75"/>
      <c r="N76" s="158">
        <v>0</v>
      </c>
      <c r="O76" s="292">
        <v>8</v>
      </c>
      <c r="P76" s="160"/>
      <c r="Q76" s="77"/>
      <c r="R76" s="172"/>
      <c r="S76" s="159">
        <v>6</v>
      </c>
      <c r="T76" s="292">
        <v>2</v>
      </c>
      <c r="U76" s="162">
        <f t="shared" si="4"/>
        <v>57.142857142857139</v>
      </c>
      <c r="V76" s="71">
        <f t="shared" si="5"/>
        <v>14.25</v>
      </c>
      <c r="W76" s="283">
        <f t="shared" si="6"/>
        <v>14</v>
      </c>
      <c r="X76" s="44">
        <v>5</v>
      </c>
      <c r="Y76" s="73">
        <f>'ИТОГ и проверка'!J76</f>
        <v>14</v>
      </c>
      <c r="Z76" s="73">
        <f t="shared" si="7"/>
        <v>4.9122807017543861</v>
      </c>
      <c r="AA76" s="71">
        <f t="shared" si="8"/>
        <v>-8.7719298245613864E-2</v>
      </c>
      <c r="AB76" s="73">
        <f t="shared" si="0"/>
        <v>0</v>
      </c>
      <c r="AC76" s="77"/>
      <c r="AD76" s="73">
        <f>'ИТОГ и проверка'!K76</f>
        <v>0</v>
      </c>
      <c r="AE76" s="77"/>
      <c r="AF76" s="77"/>
      <c r="AG76" s="77"/>
      <c r="AH76" s="73">
        <f>'ИТОГ и проверка'!L76</f>
        <v>0</v>
      </c>
      <c r="AI76" s="91"/>
      <c r="AJ76" s="91">
        <f t="shared" si="9"/>
        <v>0</v>
      </c>
      <c r="AK76" s="89">
        <f t="shared" si="1"/>
        <v>-14</v>
      </c>
      <c r="AL76" s="71">
        <f t="shared" si="2"/>
        <v>0</v>
      </c>
    </row>
    <row r="77" spans="1:38" ht="31.5">
      <c r="A77" s="66" t="s">
        <v>161</v>
      </c>
      <c r="B77" s="67" t="s">
        <v>162</v>
      </c>
      <c r="C77" s="189">
        <v>1577</v>
      </c>
      <c r="D77" s="74">
        <v>203</v>
      </c>
      <c r="E77" s="203">
        <v>269</v>
      </c>
      <c r="F77" s="157">
        <f t="shared" si="3"/>
        <v>0.17057704502219403</v>
      </c>
      <c r="G77" s="72">
        <v>10</v>
      </c>
      <c r="H77" s="75">
        <v>5</v>
      </c>
      <c r="I77" s="75">
        <v>0</v>
      </c>
      <c r="J77" s="75">
        <v>1</v>
      </c>
      <c r="K77" s="75"/>
      <c r="L77" s="75"/>
      <c r="M77" s="75">
        <v>5</v>
      </c>
      <c r="N77" s="158">
        <v>4</v>
      </c>
      <c r="O77" s="170">
        <v>0</v>
      </c>
      <c r="P77" s="160"/>
      <c r="Q77" s="77"/>
      <c r="R77" s="172"/>
      <c r="S77" s="170">
        <v>0</v>
      </c>
      <c r="T77" s="170">
        <v>0</v>
      </c>
      <c r="U77" s="162">
        <f t="shared" si="4"/>
        <v>0</v>
      </c>
      <c r="V77" s="71">
        <f t="shared" si="5"/>
        <v>13.450000000000001</v>
      </c>
      <c r="W77" s="283">
        <f t="shared" si="6"/>
        <v>13</v>
      </c>
      <c r="X77" s="44">
        <v>5</v>
      </c>
      <c r="Y77" s="10">
        <f>'ИТОГ и проверка'!J77+AC77</f>
        <v>13</v>
      </c>
      <c r="Z77" s="73">
        <f t="shared" si="7"/>
        <v>4.8327137546468402</v>
      </c>
      <c r="AA77" s="71">
        <f t="shared" si="8"/>
        <v>-0.16728624535315983</v>
      </c>
      <c r="AB77" s="10">
        <f t="shared" ref="AB77:AB99" si="11">IF(AA77&gt;0.01,AA77*1000000,0)</f>
        <v>0</v>
      </c>
      <c r="AC77" s="103">
        <v>4</v>
      </c>
      <c r="AD77" s="73">
        <f>'ИТОГ и проверка'!K77</f>
        <v>1</v>
      </c>
      <c r="AE77" s="77"/>
      <c r="AF77" s="77"/>
      <c r="AG77" s="73">
        <f t="shared" si="10"/>
        <v>7</v>
      </c>
      <c r="AH77" s="73">
        <f>'ИТОГ и проверка'!L77</f>
        <v>5</v>
      </c>
      <c r="AI77" s="91"/>
      <c r="AJ77" s="91">
        <f t="shared" si="9"/>
        <v>13</v>
      </c>
      <c r="AK77" s="89">
        <f t="shared" ref="AK77:AK140" si="12">AJ77-Y77</f>
        <v>0</v>
      </c>
      <c r="AL77" s="71">
        <f t="shared" ref="AL77:AL140" si="13">IF(AK77&gt;1,AK77*1000,0)</f>
        <v>0</v>
      </c>
    </row>
    <row r="78" spans="1:38">
      <c r="A78" s="93" t="s">
        <v>163</v>
      </c>
      <c r="B78" s="57" t="s">
        <v>164</v>
      </c>
      <c r="C78" s="163"/>
      <c r="D78" s="58"/>
      <c r="E78" s="164"/>
      <c r="F78" s="192"/>
      <c r="G78" s="119"/>
      <c r="H78" s="61"/>
      <c r="I78" s="61"/>
      <c r="J78" s="61"/>
      <c r="K78" s="61"/>
      <c r="L78" s="61"/>
      <c r="M78" s="61"/>
      <c r="N78" s="61"/>
      <c r="O78" s="167"/>
      <c r="P78" s="58"/>
      <c r="Q78" s="58"/>
      <c r="R78" s="58"/>
      <c r="S78" s="167"/>
      <c r="T78" s="166"/>
      <c r="U78" s="58"/>
      <c r="V78" s="60"/>
      <c r="W78" s="62"/>
      <c r="X78" s="62"/>
      <c r="Y78" s="60"/>
      <c r="Z78" s="120"/>
      <c r="AA78" s="60"/>
      <c r="AB78" s="73">
        <f t="shared" si="11"/>
        <v>0</v>
      </c>
      <c r="AC78" s="60"/>
      <c r="AD78" s="60"/>
      <c r="AE78" s="60"/>
      <c r="AF78" s="60"/>
      <c r="AG78" s="60"/>
      <c r="AH78" s="60"/>
      <c r="AI78" s="97"/>
      <c r="AJ78" s="91">
        <f t="shared" si="9"/>
        <v>0</v>
      </c>
      <c r="AK78" s="89">
        <f t="shared" si="12"/>
        <v>0</v>
      </c>
      <c r="AL78" s="71">
        <f t="shared" si="13"/>
        <v>0</v>
      </c>
    </row>
    <row r="79" spans="1:38" ht="47.25">
      <c r="A79" s="66" t="s">
        <v>165</v>
      </c>
      <c r="B79" s="67" t="s">
        <v>166</v>
      </c>
      <c r="C79" s="168">
        <v>644</v>
      </c>
      <c r="D79" s="74">
        <v>0</v>
      </c>
      <c r="E79" s="234">
        <v>0</v>
      </c>
      <c r="F79" s="157">
        <f t="shared" ref="F79:F99" si="14">E79/C79</f>
        <v>0</v>
      </c>
      <c r="G79" s="72">
        <v>0</v>
      </c>
      <c r="H79" s="75">
        <v>0</v>
      </c>
      <c r="I79" s="75"/>
      <c r="J79" s="75">
        <v>0</v>
      </c>
      <c r="K79" s="75"/>
      <c r="L79" s="75"/>
      <c r="M79" s="75"/>
      <c r="N79" s="158">
        <v>0</v>
      </c>
      <c r="O79" s="227">
        <v>0</v>
      </c>
      <c r="P79" s="160"/>
      <c r="Q79" s="77"/>
      <c r="R79" s="172"/>
      <c r="S79" s="227">
        <v>0</v>
      </c>
      <c r="T79" s="227">
        <v>0</v>
      </c>
      <c r="U79" s="162">
        <v>0</v>
      </c>
      <c r="V79" s="71">
        <f t="shared" ref="V79:V108" si="15">E79*X79%</f>
        <v>0</v>
      </c>
      <c r="W79" s="283">
        <f t="shared" ref="W79:W108" si="16">ROUNDDOWN(V79,0)</f>
        <v>0</v>
      </c>
      <c r="X79" s="44">
        <v>0</v>
      </c>
      <c r="Y79" s="73">
        <f>'ИТОГ и проверка'!J79</f>
        <v>0</v>
      </c>
      <c r="Z79" s="73">
        <v>0</v>
      </c>
      <c r="AA79" s="71">
        <f t="shared" ref="AA79:AA108" si="17">Z79-X79</f>
        <v>0</v>
      </c>
      <c r="AB79" s="10">
        <f t="shared" si="11"/>
        <v>0</v>
      </c>
      <c r="AC79" s="77"/>
      <c r="AD79" s="73">
        <f>'ИТОГ и проверка'!K79</f>
        <v>0</v>
      </c>
      <c r="AE79" s="77"/>
      <c r="AF79" s="77"/>
      <c r="AG79" s="77"/>
      <c r="AH79" s="73">
        <f>'ИТОГ и проверка'!L79</f>
        <v>0</v>
      </c>
      <c r="AI79" s="91"/>
      <c r="AJ79" s="91">
        <f t="shared" ref="AJ79:AJ142" si="18">SUM(AD79:AI79)</f>
        <v>0</v>
      </c>
      <c r="AK79" s="89">
        <f t="shared" si="12"/>
        <v>0</v>
      </c>
      <c r="AL79" s="71">
        <f t="shared" si="13"/>
        <v>0</v>
      </c>
    </row>
    <row r="80" spans="1:38" ht="63">
      <c r="A80" s="66" t="s">
        <v>167</v>
      </c>
      <c r="B80" s="67" t="s">
        <v>168</v>
      </c>
      <c r="C80" s="196">
        <v>1406</v>
      </c>
      <c r="D80" s="74">
        <v>0</v>
      </c>
      <c r="E80" s="226">
        <v>0</v>
      </c>
      <c r="F80" s="157">
        <f t="shared" si="14"/>
        <v>0</v>
      </c>
      <c r="G80" s="72">
        <v>0</v>
      </c>
      <c r="H80" s="75">
        <v>0</v>
      </c>
      <c r="I80" s="75"/>
      <c r="J80" s="75">
        <v>0</v>
      </c>
      <c r="K80" s="75"/>
      <c r="L80" s="75"/>
      <c r="M80" s="75"/>
      <c r="N80" s="158">
        <v>0</v>
      </c>
      <c r="O80" s="227">
        <v>0</v>
      </c>
      <c r="P80" s="160"/>
      <c r="Q80" s="77"/>
      <c r="R80" s="172"/>
      <c r="S80" s="227">
        <v>0</v>
      </c>
      <c r="T80" s="227">
        <v>0</v>
      </c>
      <c r="U80" s="162">
        <v>0</v>
      </c>
      <c r="V80" s="71">
        <f t="shared" si="15"/>
        <v>0</v>
      </c>
      <c r="W80" s="283">
        <f t="shared" si="16"/>
        <v>0</v>
      </c>
      <c r="X80" s="44">
        <v>0</v>
      </c>
      <c r="Y80" s="73">
        <f>'ИТОГ и проверка'!J80</f>
        <v>0</v>
      </c>
      <c r="Z80" s="73">
        <v>0</v>
      </c>
      <c r="AA80" s="71">
        <f t="shared" si="17"/>
        <v>0</v>
      </c>
      <c r="AB80" s="73">
        <f t="shared" si="11"/>
        <v>0</v>
      </c>
      <c r="AC80" s="77"/>
      <c r="AD80" s="73">
        <f>'ИТОГ и проверка'!K80</f>
        <v>0</v>
      </c>
      <c r="AE80" s="77"/>
      <c r="AF80" s="77"/>
      <c r="AG80" s="77"/>
      <c r="AH80" s="73">
        <f>'ИТОГ и проверка'!L80</f>
        <v>0</v>
      </c>
      <c r="AI80" s="91"/>
      <c r="AJ80" s="91">
        <f t="shared" si="18"/>
        <v>0</v>
      </c>
      <c r="AK80" s="89">
        <f t="shared" si="12"/>
        <v>0</v>
      </c>
      <c r="AL80" s="71">
        <f t="shared" si="13"/>
        <v>0</v>
      </c>
    </row>
    <row r="81" spans="1:38" ht="47.25">
      <c r="A81" s="66" t="s">
        <v>169</v>
      </c>
      <c r="B81" s="67" t="s">
        <v>170</v>
      </c>
      <c r="C81" s="195">
        <v>31</v>
      </c>
      <c r="D81" s="74">
        <v>0</v>
      </c>
      <c r="E81" s="203">
        <v>0</v>
      </c>
      <c r="F81" s="157">
        <f t="shared" si="14"/>
        <v>0</v>
      </c>
      <c r="G81" s="72">
        <v>0</v>
      </c>
      <c r="H81" s="75">
        <v>0</v>
      </c>
      <c r="I81" s="75"/>
      <c r="J81" s="75">
        <v>0</v>
      </c>
      <c r="K81" s="75"/>
      <c r="L81" s="75"/>
      <c r="M81" s="75"/>
      <c r="N81" s="158">
        <v>0</v>
      </c>
      <c r="O81" s="227">
        <v>0</v>
      </c>
      <c r="P81" s="160"/>
      <c r="Q81" s="77"/>
      <c r="R81" s="289"/>
      <c r="S81" s="227">
        <v>0</v>
      </c>
      <c r="T81" s="227">
        <v>0</v>
      </c>
      <c r="U81" s="162">
        <v>0</v>
      </c>
      <c r="V81" s="71">
        <f t="shared" si="15"/>
        <v>0</v>
      </c>
      <c r="W81" s="283">
        <f t="shared" si="16"/>
        <v>0</v>
      </c>
      <c r="X81" s="44">
        <v>0</v>
      </c>
      <c r="Y81" s="73">
        <f>'ИТОГ и проверка'!J81</f>
        <v>0</v>
      </c>
      <c r="Z81" s="73">
        <v>0</v>
      </c>
      <c r="AA81" s="71">
        <f t="shared" si="17"/>
        <v>0</v>
      </c>
      <c r="AB81" s="10">
        <f t="shared" si="11"/>
        <v>0</v>
      </c>
      <c r="AC81" s="77"/>
      <c r="AD81" s="73">
        <f>'ИТОГ и проверка'!K81</f>
        <v>0</v>
      </c>
      <c r="AE81" s="77"/>
      <c r="AF81" s="77"/>
      <c r="AG81" s="77"/>
      <c r="AH81" s="73">
        <f>'ИТОГ и проверка'!L81</f>
        <v>0</v>
      </c>
      <c r="AI81" s="91"/>
      <c r="AJ81" s="91">
        <f t="shared" si="18"/>
        <v>0</v>
      </c>
      <c r="AK81" s="89">
        <f t="shared" si="12"/>
        <v>0</v>
      </c>
      <c r="AL81" s="71">
        <f t="shared" si="13"/>
        <v>0</v>
      </c>
    </row>
    <row r="82" spans="1:38" ht="47.25">
      <c r="A82" s="66" t="s">
        <v>171</v>
      </c>
      <c r="B82" s="67" t="s">
        <v>172</v>
      </c>
      <c r="C82" s="222">
        <v>58</v>
      </c>
      <c r="D82" s="74">
        <v>0</v>
      </c>
      <c r="E82" s="148">
        <v>0</v>
      </c>
      <c r="F82" s="157">
        <f t="shared" si="14"/>
        <v>0</v>
      </c>
      <c r="G82" s="72">
        <v>0</v>
      </c>
      <c r="H82" s="75">
        <v>0</v>
      </c>
      <c r="I82" s="75"/>
      <c r="J82" s="75">
        <v>0</v>
      </c>
      <c r="K82" s="75"/>
      <c r="L82" s="75"/>
      <c r="M82" s="75"/>
      <c r="N82" s="158">
        <v>0</v>
      </c>
      <c r="O82" s="227">
        <v>0</v>
      </c>
      <c r="P82" s="160"/>
      <c r="Q82" s="77"/>
      <c r="R82" s="172"/>
      <c r="S82" s="227">
        <v>0</v>
      </c>
      <c r="T82" s="227">
        <v>0</v>
      </c>
      <c r="U82" s="162">
        <v>0</v>
      </c>
      <c r="V82" s="71">
        <f t="shared" si="15"/>
        <v>0</v>
      </c>
      <c r="W82" s="283">
        <f t="shared" si="16"/>
        <v>0</v>
      </c>
      <c r="X82" s="44">
        <v>0</v>
      </c>
      <c r="Y82" s="73">
        <f>'ИТОГ и проверка'!J82</f>
        <v>0</v>
      </c>
      <c r="Z82" s="73">
        <v>0</v>
      </c>
      <c r="AA82" s="71">
        <f t="shared" si="17"/>
        <v>0</v>
      </c>
      <c r="AB82" s="73">
        <f t="shared" si="11"/>
        <v>0</v>
      </c>
      <c r="AC82" s="77"/>
      <c r="AD82" s="73">
        <f>'ИТОГ и проверка'!K82</f>
        <v>0</v>
      </c>
      <c r="AE82" s="77"/>
      <c r="AF82" s="77"/>
      <c r="AG82" s="77"/>
      <c r="AH82" s="73">
        <f>'ИТОГ и проверка'!L82</f>
        <v>0</v>
      </c>
      <c r="AI82" s="91"/>
      <c r="AJ82" s="91">
        <f t="shared" si="18"/>
        <v>0</v>
      </c>
      <c r="AK82" s="89">
        <f t="shared" si="12"/>
        <v>0</v>
      </c>
      <c r="AL82" s="71">
        <f t="shared" si="13"/>
        <v>0</v>
      </c>
    </row>
    <row r="83" spans="1:38" ht="47.25">
      <c r="A83" s="66" t="s">
        <v>173</v>
      </c>
      <c r="B83" s="67" t="s">
        <v>174</v>
      </c>
      <c r="C83" s="195">
        <v>166.6</v>
      </c>
      <c r="D83" s="74">
        <v>0</v>
      </c>
      <c r="E83" s="237">
        <v>0</v>
      </c>
      <c r="F83" s="157">
        <f t="shared" si="14"/>
        <v>0</v>
      </c>
      <c r="G83" s="72">
        <v>0</v>
      </c>
      <c r="H83" s="75">
        <v>0</v>
      </c>
      <c r="I83" s="75"/>
      <c r="J83" s="75">
        <v>0</v>
      </c>
      <c r="K83" s="75"/>
      <c r="L83" s="75"/>
      <c r="M83" s="75"/>
      <c r="N83" s="158">
        <v>0</v>
      </c>
      <c r="O83" s="173">
        <v>0</v>
      </c>
      <c r="P83" s="160"/>
      <c r="Q83" s="77"/>
      <c r="R83" s="172"/>
      <c r="S83" s="173">
        <v>0</v>
      </c>
      <c r="T83" s="173">
        <v>0</v>
      </c>
      <c r="U83" s="162">
        <v>0</v>
      </c>
      <c r="V83" s="71">
        <f t="shared" si="15"/>
        <v>0</v>
      </c>
      <c r="W83" s="283">
        <f t="shared" si="16"/>
        <v>0</v>
      </c>
      <c r="X83" s="44">
        <v>0</v>
      </c>
      <c r="Y83" s="73">
        <f>'ИТОГ и проверка'!J83</f>
        <v>0</v>
      </c>
      <c r="Z83" s="73">
        <v>0</v>
      </c>
      <c r="AA83" s="71">
        <f t="shared" si="17"/>
        <v>0</v>
      </c>
      <c r="AB83" s="10">
        <f t="shared" si="11"/>
        <v>0</v>
      </c>
      <c r="AC83" s="77"/>
      <c r="AD83" s="73">
        <f>'ИТОГ и проверка'!K83</f>
        <v>0</v>
      </c>
      <c r="AE83" s="77"/>
      <c r="AF83" s="77"/>
      <c r="AG83" s="77"/>
      <c r="AH83" s="73">
        <f>'ИТОГ и проверка'!L83</f>
        <v>0</v>
      </c>
      <c r="AI83" s="91"/>
      <c r="AJ83" s="91">
        <f t="shared" si="18"/>
        <v>0</v>
      </c>
      <c r="AK83" s="89">
        <f t="shared" si="12"/>
        <v>0</v>
      </c>
      <c r="AL83" s="71">
        <f t="shared" si="13"/>
        <v>0</v>
      </c>
    </row>
    <row r="84" spans="1:38" ht="47.25">
      <c r="A84" s="66" t="s">
        <v>175</v>
      </c>
      <c r="B84" s="67" t="s">
        <v>176</v>
      </c>
      <c r="C84" s="222">
        <v>21.2</v>
      </c>
      <c r="D84" s="74">
        <v>0</v>
      </c>
      <c r="E84" s="148">
        <v>0</v>
      </c>
      <c r="F84" s="157">
        <f t="shared" si="14"/>
        <v>0</v>
      </c>
      <c r="G84" s="72">
        <v>0</v>
      </c>
      <c r="H84" s="75">
        <v>0</v>
      </c>
      <c r="I84" s="75"/>
      <c r="J84" s="75">
        <v>0</v>
      </c>
      <c r="K84" s="75"/>
      <c r="L84" s="75"/>
      <c r="M84" s="75"/>
      <c r="N84" s="158">
        <v>0</v>
      </c>
      <c r="O84" s="227">
        <v>0</v>
      </c>
      <c r="P84" s="160"/>
      <c r="Q84" s="77"/>
      <c r="R84" s="172"/>
      <c r="S84" s="227">
        <v>0</v>
      </c>
      <c r="T84" s="227">
        <v>0</v>
      </c>
      <c r="U84" s="162">
        <v>0</v>
      </c>
      <c r="V84" s="71">
        <f t="shared" si="15"/>
        <v>0</v>
      </c>
      <c r="W84" s="283">
        <f t="shared" si="16"/>
        <v>0</v>
      </c>
      <c r="X84" s="44">
        <v>0</v>
      </c>
      <c r="Y84" s="73">
        <f>'ИТОГ и проверка'!J84</f>
        <v>0</v>
      </c>
      <c r="Z84" s="73">
        <v>0</v>
      </c>
      <c r="AA84" s="71">
        <f t="shared" si="17"/>
        <v>0</v>
      </c>
      <c r="AB84" s="73">
        <f t="shared" si="11"/>
        <v>0</v>
      </c>
      <c r="AC84" s="77"/>
      <c r="AD84" s="73">
        <f>'ИТОГ и проверка'!K84</f>
        <v>0</v>
      </c>
      <c r="AE84" s="77"/>
      <c r="AF84" s="77"/>
      <c r="AG84" s="77"/>
      <c r="AH84" s="73">
        <f>'ИТОГ и проверка'!L84</f>
        <v>0</v>
      </c>
      <c r="AI84" s="91"/>
      <c r="AJ84" s="91">
        <f t="shared" si="18"/>
        <v>0</v>
      </c>
      <c r="AK84" s="89">
        <f t="shared" si="12"/>
        <v>0</v>
      </c>
      <c r="AL84" s="71">
        <f t="shared" si="13"/>
        <v>0</v>
      </c>
    </row>
    <row r="85" spans="1:38" ht="47.25">
      <c r="A85" s="66" t="s">
        <v>177</v>
      </c>
      <c r="B85" s="67" t="s">
        <v>178</v>
      </c>
      <c r="C85" s="195">
        <v>70.2</v>
      </c>
      <c r="D85" s="74">
        <v>0</v>
      </c>
      <c r="E85" s="203">
        <v>0</v>
      </c>
      <c r="F85" s="157">
        <f t="shared" si="14"/>
        <v>0</v>
      </c>
      <c r="G85" s="72">
        <v>0</v>
      </c>
      <c r="H85" s="75">
        <v>0</v>
      </c>
      <c r="I85" s="75"/>
      <c r="J85" s="75">
        <v>0</v>
      </c>
      <c r="K85" s="75"/>
      <c r="L85" s="75"/>
      <c r="M85" s="75"/>
      <c r="N85" s="158">
        <v>0</v>
      </c>
      <c r="O85" s="227">
        <v>0</v>
      </c>
      <c r="P85" s="160"/>
      <c r="Q85" s="77"/>
      <c r="R85" s="172"/>
      <c r="S85" s="227">
        <v>0</v>
      </c>
      <c r="T85" s="227">
        <v>0</v>
      </c>
      <c r="U85" s="162">
        <v>0</v>
      </c>
      <c r="V85" s="71">
        <f t="shared" si="15"/>
        <v>0</v>
      </c>
      <c r="W85" s="283">
        <f t="shared" si="16"/>
        <v>0</v>
      </c>
      <c r="X85" s="44">
        <v>0</v>
      </c>
      <c r="Y85" s="73">
        <f>'ИТОГ и проверка'!J85</f>
        <v>0</v>
      </c>
      <c r="Z85" s="73">
        <v>0</v>
      </c>
      <c r="AA85" s="71">
        <f t="shared" si="17"/>
        <v>0</v>
      </c>
      <c r="AB85" s="10">
        <f t="shared" si="11"/>
        <v>0</v>
      </c>
      <c r="AC85" s="77"/>
      <c r="AD85" s="73">
        <f>'ИТОГ и проверка'!K85</f>
        <v>0</v>
      </c>
      <c r="AE85" s="77"/>
      <c r="AF85" s="77"/>
      <c r="AG85" s="77"/>
      <c r="AH85" s="73">
        <f>'ИТОГ и проверка'!L85</f>
        <v>0</v>
      </c>
      <c r="AI85" s="91"/>
      <c r="AJ85" s="91">
        <f t="shared" si="18"/>
        <v>0</v>
      </c>
      <c r="AK85" s="89">
        <f t="shared" si="12"/>
        <v>0</v>
      </c>
      <c r="AL85" s="71">
        <f t="shared" si="13"/>
        <v>0</v>
      </c>
    </row>
    <row r="86" spans="1:38" ht="47.25">
      <c r="A86" s="66" t="s">
        <v>179</v>
      </c>
      <c r="B86" s="67" t="s">
        <v>180</v>
      </c>
      <c r="C86" s="222">
        <v>31</v>
      </c>
      <c r="D86" s="74">
        <v>0</v>
      </c>
      <c r="E86" s="7">
        <v>0</v>
      </c>
      <c r="F86" s="157">
        <f t="shared" si="14"/>
        <v>0</v>
      </c>
      <c r="G86" s="72">
        <v>0</v>
      </c>
      <c r="H86" s="75">
        <v>0</v>
      </c>
      <c r="I86" s="75"/>
      <c r="J86" s="75">
        <v>0</v>
      </c>
      <c r="K86" s="75"/>
      <c r="L86" s="75"/>
      <c r="M86" s="75"/>
      <c r="N86" s="158">
        <v>0</v>
      </c>
      <c r="O86" s="227">
        <v>0</v>
      </c>
      <c r="P86" s="160"/>
      <c r="Q86" s="77"/>
      <c r="R86" s="172"/>
      <c r="S86" s="227">
        <v>0</v>
      </c>
      <c r="T86" s="227">
        <v>0</v>
      </c>
      <c r="U86" s="162">
        <v>0</v>
      </c>
      <c r="V86" s="71">
        <f t="shared" si="15"/>
        <v>0</v>
      </c>
      <c r="W86" s="283">
        <f t="shared" si="16"/>
        <v>0</v>
      </c>
      <c r="X86" s="44">
        <v>0</v>
      </c>
      <c r="Y86" s="73">
        <f>'ИТОГ и проверка'!J86</f>
        <v>0</v>
      </c>
      <c r="Z86" s="73">
        <v>0</v>
      </c>
      <c r="AA86" s="71">
        <f t="shared" si="17"/>
        <v>0</v>
      </c>
      <c r="AB86" s="73">
        <f t="shared" si="11"/>
        <v>0</v>
      </c>
      <c r="AC86" s="77"/>
      <c r="AD86" s="73">
        <f>'ИТОГ и проверка'!K86</f>
        <v>0</v>
      </c>
      <c r="AE86" s="77"/>
      <c r="AF86" s="77"/>
      <c r="AG86" s="77"/>
      <c r="AH86" s="73">
        <f>'ИТОГ и проверка'!L86</f>
        <v>0</v>
      </c>
      <c r="AI86" s="91"/>
      <c r="AJ86" s="91">
        <f t="shared" si="18"/>
        <v>0</v>
      </c>
      <c r="AK86" s="89">
        <f t="shared" si="12"/>
        <v>0</v>
      </c>
      <c r="AL86" s="71">
        <f t="shared" si="13"/>
        <v>0</v>
      </c>
    </row>
    <row r="87" spans="1:38" ht="47.25">
      <c r="A87" s="66" t="s">
        <v>181</v>
      </c>
      <c r="B87" s="67" t="s">
        <v>182</v>
      </c>
      <c r="C87" s="195">
        <v>72</v>
      </c>
      <c r="D87" s="74">
        <v>0</v>
      </c>
      <c r="E87" s="203">
        <v>0</v>
      </c>
      <c r="F87" s="157">
        <f t="shared" si="14"/>
        <v>0</v>
      </c>
      <c r="G87" s="72">
        <v>0</v>
      </c>
      <c r="H87" s="75">
        <v>0</v>
      </c>
      <c r="I87" s="75"/>
      <c r="J87" s="75">
        <v>0</v>
      </c>
      <c r="K87" s="75"/>
      <c r="L87" s="75"/>
      <c r="M87" s="75"/>
      <c r="N87" s="158">
        <v>0</v>
      </c>
      <c r="O87" s="227">
        <v>0</v>
      </c>
      <c r="P87" s="160"/>
      <c r="Q87" s="77"/>
      <c r="R87" s="172"/>
      <c r="S87" s="227">
        <v>0</v>
      </c>
      <c r="T87" s="227">
        <v>0</v>
      </c>
      <c r="U87" s="162">
        <v>0</v>
      </c>
      <c r="V87" s="71">
        <f t="shared" si="15"/>
        <v>0</v>
      </c>
      <c r="W87" s="283">
        <f t="shared" si="16"/>
        <v>0</v>
      </c>
      <c r="X87" s="44">
        <v>0</v>
      </c>
      <c r="Y87" s="73">
        <f>'ИТОГ и проверка'!J87</f>
        <v>0</v>
      </c>
      <c r="Z87" s="73">
        <v>0</v>
      </c>
      <c r="AA87" s="71">
        <f t="shared" si="17"/>
        <v>0</v>
      </c>
      <c r="AB87" s="10">
        <f t="shared" si="11"/>
        <v>0</v>
      </c>
      <c r="AC87" s="77"/>
      <c r="AD87" s="73">
        <f>'ИТОГ и проверка'!K87</f>
        <v>0</v>
      </c>
      <c r="AE87" s="77"/>
      <c r="AF87" s="77"/>
      <c r="AG87" s="77"/>
      <c r="AH87" s="73">
        <f>'ИТОГ и проверка'!L87</f>
        <v>0</v>
      </c>
      <c r="AI87" s="91"/>
      <c r="AJ87" s="91">
        <f t="shared" si="18"/>
        <v>0</v>
      </c>
      <c r="AK87" s="89">
        <f t="shared" si="12"/>
        <v>0</v>
      </c>
      <c r="AL87" s="71">
        <f t="shared" si="13"/>
        <v>0</v>
      </c>
    </row>
    <row r="88" spans="1:38" ht="47.25">
      <c r="A88" s="66" t="s">
        <v>183</v>
      </c>
      <c r="B88" s="67" t="s">
        <v>184</v>
      </c>
      <c r="C88" s="222">
        <v>117.6</v>
      </c>
      <c r="D88" s="74">
        <v>0</v>
      </c>
      <c r="E88" s="148">
        <v>0</v>
      </c>
      <c r="F88" s="157">
        <f t="shared" si="14"/>
        <v>0</v>
      </c>
      <c r="G88" s="72">
        <v>0</v>
      </c>
      <c r="H88" s="75">
        <v>0</v>
      </c>
      <c r="I88" s="75"/>
      <c r="J88" s="75">
        <v>0</v>
      </c>
      <c r="K88" s="75"/>
      <c r="L88" s="75"/>
      <c r="M88" s="75"/>
      <c r="N88" s="158">
        <v>0</v>
      </c>
      <c r="O88" s="227">
        <v>0</v>
      </c>
      <c r="P88" s="160"/>
      <c r="Q88" s="77"/>
      <c r="R88" s="172"/>
      <c r="S88" s="227">
        <v>0</v>
      </c>
      <c r="T88" s="227">
        <v>0</v>
      </c>
      <c r="U88" s="162">
        <v>0</v>
      </c>
      <c r="V88" s="71">
        <f t="shared" si="15"/>
        <v>0</v>
      </c>
      <c r="W88" s="283">
        <f t="shared" si="16"/>
        <v>0</v>
      </c>
      <c r="X88" s="44">
        <v>0</v>
      </c>
      <c r="Y88" s="73">
        <f>'ИТОГ и проверка'!J88</f>
        <v>0</v>
      </c>
      <c r="Z88" s="73">
        <v>0</v>
      </c>
      <c r="AA88" s="71">
        <f t="shared" si="17"/>
        <v>0</v>
      </c>
      <c r="AB88" s="73">
        <f t="shared" si="11"/>
        <v>0</v>
      </c>
      <c r="AC88" s="77"/>
      <c r="AD88" s="73">
        <f>'ИТОГ и проверка'!K88</f>
        <v>0</v>
      </c>
      <c r="AE88" s="77"/>
      <c r="AF88" s="77"/>
      <c r="AG88" s="77"/>
      <c r="AH88" s="73">
        <f>'ИТОГ и проверка'!L88</f>
        <v>0</v>
      </c>
      <c r="AI88" s="91"/>
      <c r="AJ88" s="91">
        <f t="shared" si="18"/>
        <v>0</v>
      </c>
      <c r="AK88" s="89">
        <f t="shared" si="12"/>
        <v>0</v>
      </c>
      <c r="AL88" s="71">
        <f t="shared" si="13"/>
        <v>0</v>
      </c>
    </row>
    <row r="89" spans="1:38" ht="47.25">
      <c r="A89" s="66" t="s">
        <v>185</v>
      </c>
      <c r="B89" s="67" t="s">
        <v>186</v>
      </c>
      <c r="C89" s="195">
        <v>161.69999999999999</v>
      </c>
      <c r="D89" s="74">
        <v>0</v>
      </c>
      <c r="E89" s="237">
        <v>0</v>
      </c>
      <c r="F89" s="157">
        <f t="shared" si="14"/>
        <v>0</v>
      </c>
      <c r="G89" s="72">
        <v>0</v>
      </c>
      <c r="H89" s="75">
        <v>0</v>
      </c>
      <c r="I89" s="75"/>
      <c r="J89" s="75">
        <v>0</v>
      </c>
      <c r="K89" s="75"/>
      <c r="L89" s="75"/>
      <c r="M89" s="75"/>
      <c r="N89" s="158">
        <v>0</v>
      </c>
      <c r="O89" s="227">
        <v>0</v>
      </c>
      <c r="P89" s="160"/>
      <c r="Q89" s="77"/>
      <c r="R89" s="172"/>
      <c r="S89" s="227">
        <v>0</v>
      </c>
      <c r="T89" s="227">
        <v>0</v>
      </c>
      <c r="U89" s="162">
        <v>0</v>
      </c>
      <c r="V89" s="71">
        <f t="shared" si="15"/>
        <v>0</v>
      </c>
      <c r="W89" s="283">
        <f t="shared" si="16"/>
        <v>0</v>
      </c>
      <c r="X89" s="44">
        <v>0</v>
      </c>
      <c r="Y89" s="73">
        <f>'ИТОГ и проверка'!J89</f>
        <v>0</v>
      </c>
      <c r="Z89" s="73">
        <v>0</v>
      </c>
      <c r="AA89" s="71">
        <f t="shared" si="17"/>
        <v>0</v>
      </c>
      <c r="AB89" s="10">
        <f t="shared" si="11"/>
        <v>0</v>
      </c>
      <c r="AC89" s="77"/>
      <c r="AD89" s="73">
        <f>'ИТОГ и проверка'!K89</f>
        <v>0</v>
      </c>
      <c r="AE89" s="77"/>
      <c r="AF89" s="77"/>
      <c r="AG89" s="77"/>
      <c r="AH89" s="73">
        <f>'ИТОГ и проверка'!L89</f>
        <v>0</v>
      </c>
      <c r="AI89" s="91"/>
      <c r="AJ89" s="91">
        <f t="shared" si="18"/>
        <v>0</v>
      </c>
      <c r="AK89" s="89">
        <f t="shared" si="12"/>
        <v>0</v>
      </c>
      <c r="AL89" s="71">
        <f t="shared" si="13"/>
        <v>0</v>
      </c>
    </row>
    <row r="90" spans="1:38" ht="47.25">
      <c r="A90" s="66" t="s">
        <v>187</v>
      </c>
      <c r="B90" s="67" t="s">
        <v>188</v>
      </c>
      <c r="C90" s="222">
        <v>155.1</v>
      </c>
      <c r="D90" s="74">
        <v>0</v>
      </c>
      <c r="E90" s="148">
        <v>0</v>
      </c>
      <c r="F90" s="157">
        <f t="shared" si="14"/>
        <v>0</v>
      </c>
      <c r="G90" s="72">
        <v>0</v>
      </c>
      <c r="H90" s="75">
        <v>0</v>
      </c>
      <c r="I90" s="75"/>
      <c r="J90" s="75">
        <v>0</v>
      </c>
      <c r="K90" s="75"/>
      <c r="L90" s="75"/>
      <c r="M90" s="75"/>
      <c r="N90" s="158">
        <v>0</v>
      </c>
      <c r="O90" s="227">
        <v>0</v>
      </c>
      <c r="P90" s="160"/>
      <c r="Q90" s="77"/>
      <c r="R90" s="172"/>
      <c r="S90" s="227">
        <v>0</v>
      </c>
      <c r="T90" s="227">
        <v>0</v>
      </c>
      <c r="U90" s="162">
        <v>0</v>
      </c>
      <c r="V90" s="71">
        <f t="shared" si="15"/>
        <v>0</v>
      </c>
      <c r="W90" s="283">
        <f t="shared" si="16"/>
        <v>0</v>
      </c>
      <c r="X90" s="44">
        <v>0</v>
      </c>
      <c r="Y90" s="73">
        <f>'ИТОГ и проверка'!J90</f>
        <v>0</v>
      </c>
      <c r="Z90" s="73">
        <v>0</v>
      </c>
      <c r="AA90" s="71">
        <f t="shared" si="17"/>
        <v>0</v>
      </c>
      <c r="AB90" s="73">
        <f t="shared" si="11"/>
        <v>0</v>
      </c>
      <c r="AC90" s="77"/>
      <c r="AD90" s="73">
        <f>'ИТОГ и проверка'!K90</f>
        <v>0</v>
      </c>
      <c r="AE90" s="77"/>
      <c r="AF90" s="77"/>
      <c r="AG90" s="77"/>
      <c r="AH90" s="73">
        <f>'ИТОГ и проверка'!L90</f>
        <v>0</v>
      </c>
      <c r="AI90" s="91"/>
      <c r="AJ90" s="91">
        <f t="shared" si="18"/>
        <v>0</v>
      </c>
      <c r="AK90" s="89">
        <f t="shared" si="12"/>
        <v>0</v>
      </c>
      <c r="AL90" s="71">
        <f t="shared" si="13"/>
        <v>0</v>
      </c>
    </row>
    <row r="91" spans="1:38" ht="47.25">
      <c r="A91" s="66" t="s">
        <v>189</v>
      </c>
      <c r="B91" s="67" t="s">
        <v>190</v>
      </c>
      <c r="C91" s="195">
        <v>57.3</v>
      </c>
      <c r="D91" s="74">
        <v>0</v>
      </c>
      <c r="E91" s="203">
        <v>0</v>
      </c>
      <c r="F91" s="157">
        <f t="shared" si="14"/>
        <v>0</v>
      </c>
      <c r="G91" s="72">
        <v>0</v>
      </c>
      <c r="H91" s="75">
        <v>0</v>
      </c>
      <c r="I91" s="75"/>
      <c r="J91" s="75">
        <v>0</v>
      </c>
      <c r="K91" s="75"/>
      <c r="L91" s="75"/>
      <c r="M91" s="75"/>
      <c r="N91" s="158">
        <v>0</v>
      </c>
      <c r="O91" s="227">
        <v>0</v>
      </c>
      <c r="P91" s="160"/>
      <c r="Q91" s="77"/>
      <c r="R91" s="172"/>
      <c r="S91" s="227">
        <v>0</v>
      </c>
      <c r="T91" s="227">
        <v>0</v>
      </c>
      <c r="U91" s="162">
        <v>0</v>
      </c>
      <c r="V91" s="71">
        <f t="shared" si="15"/>
        <v>0</v>
      </c>
      <c r="W91" s="283">
        <f t="shared" si="16"/>
        <v>0</v>
      </c>
      <c r="X91" s="44">
        <v>0</v>
      </c>
      <c r="Y91" s="73">
        <f>'ИТОГ и проверка'!J91</f>
        <v>0</v>
      </c>
      <c r="Z91" s="73">
        <v>0</v>
      </c>
      <c r="AA91" s="71">
        <f t="shared" si="17"/>
        <v>0</v>
      </c>
      <c r="AB91" s="10">
        <f t="shared" si="11"/>
        <v>0</v>
      </c>
      <c r="AC91" s="77"/>
      <c r="AD91" s="73">
        <f>'ИТОГ и проверка'!K91</f>
        <v>0</v>
      </c>
      <c r="AE91" s="77"/>
      <c r="AF91" s="77"/>
      <c r="AG91" s="77"/>
      <c r="AH91" s="73">
        <f>'ИТОГ и проверка'!L91</f>
        <v>0</v>
      </c>
      <c r="AI91" s="91"/>
      <c r="AJ91" s="91">
        <f t="shared" si="18"/>
        <v>0</v>
      </c>
      <c r="AK91" s="89">
        <f t="shared" si="12"/>
        <v>0</v>
      </c>
      <c r="AL91" s="71">
        <f t="shared" si="13"/>
        <v>0</v>
      </c>
    </row>
    <row r="92" spans="1:38" ht="47.25">
      <c r="A92" s="66" t="s">
        <v>191</v>
      </c>
      <c r="B92" s="67" t="s">
        <v>192</v>
      </c>
      <c r="C92" s="222">
        <v>31</v>
      </c>
      <c r="D92" s="74">
        <v>0</v>
      </c>
      <c r="E92" s="7">
        <v>0</v>
      </c>
      <c r="F92" s="157">
        <f t="shared" si="14"/>
        <v>0</v>
      </c>
      <c r="G92" s="72">
        <v>0</v>
      </c>
      <c r="H92" s="75">
        <v>0</v>
      </c>
      <c r="I92" s="75"/>
      <c r="J92" s="75">
        <v>0</v>
      </c>
      <c r="K92" s="75"/>
      <c r="L92" s="75"/>
      <c r="M92" s="75"/>
      <c r="N92" s="158">
        <v>0</v>
      </c>
      <c r="O92" s="227">
        <v>0</v>
      </c>
      <c r="P92" s="160"/>
      <c r="Q92" s="77"/>
      <c r="R92" s="172"/>
      <c r="S92" s="227">
        <v>0</v>
      </c>
      <c r="T92" s="227">
        <v>0</v>
      </c>
      <c r="U92" s="162">
        <v>0</v>
      </c>
      <c r="V92" s="71">
        <f t="shared" si="15"/>
        <v>0</v>
      </c>
      <c r="W92" s="283">
        <f t="shared" si="16"/>
        <v>0</v>
      </c>
      <c r="X92" s="44">
        <v>0</v>
      </c>
      <c r="Y92" s="73">
        <f>'ИТОГ и проверка'!J92</f>
        <v>0</v>
      </c>
      <c r="Z92" s="73">
        <v>0</v>
      </c>
      <c r="AA92" s="71">
        <f t="shared" si="17"/>
        <v>0</v>
      </c>
      <c r="AB92" s="73">
        <f t="shared" si="11"/>
        <v>0</v>
      </c>
      <c r="AC92" s="77"/>
      <c r="AD92" s="73">
        <f>'ИТОГ и проверка'!K92</f>
        <v>0</v>
      </c>
      <c r="AE92" s="77"/>
      <c r="AF92" s="77"/>
      <c r="AG92" s="77"/>
      <c r="AH92" s="73">
        <f>'ИТОГ и проверка'!L92</f>
        <v>0</v>
      </c>
      <c r="AI92" s="91"/>
      <c r="AJ92" s="91">
        <f t="shared" si="18"/>
        <v>0</v>
      </c>
      <c r="AK92" s="89">
        <f t="shared" si="12"/>
        <v>0</v>
      </c>
      <c r="AL92" s="71">
        <f t="shared" si="13"/>
        <v>0</v>
      </c>
    </row>
    <row r="93" spans="1:38" ht="47.25">
      <c r="A93" s="66" t="s">
        <v>193</v>
      </c>
      <c r="B93" s="67" t="s">
        <v>194</v>
      </c>
      <c r="C93" s="195">
        <v>55.5</v>
      </c>
      <c r="D93" s="74">
        <v>0</v>
      </c>
      <c r="E93" s="237">
        <v>0</v>
      </c>
      <c r="F93" s="157">
        <f t="shared" si="14"/>
        <v>0</v>
      </c>
      <c r="G93" s="72">
        <v>0</v>
      </c>
      <c r="H93" s="75">
        <v>0</v>
      </c>
      <c r="I93" s="75"/>
      <c r="J93" s="75">
        <v>0</v>
      </c>
      <c r="K93" s="75"/>
      <c r="L93" s="75"/>
      <c r="M93" s="75"/>
      <c r="N93" s="158">
        <v>0</v>
      </c>
      <c r="O93" s="227">
        <v>0</v>
      </c>
      <c r="P93" s="160"/>
      <c r="Q93" s="77"/>
      <c r="R93" s="172"/>
      <c r="S93" s="227">
        <v>0</v>
      </c>
      <c r="T93" s="227">
        <v>0</v>
      </c>
      <c r="U93" s="162">
        <v>0</v>
      </c>
      <c r="V93" s="71">
        <f t="shared" si="15"/>
        <v>0</v>
      </c>
      <c r="W93" s="283">
        <f t="shared" si="16"/>
        <v>0</v>
      </c>
      <c r="X93" s="44">
        <v>0</v>
      </c>
      <c r="Y93" s="73">
        <f>'ИТОГ и проверка'!J93</f>
        <v>0</v>
      </c>
      <c r="Z93" s="73">
        <v>0</v>
      </c>
      <c r="AA93" s="71">
        <f t="shared" si="17"/>
        <v>0</v>
      </c>
      <c r="AB93" s="10">
        <f t="shared" si="11"/>
        <v>0</v>
      </c>
      <c r="AC93" s="77"/>
      <c r="AD93" s="73">
        <f>'ИТОГ и проверка'!K93</f>
        <v>0</v>
      </c>
      <c r="AE93" s="77"/>
      <c r="AF93" s="77"/>
      <c r="AG93" s="77"/>
      <c r="AH93" s="73">
        <f>'ИТОГ и проверка'!L93</f>
        <v>0</v>
      </c>
      <c r="AI93" s="91"/>
      <c r="AJ93" s="91">
        <f t="shared" si="18"/>
        <v>0</v>
      </c>
      <c r="AK93" s="89">
        <f t="shared" si="12"/>
        <v>0</v>
      </c>
      <c r="AL93" s="71">
        <f t="shared" si="13"/>
        <v>0</v>
      </c>
    </row>
    <row r="94" spans="1:38" ht="47.25">
      <c r="A94" s="66" t="s">
        <v>195</v>
      </c>
      <c r="B94" s="67" t="s">
        <v>196</v>
      </c>
      <c r="C94" s="222">
        <v>450.8</v>
      </c>
      <c r="D94" s="74">
        <v>0</v>
      </c>
      <c r="E94" s="7">
        <v>0</v>
      </c>
      <c r="F94" s="157">
        <f t="shared" si="14"/>
        <v>0</v>
      </c>
      <c r="G94" s="72">
        <v>0</v>
      </c>
      <c r="H94" s="75">
        <v>0</v>
      </c>
      <c r="I94" s="75"/>
      <c r="J94" s="75">
        <v>0</v>
      </c>
      <c r="K94" s="75"/>
      <c r="L94" s="75"/>
      <c r="M94" s="75"/>
      <c r="N94" s="158">
        <v>0</v>
      </c>
      <c r="O94" s="227">
        <v>0</v>
      </c>
      <c r="P94" s="160"/>
      <c r="Q94" s="77"/>
      <c r="R94" s="172"/>
      <c r="S94" s="227">
        <v>0</v>
      </c>
      <c r="T94" s="227">
        <v>0</v>
      </c>
      <c r="U94" s="162">
        <v>0</v>
      </c>
      <c r="V94" s="71">
        <f t="shared" si="15"/>
        <v>0</v>
      </c>
      <c r="W94" s="283">
        <f t="shared" si="16"/>
        <v>0</v>
      </c>
      <c r="X94" s="44">
        <v>0</v>
      </c>
      <c r="Y94" s="73">
        <f>'ИТОГ и проверка'!J94</f>
        <v>0</v>
      </c>
      <c r="Z94" s="73">
        <v>0</v>
      </c>
      <c r="AA94" s="71">
        <f t="shared" si="17"/>
        <v>0</v>
      </c>
      <c r="AB94" s="73">
        <f t="shared" si="11"/>
        <v>0</v>
      </c>
      <c r="AC94" s="77"/>
      <c r="AD94" s="73">
        <f>'ИТОГ и проверка'!K94</f>
        <v>0</v>
      </c>
      <c r="AE94" s="77"/>
      <c r="AF94" s="77"/>
      <c r="AG94" s="77"/>
      <c r="AH94" s="73">
        <f>'ИТОГ и проверка'!L94</f>
        <v>0</v>
      </c>
      <c r="AI94" s="91"/>
      <c r="AJ94" s="91">
        <f t="shared" si="18"/>
        <v>0</v>
      </c>
      <c r="AK94" s="89">
        <f t="shared" si="12"/>
        <v>0</v>
      </c>
      <c r="AL94" s="71">
        <f t="shared" si="13"/>
        <v>0</v>
      </c>
    </row>
    <row r="95" spans="1:38" ht="31.5">
      <c r="A95" s="66" t="s">
        <v>197</v>
      </c>
      <c r="B95" s="67" t="s">
        <v>198</v>
      </c>
      <c r="C95" s="189">
        <v>1064.22</v>
      </c>
      <c r="D95" s="74">
        <v>0</v>
      </c>
      <c r="E95" s="203">
        <v>0</v>
      </c>
      <c r="F95" s="157">
        <f t="shared" si="14"/>
        <v>0</v>
      </c>
      <c r="G95" s="72">
        <v>0</v>
      </c>
      <c r="H95" s="75">
        <v>0</v>
      </c>
      <c r="I95" s="75">
        <v>0</v>
      </c>
      <c r="J95" s="75">
        <v>0</v>
      </c>
      <c r="K95" s="75"/>
      <c r="L95" s="75"/>
      <c r="M95" s="75">
        <v>0</v>
      </c>
      <c r="N95" s="158">
        <v>0</v>
      </c>
      <c r="O95" s="170">
        <v>0</v>
      </c>
      <c r="P95" s="160"/>
      <c r="Q95" s="77"/>
      <c r="R95" s="172"/>
      <c r="S95" s="170">
        <v>0</v>
      </c>
      <c r="T95" s="170">
        <v>0</v>
      </c>
      <c r="U95" s="162">
        <v>0</v>
      </c>
      <c r="V95" s="71">
        <f t="shared" si="15"/>
        <v>0</v>
      </c>
      <c r="W95" s="283">
        <f t="shared" si="16"/>
        <v>0</v>
      </c>
      <c r="X95" s="44">
        <v>0</v>
      </c>
      <c r="Y95" s="73">
        <f>'ИТОГ и проверка'!J95</f>
        <v>0</v>
      </c>
      <c r="Z95" s="73">
        <v>0</v>
      </c>
      <c r="AA95" s="71">
        <f t="shared" si="17"/>
        <v>0</v>
      </c>
      <c r="AB95" s="10">
        <f t="shared" si="11"/>
        <v>0</v>
      </c>
      <c r="AC95" s="103">
        <v>0</v>
      </c>
      <c r="AD95" s="73">
        <f>'ИТОГ и проверка'!K95</f>
        <v>0</v>
      </c>
      <c r="AE95" s="77"/>
      <c r="AF95" s="77"/>
      <c r="AG95" s="73">
        <f t="shared" si="10"/>
        <v>0</v>
      </c>
      <c r="AH95" s="73">
        <f>'ИТОГ и проверка'!L95</f>
        <v>0</v>
      </c>
      <c r="AI95" s="91"/>
      <c r="AJ95" s="91">
        <f t="shared" si="18"/>
        <v>0</v>
      </c>
      <c r="AK95" s="89">
        <f t="shared" si="12"/>
        <v>0</v>
      </c>
      <c r="AL95" s="71">
        <f t="shared" si="13"/>
        <v>0</v>
      </c>
    </row>
    <row r="96" spans="1:38" ht="31.5">
      <c r="A96" s="66" t="s">
        <v>199</v>
      </c>
      <c r="B96" s="67" t="s">
        <v>200</v>
      </c>
      <c r="C96" s="171">
        <v>2277.59</v>
      </c>
      <c r="D96" s="74">
        <v>0</v>
      </c>
      <c r="E96" s="148">
        <v>0</v>
      </c>
      <c r="F96" s="157">
        <f t="shared" si="14"/>
        <v>0</v>
      </c>
      <c r="G96" s="72">
        <v>0</v>
      </c>
      <c r="H96" s="75">
        <v>0</v>
      </c>
      <c r="I96" s="75">
        <v>0</v>
      </c>
      <c r="J96" s="75">
        <v>0</v>
      </c>
      <c r="K96" s="75"/>
      <c r="L96" s="75"/>
      <c r="M96" s="75">
        <v>0</v>
      </c>
      <c r="N96" s="158">
        <v>0</v>
      </c>
      <c r="O96" s="170">
        <v>0</v>
      </c>
      <c r="P96" s="160"/>
      <c r="Q96" s="77"/>
      <c r="R96" s="172"/>
      <c r="S96" s="170">
        <v>0</v>
      </c>
      <c r="T96" s="170">
        <v>0</v>
      </c>
      <c r="U96" s="162">
        <v>0</v>
      </c>
      <c r="V96" s="71">
        <f t="shared" si="15"/>
        <v>0</v>
      </c>
      <c r="W96" s="283">
        <f t="shared" si="16"/>
        <v>0</v>
      </c>
      <c r="X96" s="44">
        <v>0</v>
      </c>
      <c r="Y96" s="73">
        <f>'ИТОГ и проверка'!J96</f>
        <v>0</v>
      </c>
      <c r="Z96" s="73">
        <v>0</v>
      </c>
      <c r="AA96" s="71">
        <f t="shared" si="17"/>
        <v>0</v>
      </c>
      <c r="AB96" s="73">
        <f t="shared" si="11"/>
        <v>0</v>
      </c>
      <c r="AC96" s="103">
        <v>0</v>
      </c>
      <c r="AD96" s="73">
        <f>'ИТОГ и проверка'!K96</f>
        <v>0</v>
      </c>
      <c r="AE96" s="77"/>
      <c r="AF96" s="77"/>
      <c r="AG96" s="73">
        <f t="shared" si="10"/>
        <v>0</v>
      </c>
      <c r="AH96" s="73">
        <f>'ИТОГ и проверка'!L96</f>
        <v>0</v>
      </c>
      <c r="AI96" s="91"/>
      <c r="AJ96" s="91">
        <f t="shared" si="18"/>
        <v>0</v>
      </c>
      <c r="AK96" s="89">
        <f t="shared" si="12"/>
        <v>0</v>
      </c>
      <c r="AL96" s="71">
        <f t="shared" si="13"/>
        <v>0</v>
      </c>
    </row>
    <row r="97" spans="1:38" ht="31.5">
      <c r="A97" s="66" t="s">
        <v>201</v>
      </c>
      <c r="B97" s="67" t="s">
        <v>202</v>
      </c>
      <c r="C97" s="168">
        <v>6270.68</v>
      </c>
      <c r="D97" s="74">
        <v>0</v>
      </c>
      <c r="E97" s="237">
        <v>0</v>
      </c>
      <c r="F97" s="157">
        <f t="shared" si="14"/>
        <v>0</v>
      </c>
      <c r="G97" s="72">
        <v>0</v>
      </c>
      <c r="H97" s="75">
        <v>0</v>
      </c>
      <c r="I97" s="75">
        <v>0</v>
      </c>
      <c r="J97" s="75">
        <v>0</v>
      </c>
      <c r="K97" s="75"/>
      <c r="L97" s="75"/>
      <c r="M97" s="75">
        <v>0</v>
      </c>
      <c r="N97" s="158">
        <v>0</v>
      </c>
      <c r="O97" s="170">
        <v>0</v>
      </c>
      <c r="P97" s="160"/>
      <c r="Q97" s="77"/>
      <c r="R97" s="172"/>
      <c r="S97" s="170">
        <v>0</v>
      </c>
      <c r="T97" s="170">
        <v>0</v>
      </c>
      <c r="U97" s="162">
        <v>0</v>
      </c>
      <c r="V97" s="71">
        <f t="shared" si="15"/>
        <v>0</v>
      </c>
      <c r="W97" s="283">
        <f t="shared" si="16"/>
        <v>0</v>
      </c>
      <c r="X97" s="44">
        <v>0</v>
      </c>
      <c r="Y97" s="73">
        <f>'ИТОГ и проверка'!J97</f>
        <v>0</v>
      </c>
      <c r="Z97" s="73">
        <v>0</v>
      </c>
      <c r="AA97" s="71">
        <f t="shared" si="17"/>
        <v>0</v>
      </c>
      <c r="AB97" s="10">
        <f t="shared" si="11"/>
        <v>0</v>
      </c>
      <c r="AC97" s="103">
        <v>0</v>
      </c>
      <c r="AD97" s="73">
        <f>'ИТОГ и проверка'!K97</f>
        <v>0</v>
      </c>
      <c r="AE97" s="77"/>
      <c r="AF97" s="77"/>
      <c r="AG97" s="73">
        <f t="shared" si="10"/>
        <v>0</v>
      </c>
      <c r="AH97" s="73">
        <f>'ИТОГ и проверка'!L97</f>
        <v>0</v>
      </c>
      <c r="AI97" s="91"/>
      <c r="AJ97" s="91">
        <f t="shared" si="18"/>
        <v>0</v>
      </c>
      <c r="AK97" s="89">
        <f t="shared" si="12"/>
        <v>0</v>
      </c>
      <c r="AL97" s="71">
        <f t="shared" si="13"/>
        <v>0</v>
      </c>
    </row>
    <row r="98" spans="1:38">
      <c r="A98" s="93" t="s">
        <v>203</v>
      </c>
      <c r="B98" s="57" t="s">
        <v>204</v>
      </c>
      <c r="C98" s="163"/>
      <c r="D98" s="58"/>
      <c r="E98" s="164"/>
      <c r="F98" s="192"/>
      <c r="G98" s="119"/>
      <c r="H98" s="61"/>
      <c r="I98" s="61"/>
      <c r="J98" s="61"/>
      <c r="K98" s="61"/>
      <c r="L98" s="61"/>
      <c r="M98" s="61"/>
      <c r="N98" s="61"/>
      <c r="O98" s="166"/>
      <c r="P98" s="58"/>
      <c r="Q98" s="58"/>
      <c r="R98" s="58"/>
      <c r="S98" s="166"/>
      <c r="T98" s="167"/>
      <c r="U98" s="58"/>
      <c r="V98" s="60"/>
      <c r="W98" s="62"/>
      <c r="X98" s="62"/>
      <c r="Y98" s="60"/>
      <c r="Z98" s="120"/>
      <c r="AA98" s="60"/>
      <c r="AB98" s="73">
        <f t="shared" si="11"/>
        <v>0</v>
      </c>
      <c r="AC98" s="60"/>
      <c r="AD98" s="60"/>
      <c r="AE98" s="60"/>
      <c r="AF98" s="60"/>
      <c r="AG98" s="60"/>
      <c r="AH98" s="60"/>
      <c r="AI98" s="97"/>
      <c r="AJ98" s="91">
        <f t="shared" si="18"/>
        <v>0</v>
      </c>
      <c r="AK98" s="89">
        <f t="shared" si="12"/>
        <v>0</v>
      </c>
      <c r="AL98" s="71">
        <f t="shared" si="13"/>
        <v>0</v>
      </c>
    </row>
    <row r="99" spans="1:38" ht="47.25">
      <c r="A99" s="66" t="s">
        <v>205</v>
      </c>
      <c r="B99" s="67" t="s">
        <v>206</v>
      </c>
      <c r="C99" s="189">
        <v>559.529</v>
      </c>
      <c r="D99" s="74">
        <v>10450</v>
      </c>
      <c r="E99" s="203">
        <v>7387</v>
      </c>
      <c r="F99" s="157">
        <f t="shared" si="14"/>
        <v>13.202175401096278</v>
      </c>
      <c r="G99" s="72">
        <v>700</v>
      </c>
      <c r="H99" s="75">
        <v>7</v>
      </c>
      <c r="I99" s="75"/>
      <c r="J99" s="75">
        <v>0</v>
      </c>
      <c r="K99" s="75"/>
      <c r="L99" s="75"/>
      <c r="M99" s="75"/>
      <c r="N99" s="158">
        <v>0</v>
      </c>
      <c r="O99" s="170">
        <v>599</v>
      </c>
      <c r="P99" s="160"/>
      <c r="Q99" s="77"/>
      <c r="R99" s="172"/>
      <c r="S99" s="170">
        <v>309</v>
      </c>
      <c r="T99" s="170">
        <v>290</v>
      </c>
      <c r="U99" s="162">
        <f t="shared" ref="U99:U142" si="19">O99/G99%</f>
        <v>85.571428571428569</v>
      </c>
      <c r="V99" s="71">
        <f t="shared" si="15"/>
        <v>1846.75</v>
      </c>
      <c r="W99" s="283">
        <f t="shared" si="16"/>
        <v>1846</v>
      </c>
      <c r="X99" s="44">
        <v>25</v>
      </c>
      <c r="Y99" s="73">
        <f>'ИТОГ и проверка'!J99</f>
        <v>700</v>
      </c>
      <c r="Z99" s="73">
        <f t="shared" ref="Z99:Z108" si="20">Y99/E99%</f>
        <v>9.4761066738865569</v>
      </c>
      <c r="AA99" s="71">
        <f t="shared" si="17"/>
        <v>-15.523893326113443</v>
      </c>
      <c r="AB99" s="10">
        <f t="shared" si="11"/>
        <v>0</v>
      </c>
      <c r="AC99" s="77"/>
      <c r="AD99" s="73">
        <f>'ИТОГ и проверка'!K99</f>
        <v>0</v>
      </c>
      <c r="AE99" s="77"/>
      <c r="AF99" s="77"/>
      <c r="AG99" s="77"/>
      <c r="AH99" s="73">
        <f>'ИТОГ и проверка'!L99</f>
        <v>0</v>
      </c>
      <c r="AI99" s="91"/>
      <c r="AJ99" s="91">
        <f t="shared" si="18"/>
        <v>0</v>
      </c>
      <c r="AK99" s="89">
        <f t="shared" si="12"/>
        <v>-700</v>
      </c>
      <c r="AL99" s="71">
        <f t="shared" si="13"/>
        <v>0</v>
      </c>
    </row>
    <row r="100" spans="1:38" ht="31.5">
      <c r="A100" s="66" t="s">
        <v>207</v>
      </c>
      <c r="B100" s="67" t="s">
        <v>208</v>
      </c>
      <c r="C100" s="196">
        <v>84.48</v>
      </c>
      <c r="D100" s="74">
        <v>673</v>
      </c>
      <c r="E100" s="148">
        <v>639</v>
      </c>
      <c r="F100" s="157">
        <f t="shared" ref="F100:F162" si="21">E100/C100</f>
        <v>7.5639204545454541</v>
      </c>
      <c r="G100" s="72">
        <v>30</v>
      </c>
      <c r="H100" s="75">
        <v>4</v>
      </c>
      <c r="I100" s="75"/>
      <c r="J100" s="75">
        <v>0</v>
      </c>
      <c r="K100" s="75"/>
      <c r="L100" s="75"/>
      <c r="M100" s="75"/>
      <c r="N100" s="158">
        <v>0</v>
      </c>
      <c r="O100" s="170">
        <v>8</v>
      </c>
      <c r="P100" s="160"/>
      <c r="Q100" s="77"/>
      <c r="R100" s="172"/>
      <c r="S100" s="170">
        <v>8</v>
      </c>
      <c r="T100" s="170"/>
      <c r="U100" s="162">
        <f t="shared" si="19"/>
        <v>26.666666666666668</v>
      </c>
      <c r="V100" s="71">
        <f t="shared" si="15"/>
        <v>95.85</v>
      </c>
      <c r="W100" s="283">
        <f t="shared" si="16"/>
        <v>95</v>
      </c>
      <c r="X100" s="44">
        <v>15</v>
      </c>
      <c r="Y100" s="73">
        <f>'ИТОГ и проверка'!J100</f>
        <v>63</v>
      </c>
      <c r="Z100" s="73">
        <f t="shared" si="20"/>
        <v>9.8591549295774659</v>
      </c>
      <c r="AA100" s="71">
        <f t="shared" si="17"/>
        <v>-5.1408450704225341</v>
      </c>
      <c r="AB100" s="73">
        <f t="shared" ref="AB100:AB163" si="22">IF(AA100&gt;0.01,AA100*1000000,0)</f>
        <v>0</v>
      </c>
      <c r="AC100" s="77"/>
      <c r="AD100" s="73">
        <f>'ИТОГ и проверка'!K100</f>
        <v>0</v>
      </c>
      <c r="AE100" s="77"/>
      <c r="AF100" s="77"/>
      <c r="AG100" s="77"/>
      <c r="AH100" s="73">
        <f>'ИТОГ и проверка'!L100</f>
        <v>0</v>
      </c>
      <c r="AI100" s="91"/>
      <c r="AJ100" s="91">
        <f t="shared" si="18"/>
        <v>0</v>
      </c>
      <c r="AK100" s="89">
        <f t="shared" si="12"/>
        <v>-63</v>
      </c>
      <c r="AL100" s="71">
        <f t="shared" si="13"/>
        <v>0</v>
      </c>
    </row>
    <row r="101" spans="1:38" ht="63">
      <c r="A101" s="66" t="s">
        <v>209</v>
      </c>
      <c r="B101" s="67" t="s">
        <v>210</v>
      </c>
      <c r="C101" s="189">
        <v>118.67100000000001</v>
      </c>
      <c r="D101" s="74">
        <v>597</v>
      </c>
      <c r="E101" s="203">
        <v>574</v>
      </c>
      <c r="F101" s="157">
        <f t="shared" si="21"/>
        <v>4.8369020232407243</v>
      </c>
      <c r="G101" s="72">
        <v>71</v>
      </c>
      <c r="H101" s="75">
        <v>12</v>
      </c>
      <c r="I101" s="75"/>
      <c r="J101" s="75">
        <v>0</v>
      </c>
      <c r="K101" s="75"/>
      <c r="L101" s="75"/>
      <c r="M101" s="75"/>
      <c r="N101" s="158">
        <v>0</v>
      </c>
      <c r="O101" s="170">
        <v>67</v>
      </c>
      <c r="P101" s="160"/>
      <c r="Q101" s="77"/>
      <c r="R101" s="289"/>
      <c r="S101" s="170">
        <v>28</v>
      </c>
      <c r="T101" s="170">
        <v>39</v>
      </c>
      <c r="U101" s="162">
        <f t="shared" si="19"/>
        <v>94.366197183098592</v>
      </c>
      <c r="V101" s="71">
        <f t="shared" si="15"/>
        <v>68.88</v>
      </c>
      <c r="W101" s="283">
        <f t="shared" si="16"/>
        <v>68</v>
      </c>
      <c r="X101" s="44">
        <v>12</v>
      </c>
      <c r="Y101" s="73">
        <f>'ИТОГ и проверка'!J101</f>
        <v>68</v>
      </c>
      <c r="Z101" s="73">
        <f t="shared" si="20"/>
        <v>11.846689895470384</v>
      </c>
      <c r="AA101" s="71">
        <f t="shared" si="17"/>
        <v>-0.15331010452961635</v>
      </c>
      <c r="AB101" s="10">
        <f t="shared" si="22"/>
        <v>0</v>
      </c>
      <c r="AC101" s="77"/>
      <c r="AD101" s="73">
        <f>'ИТОГ и проверка'!K101</f>
        <v>0</v>
      </c>
      <c r="AE101" s="77"/>
      <c r="AF101" s="77"/>
      <c r="AG101" s="77"/>
      <c r="AH101" s="73">
        <f>'ИТОГ и проверка'!L101</f>
        <v>0</v>
      </c>
      <c r="AI101" s="91"/>
      <c r="AJ101" s="91">
        <f t="shared" si="18"/>
        <v>0</v>
      </c>
      <c r="AK101" s="89">
        <f t="shared" si="12"/>
        <v>-68</v>
      </c>
      <c r="AL101" s="71">
        <f t="shared" si="13"/>
        <v>0</v>
      </c>
    </row>
    <row r="102" spans="1:38" ht="63">
      <c r="A102" s="66" t="s">
        <v>211</v>
      </c>
      <c r="B102" s="67" t="s">
        <v>212</v>
      </c>
      <c r="C102" s="196">
        <v>84.194999999999993</v>
      </c>
      <c r="D102" s="74">
        <v>343</v>
      </c>
      <c r="E102" s="148">
        <v>334</v>
      </c>
      <c r="F102" s="157">
        <f t="shared" si="21"/>
        <v>3.9669814121978741</v>
      </c>
      <c r="G102" s="72">
        <v>41</v>
      </c>
      <c r="H102" s="75">
        <v>12</v>
      </c>
      <c r="I102" s="75"/>
      <c r="J102" s="75">
        <v>0</v>
      </c>
      <c r="K102" s="75"/>
      <c r="L102" s="75"/>
      <c r="M102" s="75"/>
      <c r="N102" s="158">
        <v>0</v>
      </c>
      <c r="O102" s="170">
        <v>31</v>
      </c>
      <c r="P102" s="160"/>
      <c r="Q102" s="77"/>
      <c r="R102" s="172"/>
      <c r="S102" s="170">
        <v>16</v>
      </c>
      <c r="T102" s="170">
        <v>15</v>
      </c>
      <c r="U102" s="162">
        <f t="shared" si="19"/>
        <v>75.609756097560975</v>
      </c>
      <c r="V102" s="71">
        <f t="shared" si="15"/>
        <v>40.08</v>
      </c>
      <c r="W102" s="283">
        <f t="shared" si="16"/>
        <v>40</v>
      </c>
      <c r="X102" s="44">
        <v>12</v>
      </c>
      <c r="Y102" s="73">
        <f>'ИТОГ и проверка'!J102</f>
        <v>30</v>
      </c>
      <c r="Z102" s="73">
        <f t="shared" si="20"/>
        <v>8.9820359281437128</v>
      </c>
      <c r="AA102" s="71">
        <f t="shared" si="17"/>
        <v>-3.0179640718562872</v>
      </c>
      <c r="AB102" s="73">
        <f t="shared" si="22"/>
        <v>0</v>
      </c>
      <c r="AC102" s="77"/>
      <c r="AD102" s="73">
        <f>'ИТОГ и проверка'!K102</f>
        <v>0</v>
      </c>
      <c r="AE102" s="77"/>
      <c r="AF102" s="77"/>
      <c r="AG102" s="77"/>
      <c r="AH102" s="73">
        <f>'ИТОГ и проверка'!L102</f>
        <v>0</v>
      </c>
      <c r="AI102" s="91"/>
      <c r="AJ102" s="91">
        <f t="shared" si="18"/>
        <v>0</v>
      </c>
      <c r="AK102" s="89">
        <f t="shared" si="12"/>
        <v>-30</v>
      </c>
      <c r="AL102" s="71">
        <f t="shared" si="13"/>
        <v>0</v>
      </c>
    </row>
    <row r="103" spans="1:38" ht="63">
      <c r="A103" s="66" t="s">
        <v>213</v>
      </c>
      <c r="B103" s="67" t="s">
        <v>214</v>
      </c>
      <c r="C103" s="189">
        <v>184.93</v>
      </c>
      <c r="D103" s="74">
        <v>712</v>
      </c>
      <c r="E103" s="203">
        <v>716</v>
      </c>
      <c r="F103" s="157">
        <f t="shared" si="21"/>
        <v>3.8717352511761205</v>
      </c>
      <c r="G103" s="72">
        <v>85</v>
      </c>
      <c r="H103" s="75">
        <v>12</v>
      </c>
      <c r="I103" s="75"/>
      <c r="J103" s="75">
        <v>0</v>
      </c>
      <c r="K103" s="75"/>
      <c r="L103" s="75"/>
      <c r="M103" s="75"/>
      <c r="N103" s="158">
        <v>0</v>
      </c>
      <c r="O103" s="159">
        <v>76</v>
      </c>
      <c r="P103" s="160"/>
      <c r="Q103" s="77"/>
      <c r="R103" s="172"/>
      <c r="S103" s="159">
        <v>26</v>
      </c>
      <c r="T103" s="159">
        <v>50</v>
      </c>
      <c r="U103" s="162">
        <f t="shared" si="19"/>
        <v>89.411764705882362</v>
      </c>
      <c r="V103" s="71">
        <f t="shared" si="15"/>
        <v>85.92</v>
      </c>
      <c r="W103" s="283">
        <f t="shared" si="16"/>
        <v>85</v>
      </c>
      <c r="X103" s="44">
        <v>12</v>
      </c>
      <c r="Y103" s="73">
        <f>'ИТОГ и проверка'!J103</f>
        <v>85</v>
      </c>
      <c r="Z103" s="73">
        <f t="shared" si="20"/>
        <v>11.871508379888269</v>
      </c>
      <c r="AA103" s="71">
        <f t="shared" si="17"/>
        <v>-0.12849162011173121</v>
      </c>
      <c r="AB103" s="10">
        <f t="shared" si="22"/>
        <v>0</v>
      </c>
      <c r="AC103" s="77"/>
      <c r="AD103" s="73">
        <f>'ИТОГ и проверка'!K103</f>
        <v>0</v>
      </c>
      <c r="AE103" s="77"/>
      <c r="AF103" s="77"/>
      <c r="AG103" s="77"/>
      <c r="AH103" s="73">
        <f>'ИТОГ и проверка'!L103</f>
        <v>0</v>
      </c>
      <c r="AI103" s="91"/>
      <c r="AJ103" s="91">
        <f t="shared" si="18"/>
        <v>0</v>
      </c>
      <c r="AK103" s="89">
        <f t="shared" si="12"/>
        <v>-85</v>
      </c>
      <c r="AL103" s="71">
        <f t="shared" si="13"/>
        <v>0</v>
      </c>
    </row>
    <row r="104" spans="1:38" ht="31.5">
      <c r="A104" s="66" t="s">
        <v>215</v>
      </c>
      <c r="B104" s="67" t="s">
        <v>216</v>
      </c>
      <c r="C104" s="171">
        <v>37.735999999999997</v>
      </c>
      <c r="D104" s="74">
        <v>161</v>
      </c>
      <c r="E104" s="226">
        <v>152</v>
      </c>
      <c r="F104" s="157">
        <f t="shared" si="21"/>
        <v>4.0279838880644476</v>
      </c>
      <c r="G104" s="72">
        <v>19</v>
      </c>
      <c r="H104" s="75">
        <v>12</v>
      </c>
      <c r="I104" s="75"/>
      <c r="J104" s="75">
        <v>0</v>
      </c>
      <c r="K104" s="75"/>
      <c r="L104" s="75"/>
      <c r="M104" s="75"/>
      <c r="N104" s="158">
        <v>0</v>
      </c>
      <c r="O104" s="170">
        <v>17</v>
      </c>
      <c r="P104" s="160"/>
      <c r="Q104" s="77"/>
      <c r="R104" s="172"/>
      <c r="S104" s="170">
        <v>9</v>
      </c>
      <c r="T104" s="170">
        <v>8</v>
      </c>
      <c r="U104" s="162">
        <f t="shared" si="19"/>
        <v>89.473684210526315</v>
      </c>
      <c r="V104" s="71">
        <f t="shared" si="15"/>
        <v>18.239999999999998</v>
      </c>
      <c r="W104" s="283">
        <f t="shared" si="16"/>
        <v>18</v>
      </c>
      <c r="X104" s="44">
        <v>12</v>
      </c>
      <c r="Y104" s="73">
        <f>'ИТОГ и проверка'!J104</f>
        <v>18</v>
      </c>
      <c r="Z104" s="73">
        <f t="shared" si="20"/>
        <v>11.842105263157894</v>
      </c>
      <c r="AA104" s="71">
        <f t="shared" si="17"/>
        <v>-0.1578947368421062</v>
      </c>
      <c r="AB104" s="73">
        <f t="shared" si="22"/>
        <v>0</v>
      </c>
      <c r="AC104" s="77"/>
      <c r="AD104" s="73">
        <f>'ИТОГ и проверка'!K104</f>
        <v>0</v>
      </c>
      <c r="AE104" s="77"/>
      <c r="AF104" s="77"/>
      <c r="AG104" s="77"/>
      <c r="AH104" s="73">
        <f>'ИТОГ и проверка'!L104</f>
        <v>0</v>
      </c>
      <c r="AI104" s="91"/>
      <c r="AJ104" s="91">
        <f t="shared" si="18"/>
        <v>0</v>
      </c>
      <c r="AK104" s="89">
        <f t="shared" si="12"/>
        <v>-18</v>
      </c>
      <c r="AL104" s="71">
        <f t="shared" si="13"/>
        <v>0</v>
      </c>
    </row>
    <row r="105" spans="1:38" ht="31.5">
      <c r="A105" s="66" t="s">
        <v>217</v>
      </c>
      <c r="B105" s="67" t="s">
        <v>218</v>
      </c>
      <c r="C105" s="168">
        <v>40.045999999999999</v>
      </c>
      <c r="D105" s="74">
        <v>327</v>
      </c>
      <c r="E105" s="234">
        <v>281</v>
      </c>
      <c r="F105" s="157">
        <f t="shared" si="21"/>
        <v>7.0169305298906259</v>
      </c>
      <c r="G105" s="72">
        <v>32</v>
      </c>
      <c r="H105" s="75">
        <v>10</v>
      </c>
      <c r="I105" s="75"/>
      <c r="J105" s="75">
        <v>0</v>
      </c>
      <c r="K105" s="75"/>
      <c r="L105" s="75"/>
      <c r="M105" s="75"/>
      <c r="N105" s="75">
        <v>0</v>
      </c>
      <c r="O105" s="224">
        <v>10</v>
      </c>
      <c r="P105" s="77"/>
      <c r="Q105" s="77"/>
      <c r="R105" s="90"/>
      <c r="S105" s="224">
        <v>7</v>
      </c>
      <c r="T105" s="225">
        <v>3</v>
      </c>
      <c r="U105" s="71">
        <f t="shared" si="19"/>
        <v>31.25</v>
      </c>
      <c r="V105" s="71">
        <f t="shared" si="15"/>
        <v>42.15</v>
      </c>
      <c r="W105" s="283">
        <f t="shared" si="16"/>
        <v>42</v>
      </c>
      <c r="X105" s="44">
        <v>15</v>
      </c>
      <c r="Y105" s="73">
        <f>'ИТОГ и проверка'!J105</f>
        <v>35</v>
      </c>
      <c r="Z105" s="73">
        <f t="shared" si="20"/>
        <v>12.455516014234876</v>
      </c>
      <c r="AA105" s="71">
        <f t="shared" si="17"/>
        <v>-2.5444839857651242</v>
      </c>
      <c r="AB105" s="10">
        <f t="shared" si="22"/>
        <v>0</v>
      </c>
      <c r="AC105" s="77"/>
      <c r="AD105" s="73">
        <f>'ИТОГ и проверка'!K105</f>
        <v>0</v>
      </c>
      <c r="AE105" s="77"/>
      <c r="AF105" s="77"/>
      <c r="AG105" s="77"/>
      <c r="AH105" s="73">
        <f>'ИТОГ и проверка'!L105</f>
        <v>0</v>
      </c>
      <c r="AI105" s="91"/>
      <c r="AJ105" s="91">
        <f t="shared" si="18"/>
        <v>0</v>
      </c>
      <c r="AK105" s="89">
        <f t="shared" si="12"/>
        <v>-35</v>
      </c>
      <c r="AL105" s="71">
        <f t="shared" si="13"/>
        <v>0</v>
      </c>
    </row>
    <row r="106" spans="1:38" ht="31.5">
      <c r="A106" s="66" t="s">
        <v>219</v>
      </c>
      <c r="B106" s="67" t="s">
        <v>220</v>
      </c>
      <c r="C106" s="222">
        <v>41.890999999999998</v>
      </c>
      <c r="D106" s="74">
        <v>238</v>
      </c>
      <c r="E106" s="148">
        <v>245</v>
      </c>
      <c r="F106" s="157">
        <f t="shared" si="21"/>
        <v>5.848511613473061</v>
      </c>
      <c r="G106" s="72">
        <v>28</v>
      </c>
      <c r="H106" s="75">
        <v>12</v>
      </c>
      <c r="I106" s="75"/>
      <c r="J106" s="75">
        <v>0</v>
      </c>
      <c r="K106" s="75"/>
      <c r="L106" s="75"/>
      <c r="M106" s="75"/>
      <c r="N106" s="158">
        <v>0</v>
      </c>
      <c r="O106" s="170">
        <v>23</v>
      </c>
      <c r="P106" s="160"/>
      <c r="Q106" s="77"/>
      <c r="R106" s="172"/>
      <c r="S106" s="170">
        <v>9</v>
      </c>
      <c r="T106" s="170">
        <v>14</v>
      </c>
      <c r="U106" s="162">
        <f t="shared" si="19"/>
        <v>82.142857142857139</v>
      </c>
      <c r="V106" s="71">
        <f t="shared" si="15"/>
        <v>29.4</v>
      </c>
      <c r="W106" s="283">
        <f t="shared" si="16"/>
        <v>29</v>
      </c>
      <c r="X106" s="44">
        <v>12</v>
      </c>
      <c r="Y106" s="73">
        <f>'ИТОГ и проверка'!J106</f>
        <v>29</v>
      </c>
      <c r="Z106" s="73">
        <f t="shared" si="20"/>
        <v>11.836734693877551</v>
      </c>
      <c r="AA106" s="71">
        <f t="shared" si="17"/>
        <v>-0.16326530612244916</v>
      </c>
      <c r="AB106" s="73">
        <f t="shared" si="22"/>
        <v>0</v>
      </c>
      <c r="AC106" s="77"/>
      <c r="AD106" s="73">
        <f>'ИТОГ и проверка'!K106</f>
        <v>0</v>
      </c>
      <c r="AE106" s="77"/>
      <c r="AF106" s="77"/>
      <c r="AG106" s="77"/>
      <c r="AH106" s="73">
        <f>'ИТОГ и проверка'!L106</f>
        <v>0</v>
      </c>
      <c r="AI106" s="91"/>
      <c r="AJ106" s="91">
        <f t="shared" si="18"/>
        <v>0</v>
      </c>
      <c r="AK106" s="89">
        <f t="shared" si="12"/>
        <v>-29</v>
      </c>
      <c r="AL106" s="71">
        <f t="shared" si="13"/>
        <v>0</v>
      </c>
    </row>
    <row r="107" spans="1:38" ht="63">
      <c r="A107" s="66" t="s">
        <v>221</v>
      </c>
      <c r="B107" s="67" t="s">
        <v>222</v>
      </c>
      <c r="C107" s="168">
        <v>26.7</v>
      </c>
      <c r="D107" s="74">
        <v>0</v>
      </c>
      <c r="E107" s="90">
        <v>0</v>
      </c>
      <c r="F107" s="157">
        <f t="shared" si="21"/>
        <v>0</v>
      </c>
      <c r="G107" s="72">
        <v>0</v>
      </c>
      <c r="H107" s="75">
        <v>0</v>
      </c>
      <c r="I107" s="75"/>
      <c r="J107" s="75">
        <v>0</v>
      </c>
      <c r="K107" s="75"/>
      <c r="L107" s="75"/>
      <c r="M107" s="75"/>
      <c r="N107" s="158">
        <v>0</v>
      </c>
      <c r="O107" s="227">
        <v>0</v>
      </c>
      <c r="P107" s="160"/>
      <c r="Q107" s="77"/>
      <c r="R107" s="172"/>
      <c r="S107" s="227">
        <v>0</v>
      </c>
      <c r="T107" s="227">
        <v>0</v>
      </c>
      <c r="U107" s="162">
        <v>0</v>
      </c>
      <c r="V107" s="71">
        <f t="shared" si="15"/>
        <v>0</v>
      </c>
      <c r="W107" s="283">
        <f t="shared" si="16"/>
        <v>0</v>
      </c>
      <c r="X107" s="44">
        <v>0</v>
      </c>
      <c r="Y107" s="73">
        <f>'ИТОГ и проверка'!J107</f>
        <v>0</v>
      </c>
      <c r="Z107" s="73">
        <v>0</v>
      </c>
      <c r="AA107" s="71">
        <f t="shared" si="17"/>
        <v>0</v>
      </c>
      <c r="AB107" s="10">
        <f t="shared" si="22"/>
        <v>0</v>
      </c>
      <c r="AC107" s="77"/>
      <c r="AD107" s="73">
        <f>'ИТОГ и проверка'!K107</f>
        <v>0</v>
      </c>
      <c r="AE107" s="77"/>
      <c r="AF107" s="77"/>
      <c r="AG107" s="77"/>
      <c r="AH107" s="73">
        <f>'ИТОГ и проверка'!L107</f>
        <v>0</v>
      </c>
      <c r="AI107" s="91"/>
      <c r="AJ107" s="91">
        <f t="shared" si="18"/>
        <v>0</v>
      </c>
      <c r="AK107" s="89">
        <f t="shared" si="12"/>
        <v>0</v>
      </c>
      <c r="AL107" s="71">
        <f t="shared" si="13"/>
        <v>0</v>
      </c>
    </row>
    <row r="108" spans="1:38" ht="31.5">
      <c r="A108" s="66" t="s">
        <v>223</v>
      </c>
      <c r="B108" s="67" t="s">
        <v>224</v>
      </c>
      <c r="C108" s="171">
        <v>1113.73</v>
      </c>
      <c r="D108" s="74">
        <v>6234</v>
      </c>
      <c r="E108" s="293">
        <v>3024</v>
      </c>
      <c r="F108" s="157">
        <f t="shared" si="21"/>
        <v>2.7152002729566411</v>
      </c>
      <c r="G108" s="72">
        <v>718</v>
      </c>
      <c r="H108" s="75">
        <v>12</v>
      </c>
      <c r="I108" s="75">
        <v>30</v>
      </c>
      <c r="J108" s="75">
        <v>107</v>
      </c>
      <c r="K108" s="75"/>
      <c r="L108" s="75"/>
      <c r="M108" s="75">
        <v>346</v>
      </c>
      <c r="N108" s="75">
        <v>265</v>
      </c>
      <c r="O108" s="240"/>
      <c r="P108" s="77"/>
      <c r="Q108" s="77"/>
      <c r="R108" s="90"/>
      <c r="S108" s="240"/>
      <c r="T108" s="231"/>
      <c r="U108" s="71">
        <f t="shared" si="19"/>
        <v>0</v>
      </c>
      <c r="V108" s="71">
        <f t="shared" si="15"/>
        <v>453.59999999999997</v>
      </c>
      <c r="W108" s="283">
        <f t="shared" si="16"/>
        <v>453</v>
      </c>
      <c r="X108" s="44">
        <v>15</v>
      </c>
      <c r="Y108" s="73">
        <f>'ИТОГ и проверка'!J108+AC108</f>
        <v>284</v>
      </c>
      <c r="Z108" s="73">
        <f t="shared" si="20"/>
        <v>9.3915343915343925</v>
      </c>
      <c r="AA108" s="71">
        <f t="shared" si="17"/>
        <v>-5.6084656084656075</v>
      </c>
      <c r="AB108" s="73">
        <f t="shared" si="22"/>
        <v>0</v>
      </c>
      <c r="AC108" s="103">
        <v>43</v>
      </c>
      <c r="AD108" s="73">
        <f>'ИТОГ и проверка'!K108</f>
        <v>30</v>
      </c>
      <c r="AE108" s="77"/>
      <c r="AF108" s="77"/>
      <c r="AG108" s="73">
        <f>Y108-AD108-AH108-AC108</f>
        <v>109</v>
      </c>
      <c r="AH108" s="73">
        <f>'ИТОГ и проверка'!L108</f>
        <v>102</v>
      </c>
      <c r="AI108" s="91"/>
      <c r="AJ108" s="91">
        <f t="shared" si="18"/>
        <v>241</v>
      </c>
      <c r="AK108" s="89">
        <f t="shared" si="12"/>
        <v>-43</v>
      </c>
      <c r="AL108" s="71">
        <f t="shared" si="13"/>
        <v>0</v>
      </c>
    </row>
    <row r="109" spans="1:38">
      <c r="A109" s="93" t="s">
        <v>225</v>
      </c>
      <c r="B109" s="57" t="s">
        <v>226</v>
      </c>
      <c r="C109" s="175"/>
      <c r="D109" s="165"/>
      <c r="E109" s="229"/>
      <c r="F109" s="213"/>
      <c r="G109" s="119"/>
      <c r="H109" s="61"/>
      <c r="I109" s="61"/>
      <c r="J109" s="61"/>
      <c r="K109" s="61"/>
      <c r="L109" s="61"/>
      <c r="M109" s="61"/>
      <c r="N109" s="61"/>
      <c r="O109" s="194"/>
      <c r="P109" s="58"/>
      <c r="Q109" s="58"/>
      <c r="R109" s="58"/>
      <c r="S109" s="194"/>
      <c r="T109" s="193"/>
      <c r="U109" s="58"/>
      <c r="V109" s="60"/>
      <c r="W109" s="62"/>
      <c r="X109" s="62"/>
      <c r="Y109" s="60"/>
      <c r="Z109" s="120"/>
      <c r="AA109" s="60"/>
      <c r="AB109" s="10">
        <f t="shared" si="22"/>
        <v>0</v>
      </c>
      <c r="AC109" s="60"/>
      <c r="AD109" s="60"/>
      <c r="AE109" s="60"/>
      <c r="AF109" s="60"/>
      <c r="AG109" s="60"/>
      <c r="AH109" s="60"/>
      <c r="AI109" s="97"/>
      <c r="AJ109" s="91">
        <f t="shared" si="18"/>
        <v>0</v>
      </c>
      <c r="AK109" s="89">
        <f t="shared" si="12"/>
        <v>0</v>
      </c>
      <c r="AL109" s="71">
        <f t="shared" si="13"/>
        <v>0</v>
      </c>
    </row>
    <row r="110" spans="1:38" ht="31.5">
      <c r="A110" s="66" t="s">
        <v>227</v>
      </c>
      <c r="B110" s="67" t="s">
        <v>228</v>
      </c>
      <c r="C110" s="171">
        <v>438.7</v>
      </c>
      <c r="D110" s="74">
        <v>0</v>
      </c>
      <c r="E110" s="148">
        <v>0</v>
      </c>
      <c r="F110" s="157">
        <f t="shared" si="21"/>
        <v>0</v>
      </c>
      <c r="G110" s="72">
        <v>0</v>
      </c>
      <c r="H110" s="75">
        <v>0</v>
      </c>
      <c r="I110" s="75">
        <v>0</v>
      </c>
      <c r="J110" s="75">
        <v>0</v>
      </c>
      <c r="K110" s="75"/>
      <c r="L110" s="75"/>
      <c r="M110" s="75">
        <v>0</v>
      </c>
      <c r="N110" s="158">
        <v>0</v>
      </c>
      <c r="O110" s="227">
        <v>0</v>
      </c>
      <c r="P110" s="160"/>
      <c r="Q110" s="77"/>
      <c r="R110" s="172"/>
      <c r="S110" s="227">
        <v>0</v>
      </c>
      <c r="T110" s="227">
        <v>0</v>
      </c>
      <c r="U110" s="162">
        <v>0</v>
      </c>
      <c r="V110" s="71">
        <f t="shared" ref="V110:V173" si="23">E110*X110%</f>
        <v>0</v>
      </c>
      <c r="W110" s="283">
        <f t="shared" ref="W110:W173" si="24">ROUNDDOWN(V110,0)</f>
        <v>0</v>
      </c>
      <c r="X110" s="44">
        <v>0</v>
      </c>
      <c r="Y110" s="73">
        <f>'ИТОГ и проверка'!J110</f>
        <v>0</v>
      </c>
      <c r="Z110" s="73">
        <v>0</v>
      </c>
      <c r="AA110" s="71">
        <f t="shared" ref="AA110:AA173" si="25">Z110-X110</f>
        <v>0</v>
      </c>
      <c r="AB110" s="73">
        <f t="shared" si="22"/>
        <v>0</v>
      </c>
      <c r="AC110" s="103">
        <v>0</v>
      </c>
      <c r="AD110" s="73">
        <f>'ИТОГ и проверка'!K110</f>
        <v>0</v>
      </c>
      <c r="AE110" s="77"/>
      <c r="AF110" s="77"/>
      <c r="AG110" s="73">
        <f t="shared" ref="AG110:AG168" si="26">Y110-AD110-AH110</f>
        <v>0</v>
      </c>
      <c r="AH110" s="73">
        <f>'ИТОГ и проверка'!L110</f>
        <v>0</v>
      </c>
      <c r="AI110" s="91"/>
      <c r="AJ110" s="91">
        <f t="shared" si="18"/>
        <v>0</v>
      </c>
      <c r="AK110" s="89">
        <f t="shared" si="12"/>
        <v>0</v>
      </c>
      <c r="AL110" s="71">
        <f t="shared" si="13"/>
        <v>0</v>
      </c>
    </row>
    <row r="111" spans="1:38" ht="31.5">
      <c r="A111" s="66" t="s">
        <v>229</v>
      </c>
      <c r="B111" s="67" t="s">
        <v>230</v>
      </c>
      <c r="C111" s="168">
        <v>537.20000000000005</v>
      </c>
      <c r="D111" s="74">
        <v>0</v>
      </c>
      <c r="E111" s="203">
        <v>0</v>
      </c>
      <c r="F111" s="157">
        <f t="shared" si="21"/>
        <v>0</v>
      </c>
      <c r="G111" s="72">
        <v>0</v>
      </c>
      <c r="H111" s="75">
        <v>0</v>
      </c>
      <c r="I111" s="75">
        <v>0</v>
      </c>
      <c r="J111" s="75">
        <v>0</v>
      </c>
      <c r="K111" s="75"/>
      <c r="L111" s="75"/>
      <c r="M111" s="75">
        <v>0</v>
      </c>
      <c r="N111" s="158">
        <v>0</v>
      </c>
      <c r="O111" s="227">
        <v>0</v>
      </c>
      <c r="P111" s="160"/>
      <c r="Q111" s="77"/>
      <c r="R111" s="172"/>
      <c r="S111" s="227">
        <v>0</v>
      </c>
      <c r="T111" s="227">
        <v>0</v>
      </c>
      <c r="U111" s="162">
        <v>0</v>
      </c>
      <c r="V111" s="71">
        <f t="shared" si="23"/>
        <v>0</v>
      </c>
      <c r="W111" s="283">
        <f t="shared" si="24"/>
        <v>0</v>
      </c>
      <c r="X111" s="44">
        <v>0</v>
      </c>
      <c r="Y111" s="73">
        <f>'ИТОГ и проверка'!J111</f>
        <v>0</v>
      </c>
      <c r="Z111" s="73">
        <v>0</v>
      </c>
      <c r="AA111" s="71">
        <f t="shared" si="25"/>
        <v>0</v>
      </c>
      <c r="AB111" s="10">
        <f t="shared" si="22"/>
        <v>0</v>
      </c>
      <c r="AC111" s="103">
        <v>0</v>
      </c>
      <c r="AD111" s="73">
        <f>'ИТОГ и проверка'!K111</f>
        <v>0</v>
      </c>
      <c r="AE111" s="77"/>
      <c r="AF111" s="77"/>
      <c r="AG111" s="73">
        <f t="shared" si="26"/>
        <v>0</v>
      </c>
      <c r="AH111" s="73">
        <f>'ИТОГ и проверка'!L111</f>
        <v>0</v>
      </c>
      <c r="AI111" s="91"/>
      <c r="AJ111" s="91">
        <f t="shared" si="18"/>
        <v>0</v>
      </c>
      <c r="AK111" s="89">
        <f t="shared" si="12"/>
        <v>0</v>
      </c>
      <c r="AL111" s="71">
        <f t="shared" si="13"/>
        <v>0</v>
      </c>
    </row>
    <row r="112" spans="1:38" ht="31.5">
      <c r="A112" s="66" t="s">
        <v>231</v>
      </c>
      <c r="B112" s="67" t="s">
        <v>232</v>
      </c>
      <c r="C112" s="171">
        <v>140</v>
      </c>
      <c r="D112" s="74">
        <v>15</v>
      </c>
      <c r="E112" s="148">
        <v>12</v>
      </c>
      <c r="F112" s="157">
        <f t="shared" si="21"/>
        <v>8.5714285714285715E-2</v>
      </c>
      <c r="G112" s="72">
        <v>0</v>
      </c>
      <c r="H112" s="75">
        <v>0</v>
      </c>
      <c r="I112" s="75">
        <v>0</v>
      </c>
      <c r="J112" s="75">
        <v>0</v>
      </c>
      <c r="K112" s="75"/>
      <c r="L112" s="75"/>
      <c r="M112" s="75">
        <v>0</v>
      </c>
      <c r="N112" s="158">
        <v>0</v>
      </c>
      <c r="O112" s="227">
        <v>0</v>
      </c>
      <c r="P112" s="160"/>
      <c r="Q112" s="77"/>
      <c r="R112" s="172"/>
      <c r="S112" s="227">
        <v>0</v>
      </c>
      <c r="T112" s="227">
        <v>0</v>
      </c>
      <c r="U112" s="162">
        <v>0</v>
      </c>
      <c r="V112" s="71">
        <f t="shared" si="23"/>
        <v>0</v>
      </c>
      <c r="W112" s="283">
        <f t="shared" si="24"/>
        <v>0</v>
      </c>
      <c r="X112" s="44">
        <v>0</v>
      </c>
      <c r="Y112" s="73">
        <f>'ИТОГ и проверка'!J112</f>
        <v>0</v>
      </c>
      <c r="Z112" s="73">
        <v>0</v>
      </c>
      <c r="AA112" s="71">
        <f t="shared" si="25"/>
        <v>0</v>
      </c>
      <c r="AB112" s="73">
        <f t="shared" si="22"/>
        <v>0</v>
      </c>
      <c r="AC112" s="103">
        <v>0</v>
      </c>
      <c r="AD112" s="73">
        <f>'ИТОГ и проверка'!K112</f>
        <v>0</v>
      </c>
      <c r="AE112" s="77"/>
      <c r="AF112" s="77"/>
      <c r="AG112" s="73">
        <f t="shared" si="26"/>
        <v>0</v>
      </c>
      <c r="AH112" s="73">
        <f>'ИТОГ и проверка'!L112</f>
        <v>0</v>
      </c>
      <c r="AI112" s="91"/>
      <c r="AJ112" s="91">
        <f t="shared" si="18"/>
        <v>0</v>
      </c>
      <c r="AK112" s="89">
        <f t="shared" si="12"/>
        <v>0</v>
      </c>
      <c r="AL112" s="71">
        <f t="shared" si="13"/>
        <v>0</v>
      </c>
    </row>
    <row r="113" spans="1:38" ht="31.5">
      <c r="A113" s="66" t="s">
        <v>233</v>
      </c>
      <c r="B113" s="67" t="s">
        <v>234</v>
      </c>
      <c r="C113" s="168">
        <v>1100</v>
      </c>
      <c r="D113" s="74">
        <v>0</v>
      </c>
      <c r="E113" s="203">
        <v>0</v>
      </c>
      <c r="F113" s="157">
        <f t="shared" si="21"/>
        <v>0</v>
      </c>
      <c r="G113" s="72">
        <v>0</v>
      </c>
      <c r="H113" s="75">
        <v>0</v>
      </c>
      <c r="I113" s="75">
        <v>0</v>
      </c>
      <c r="J113" s="75">
        <v>0</v>
      </c>
      <c r="K113" s="75"/>
      <c r="L113" s="75"/>
      <c r="M113" s="75">
        <v>0</v>
      </c>
      <c r="N113" s="158">
        <v>0</v>
      </c>
      <c r="O113" s="227">
        <v>0</v>
      </c>
      <c r="P113" s="160"/>
      <c r="Q113" s="77"/>
      <c r="R113" s="289"/>
      <c r="S113" s="227">
        <v>0</v>
      </c>
      <c r="T113" s="227">
        <v>0</v>
      </c>
      <c r="U113" s="162">
        <v>0</v>
      </c>
      <c r="V113" s="71">
        <f t="shared" si="23"/>
        <v>0</v>
      </c>
      <c r="W113" s="283">
        <f t="shared" si="24"/>
        <v>0</v>
      </c>
      <c r="X113" s="44">
        <v>0</v>
      </c>
      <c r="Y113" s="73">
        <f>'ИТОГ и проверка'!J113</f>
        <v>0</v>
      </c>
      <c r="Z113" s="73">
        <v>0</v>
      </c>
      <c r="AA113" s="71">
        <f t="shared" si="25"/>
        <v>0</v>
      </c>
      <c r="AB113" s="10">
        <f t="shared" si="22"/>
        <v>0</v>
      </c>
      <c r="AC113" s="103">
        <v>0</v>
      </c>
      <c r="AD113" s="73">
        <f>'ИТОГ и проверка'!K113</f>
        <v>0</v>
      </c>
      <c r="AE113" s="77"/>
      <c r="AF113" s="77"/>
      <c r="AG113" s="73">
        <f t="shared" si="26"/>
        <v>0</v>
      </c>
      <c r="AH113" s="73">
        <f>'ИТОГ и проверка'!L113</f>
        <v>0</v>
      </c>
      <c r="AI113" s="91"/>
      <c r="AJ113" s="91">
        <f t="shared" si="18"/>
        <v>0</v>
      </c>
      <c r="AK113" s="89">
        <f t="shared" si="12"/>
        <v>0</v>
      </c>
      <c r="AL113" s="71">
        <f t="shared" si="13"/>
        <v>0</v>
      </c>
    </row>
    <row r="114" spans="1:38" ht="31.5">
      <c r="A114" s="66" t="s">
        <v>235</v>
      </c>
      <c r="B114" s="67" t="s">
        <v>236</v>
      </c>
      <c r="C114" s="171">
        <v>310.89999999999998</v>
      </c>
      <c r="D114" s="74">
        <v>0</v>
      </c>
      <c r="E114" s="148">
        <v>0</v>
      </c>
      <c r="F114" s="157">
        <f t="shared" si="21"/>
        <v>0</v>
      </c>
      <c r="G114" s="72">
        <v>0</v>
      </c>
      <c r="H114" s="75">
        <v>0</v>
      </c>
      <c r="I114" s="75">
        <v>0</v>
      </c>
      <c r="J114" s="75">
        <v>0</v>
      </c>
      <c r="K114" s="75"/>
      <c r="L114" s="75"/>
      <c r="M114" s="75">
        <v>0</v>
      </c>
      <c r="N114" s="158">
        <v>0</v>
      </c>
      <c r="O114" s="227">
        <v>0</v>
      </c>
      <c r="P114" s="160"/>
      <c r="Q114" s="77"/>
      <c r="R114" s="172"/>
      <c r="S114" s="227">
        <v>0</v>
      </c>
      <c r="T114" s="227">
        <v>0</v>
      </c>
      <c r="U114" s="162">
        <v>0</v>
      </c>
      <c r="V114" s="71">
        <f t="shared" si="23"/>
        <v>0</v>
      </c>
      <c r="W114" s="283">
        <f t="shared" si="24"/>
        <v>0</v>
      </c>
      <c r="X114" s="44">
        <v>0</v>
      </c>
      <c r="Y114" s="73">
        <f>'ИТОГ и проверка'!J114</f>
        <v>0</v>
      </c>
      <c r="Z114" s="73">
        <v>0</v>
      </c>
      <c r="AA114" s="71">
        <f t="shared" si="25"/>
        <v>0</v>
      </c>
      <c r="AB114" s="73">
        <f t="shared" si="22"/>
        <v>0</v>
      </c>
      <c r="AC114" s="103">
        <v>0</v>
      </c>
      <c r="AD114" s="73">
        <f>'ИТОГ и проверка'!K114</f>
        <v>0</v>
      </c>
      <c r="AE114" s="77"/>
      <c r="AF114" s="77"/>
      <c r="AG114" s="73">
        <f t="shared" si="26"/>
        <v>0</v>
      </c>
      <c r="AH114" s="73">
        <f>'ИТОГ и проверка'!L114</f>
        <v>0</v>
      </c>
      <c r="AI114" s="91"/>
      <c r="AJ114" s="91">
        <f t="shared" si="18"/>
        <v>0</v>
      </c>
      <c r="AK114" s="89">
        <f t="shared" si="12"/>
        <v>0</v>
      </c>
      <c r="AL114" s="71">
        <f t="shared" si="13"/>
        <v>0</v>
      </c>
    </row>
    <row r="115" spans="1:38" ht="31.5">
      <c r="A115" s="66" t="s">
        <v>237</v>
      </c>
      <c r="B115" s="67" t="s">
        <v>238</v>
      </c>
      <c r="C115" s="168">
        <v>75.2</v>
      </c>
      <c r="D115" s="74">
        <v>0</v>
      </c>
      <c r="E115" s="203">
        <v>0</v>
      </c>
      <c r="F115" s="157">
        <f t="shared" si="21"/>
        <v>0</v>
      </c>
      <c r="G115" s="72">
        <v>0</v>
      </c>
      <c r="H115" s="75">
        <v>0</v>
      </c>
      <c r="I115" s="75">
        <v>0</v>
      </c>
      <c r="J115" s="75">
        <v>0</v>
      </c>
      <c r="K115" s="75"/>
      <c r="L115" s="75"/>
      <c r="M115" s="75">
        <v>0</v>
      </c>
      <c r="N115" s="158">
        <v>0</v>
      </c>
      <c r="O115" s="173">
        <v>0</v>
      </c>
      <c r="P115" s="160"/>
      <c r="Q115" s="77"/>
      <c r="R115" s="172"/>
      <c r="S115" s="173">
        <v>0</v>
      </c>
      <c r="T115" s="173">
        <v>0</v>
      </c>
      <c r="U115" s="162">
        <v>0</v>
      </c>
      <c r="V115" s="71">
        <f t="shared" si="23"/>
        <v>0</v>
      </c>
      <c r="W115" s="283">
        <f t="shared" si="24"/>
        <v>0</v>
      </c>
      <c r="X115" s="44">
        <v>0</v>
      </c>
      <c r="Y115" s="73">
        <f>'ИТОГ и проверка'!J115</f>
        <v>0</v>
      </c>
      <c r="Z115" s="73">
        <v>0</v>
      </c>
      <c r="AA115" s="71">
        <f t="shared" si="25"/>
        <v>0</v>
      </c>
      <c r="AB115" s="10">
        <f t="shared" si="22"/>
        <v>0</v>
      </c>
      <c r="AC115" s="103">
        <v>0</v>
      </c>
      <c r="AD115" s="73">
        <f>'ИТОГ и проверка'!K115</f>
        <v>0</v>
      </c>
      <c r="AE115" s="77"/>
      <c r="AF115" s="77"/>
      <c r="AG115" s="73">
        <f t="shared" si="26"/>
        <v>0</v>
      </c>
      <c r="AH115" s="73">
        <f>'ИТОГ и проверка'!L115</f>
        <v>0</v>
      </c>
      <c r="AI115" s="91"/>
      <c r="AJ115" s="91">
        <f t="shared" si="18"/>
        <v>0</v>
      </c>
      <c r="AK115" s="89">
        <f t="shared" si="12"/>
        <v>0</v>
      </c>
      <c r="AL115" s="71">
        <f t="shared" si="13"/>
        <v>0</v>
      </c>
    </row>
    <row r="116" spans="1:38" ht="31.5">
      <c r="A116" s="66" t="s">
        <v>239</v>
      </c>
      <c r="B116" s="67" t="s">
        <v>240</v>
      </c>
      <c r="C116" s="222">
        <v>1489.6130000000001</v>
      </c>
      <c r="D116" s="74">
        <v>22</v>
      </c>
      <c r="E116" s="148">
        <v>45</v>
      </c>
      <c r="F116" s="157">
        <f t="shared" si="21"/>
        <v>3.020918856105579E-2</v>
      </c>
      <c r="G116" s="72">
        <v>0</v>
      </c>
      <c r="H116" s="75">
        <v>0</v>
      </c>
      <c r="I116" s="235"/>
      <c r="J116" s="75">
        <v>0</v>
      </c>
      <c r="K116" s="75"/>
      <c r="L116" s="75"/>
      <c r="M116" s="75"/>
      <c r="N116" s="158">
        <v>0</v>
      </c>
      <c r="O116" s="227">
        <v>0</v>
      </c>
      <c r="P116" s="160"/>
      <c r="Q116" s="77"/>
      <c r="R116" s="172"/>
      <c r="S116" s="227">
        <v>0</v>
      </c>
      <c r="T116" s="227">
        <v>0</v>
      </c>
      <c r="U116" s="162">
        <v>0</v>
      </c>
      <c r="V116" s="71">
        <f t="shared" si="23"/>
        <v>2.25</v>
      </c>
      <c r="W116" s="283">
        <f t="shared" si="24"/>
        <v>2</v>
      </c>
      <c r="X116" s="44">
        <v>5</v>
      </c>
      <c r="Y116" s="73">
        <f>'ИТОГ и проверка'!J116</f>
        <v>0</v>
      </c>
      <c r="Z116" s="73">
        <v>0</v>
      </c>
      <c r="AA116" s="71">
        <f t="shared" si="25"/>
        <v>-5</v>
      </c>
      <c r="AB116" s="73">
        <f t="shared" si="22"/>
        <v>0</v>
      </c>
      <c r="AC116" s="236"/>
      <c r="AD116" s="73">
        <f>'ИТОГ и проверка'!K116</f>
        <v>0</v>
      </c>
      <c r="AE116" s="77"/>
      <c r="AF116" s="77"/>
      <c r="AG116" s="77"/>
      <c r="AH116" s="73">
        <f>'ИТОГ и проверка'!L116</f>
        <v>0</v>
      </c>
      <c r="AI116" s="91"/>
      <c r="AJ116" s="91">
        <f t="shared" si="18"/>
        <v>0</v>
      </c>
      <c r="AK116" s="89">
        <f t="shared" si="12"/>
        <v>0</v>
      </c>
      <c r="AL116" s="71">
        <f t="shared" si="13"/>
        <v>0</v>
      </c>
    </row>
    <row r="117" spans="1:38">
      <c r="A117" s="93" t="s">
        <v>241</v>
      </c>
      <c r="B117" s="57" t="s">
        <v>242</v>
      </c>
      <c r="C117" s="175"/>
      <c r="D117" s="165"/>
      <c r="E117" s="241"/>
      <c r="F117" s="213"/>
      <c r="G117" s="119"/>
      <c r="H117" s="61"/>
      <c r="I117" s="61"/>
      <c r="J117" s="61"/>
      <c r="K117" s="61"/>
      <c r="L117" s="61"/>
      <c r="M117" s="61"/>
      <c r="N117" s="61"/>
      <c r="O117" s="167"/>
      <c r="P117" s="58"/>
      <c r="Q117" s="58"/>
      <c r="R117" s="58"/>
      <c r="S117" s="167"/>
      <c r="T117" s="166"/>
      <c r="U117" s="58"/>
      <c r="V117" s="60"/>
      <c r="W117" s="62"/>
      <c r="X117" s="62"/>
      <c r="Y117" s="60"/>
      <c r="Z117" s="120"/>
      <c r="AA117" s="60"/>
      <c r="AB117" s="10">
        <f t="shared" si="22"/>
        <v>0</v>
      </c>
      <c r="AC117" s="60"/>
      <c r="AD117" s="60"/>
      <c r="AE117" s="60"/>
      <c r="AF117" s="60"/>
      <c r="AG117" s="60"/>
      <c r="AH117" s="60"/>
      <c r="AI117" s="97"/>
      <c r="AJ117" s="91">
        <f t="shared" si="18"/>
        <v>0</v>
      </c>
      <c r="AK117" s="89">
        <f t="shared" si="12"/>
        <v>0</v>
      </c>
      <c r="AL117" s="71">
        <f t="shared" si="13"/>
        <v>0</v>
      </c>
    </row>
    <row r="118" spans="1:38" ht="47.25">
      <c r="A118" s="66" t="s">
        <v>243</v>
      </c>
      <c r="B118" s="67" t="s">
        <v>244</v>
      </c>
      <c r="C118" s="222">
        <v>399.4</v>
      </c>
      <c r="D118" s="74">
        <v>1206</v>
      </c>
      <c r="E118" s="148">
        <v>1082</v>
      </c>
      <c r="F118" s="157">
        <f t="shared" si="21"/>
        <v>2.7090635953930899</v>
      </c>
      <c r="G118" s="72">
        <v>84</v>
      </c>
      <c r="H118" s="75">
        <v>7</v>
      </c>
      <c r="I118" s="75"/>
      <c r="J118" s="75">
        <v>0</v>
      </c>
      <c r="K118" s="75"/>
      <c r="L118" s="75"/>
      <c r="M118" s="75"/>
      <c r="N118" s="158">
        <v>0</v>
      </c>
      <c r="O118" s="170">
        <v>43</v>
      </c>
      <c r="P118" s="160"/>
      <c r="Q118" s="77"/>
      <c r="R118" s="172"/>
      <c r="S118" s="170">
        <v>24</v>
      </c>
      <c r="T118" s="170">
        <v>19</v>
      </c>
      <c r="U118" s="162">
        <f t="shared" si="19"/>
        <v>51.19047619047619</v>
      </c>
      <c r="V118" s="71">
        <f t="shared" si="23"/>
        <v>129.84</v>
      </c>
      <c r="W118" s="283">
        <f t="shared" si="24"/>
        <v>129</v>
      </c>
      <c r="X118" s="44">
        <v>12</v>
      </c>
      <c r="Y118" s="73">
        <f>'ИТОГ и проверка'!J118</f>
        <v>86</v>
      </c>
      <c r="Z118" s="73">
        <f t="shared" ref="Z118:Z180" si="27">Y118/E118%</f>
        <v>7.9482439926062849</v>
      </c>
      <c r="AA118" s="71">
        <f t="shared" si="25"/>
        <v>-4.0517560073937151</v>
      </c>
      <c r="AB118" s="73">
        <f t="shared" si="22"/>
        <v>0</v>
      </c>
      <c r="AC118" s="77"/>
      <c r="AD118" s="73">
        <f>'ИТОГ и проверка'!K118</f>
        <v>0</v>
      </c>
      <c r="AE118" s="77"/>
      <c r="AF118" s="77"/>
      <c r="AG118" s="77"/>
      <c r="AH118" s="73">
        <f>'ИТОГ и проверка'!L118</f>
        <v>0</v>
      </c>
      <c r="AI118" s="91"/>
      <c r="AJ118" s="91">
        <f t="shared" si="18"/>
        <v>0</v>
      </c>
      <c r="AK118" s="89">
        <f t="shared" si="12"/>
        <v>-86</v>
      </c>
      <c r="AL118" s="71">
        <f t="shared" si="13"/>
        <v>0</v>
      </c>
    </row>
    <row r="119" spans="1:38" ht="31.5">
      <c r="A119" s="66" t="s">
        <v>245</v>
      </c>
      <c r="B119" s="67" t="s">
        <v>246</v>
      </c>
      <c r="C119" s="168">
        <v>384.8</v>
      </c>
      <c r="D119" s="74">
        <v>954</v>
      </c>
      <c r="E119" s="203">
        <v>1203</v>
      </c>
      <c r="F119" s="157">
        <f t="shared" si="21"/>
        <v>3.126299376299376</v>
      </c>
      <c r="G119" s="72">
        <v>76</v>
      </c>
      <c r="H119" s="75">
        <v>8</v>
      </c>
      <c r="I119" s="75"/>
      <c r="J119" s="75">
        <v>11</v>
      </c>
      <c r="K119" s="75"/>
      <c r="L119" s="75"/>
      <c r="M119" s="75">
        <v>39</v>
      </c>
      <c r="N119" s="75">
        <v>26</v>
      </c>
      <c r="O119" s="231"/>
      <c r="P119" s="77"/>
      <c r="Q119" s="77"/>
      <c r="R119" s="90"/>
      <c r="S119" s="242"/>
      <c r="T119" s="240"/>
      <c r="U119" s="71">
        <f t="shared" si="19"/>
        <v>0</v>
      </c>
      <c r="V119" s="71">
        <f t="shared" si="23"/>
        <v>96.240000000000009</v>
      </c>
      <c r="W119" s="283">
        <f t="shared" si="24"/>
        <v>96</v>
      </c>
      <c r="X119" s="44">
        <v>8</v>
      </c>
      <c r="Y119" s="73">
        <f>'ИТОГ и проверка'!J119</f>
        <v>96</v>
      </c>
      <c r="Z119" s="73">
        <f t="shared" si="27"/>
        <v>7.9800498753117211</v>
      </c>
      <c r="AA119" s="71">
        <f t="shared" si="25"/>
        <v>-1.9950124688278947E-2</v>
      </c>
      <c r="AB119" s="10">
        <f t="shared" si="22"/>
        <v>0</v>
      </c>
      <c r="AC119" s="77"/>
      <c r="AD119" s="73">
        <f>'ИТОГ и проверка'!K119</f>
        <v>10</v>
      </c>
      <c r="AE119" s="77"/>
      <c r="AF119" s="77"/>
      <c r="AG119" s="73">
        <f t="shared" si="26"/>
        <v>53</v>
      </c>
      <c r="AH119" s="73">
        <f>'ИТОГ и проверка'!L119</f>
        <v>33</v>
      </c>
      <c r="AI119" s="91"/>
      <c r="AJ119" s="91">
        <f t="shared" si="18"/>
        <v>96</v>
      </c>
      <c r="AK119" s="89">
        <f t="shared" si="12"/>
        <v>0</v>
      </c>
      <c r="AL119" s="71">
        <f t="shared" si="13"/>
        <v>0</v>
      </c>
    </row>
    <row r="120" spans="1:38">
      <c r="A120" s="93" t="s">
        <v>247</v>
      </c>
      <c r="B120" s="57" t="s">
        <v>248</v>
      </c>
      <c r="C120" s="163"/>
      <c r="D120" s="58"/>
      <c r="E120" s="164"/>
      <c r="F120" s="192"/>
      <c r="G120" s="119"/>
      <c r="H120" s="61"/>
      <c r="I120" s="61"/>
      <c r="J120" s="61"/>
      <c r="K120" s="61"/>
      <c r="L120" s="61"/>
      <c r="M120" s="61"/>
      <c r="N120" s="61"/>
      <c r="O120" s="193"/>
      <c r="P120" s="58"/>
      <c r="Q120" s="58"/>
      <c r="R120" s="58"/>
      <c r="S120" s="193"/>
      <c r="T120" s="194"/>
      <c r="U120" s="58"/>
      <c r="V120" s="60"/>
      <c r="W120" s="62"/>
      <c r="X120" s="62"/>
      <c r="Y120" s="60"/>
      <c r="Z120" s="120"/>
      <c r="AA120" s="60"/>
      <c r="AB120" s="73">
        <f t="shared" si="22"/>
        <v>0</v>
      </c>
      <c r="AC120" s="60"/>
      <c r="AD120" s="60"/>
      <c r="AE120" s="60"/>
      <c r="AF120" s="60"/>
      <c r="AG120" s="60"/>
      <c r="AH120" s="60"/>
      <c r="AI120" s="97"/>
      <c r="AJ120" s="91">
        <f t="shared" si="18"/>
        <v>0</v>
      </c>
      <c r="AK120" s="89">
        <f t="shared" si="12"/>
        <v>0</v>
      </c>
      <c r="AL120" s="71">
        <f t="shared" si="13"/>
        <v>0</v>
      </c>
    </row>
    <row r="121" spans="1:38" ht="63">
      <c r="A121" s="66" t="s">
        <v>249</v>
      </c>
      <c r="B121" s="67" t="s">
        <v>250</v>
      </c>
      <c r="C121" s="168">
        <v>84.5</v>
      </c>
      <c r="D121" s="74">
        <v>0</v>
      </c>
      <c r="E121" s="243">
        <v>0</v>
      </c>
      <c r="F121" s="157">
        <f t="shared" si="21"/>
        <v>0</v>
      </c>
      <c r="G121" s="72">
        <v>0</v>
      </c>
      <c r="H121" s="75">
        <v>0</v>
      </c>
      <c r="I121" s="75"/>
      <c r="J121" s="75">
        <v>0</v>
      </c>
      <c r="K121" s="75"/>
      <c r="L121" s="75"/>
      <c r="M121" s="75"/>
      <c r="N121" s="158">
        <v>0</v>
      </c>
      <c r="O121" s="227">
        <v>0</v>
      </c>
      <c r="P121" s="160"/>
      <c r="Q121" s="77"/>
      <c r="R121" s="172"/>
      <c r="S121" s="227">
        <v>0</v>
      </c>
      <c r="T121" s="227">
        <v>0</v>
      </c>
      <c r="U121" s="162">
        <v>0</v>
      </c>
      <c r="V121" s="71">
        <f t="shared" si="23"/>
        <v>0</v>
      </c>
      <c r="W121" s="283">
        <f t="shared" si="24"/>
        <v>0</v>
      </c>
      <c r="X121" s="44">
        <v>0</v>
      </c>
      <c r="Y121" s="73">
        <f>'ИТОГ и проверка'!J121</f>
        <v>0</v>
      </c>
      <c r="Z121" s="73">
        <v>0</v>
      </c>
      <c r="AA121" s="71">
        <f t="shared" si="25"/>
        <v>0</v>
      </c>
      <c r="AB121" s="10">
        <f t="shared" si="22"/>
        <v>0</v>
      </c>
      <c r="AC121" s="77"/>
      <c r="AD121" s="73">
        <f>'ИТОГ и проверка'!K121</f>
        <v>0</v>
      </c>
      <c r="AE121" s="77"/>
      <c r="AF121" s="77"/>
      <c r="AG121" s="77"/>
      <c r="AH121" s="73">
        <f>'ИТОГ и проверка'!L121</f>
        <v>0</v>
      </c>
      <c r="AI121" s="91"/>
      <c r="AJ121" s="91">
        <f t="shared" si="18"/>
        <v>0</v>
      </c>
      <c r="AK121" s="89">
        <f t="shared" si="12"/>
        <v>0</v>
      </c>
      <c r="AL121" s="71">
        <f t="shared" si="13"/>
        <v>0</v>
      </c>
    </row>
    <row r="122" spans="1:38" ht="63">
      <c r="A122" s="66" t="s">
        <v>251</v>
      </c>
      <c r="B122" s="67" t="s">
        <v>252</v>
      </c>
      <c r="C122" s="171">
        <v>70</v>
      </c>
      <c r="D122" s="74">
        <v>0</v>
      </c>
      <c r="E122" s="7">
        <v>0</v>
      </c>
      <c r="F122" s="157">
        <f t="shared" si="21"/>
        <v>0</v>
      </c>
      <c r="G122" s="72">
        <v>0</v>
      </c>
      <c r="H122" s="75">
        <v>0</v>
      </c>
      <c r="I122" s="75"/>
      <c r="J122" s="75">
        <v>0</v>
      </c>
      <c r="K122" s="75"/>
      <c r="L122" s="75"/>
      <c r="M122" s="75"/>
      <c r="N122" s="158">
        <v>0</v>
      </c>
      <c r="O122" s="227">
        <v>0</v>
      </c>
      <c r="P122" s="160"/>
      <c r="Q122" s="77"/>
      <c r="R122" s="289"/>
      <c r="S122" s="227">
        <v>0</v>
      </c>
      <c r="T122" s="227">
        <v>0</v>
      </c>
      <c r="U122" s="162">
        <v>0</v>
      </c>
      <c r="V122" s="71">
        <f t="shared" si="23"/>
        <v>0</v>
      </c>
      <c r="W122" s="283">
        <f t="shared" si="24"/>
        <v>0</v>
      </c>
      <c r="X122" s="44">
        <v>0</v>
      </c>
      <c r="Y122" s="73">
        <f>'ИТОГ и проверка'!J122</f>
        <v>0</v>
      </c>
      <c r="Z122" s="73">
        <v>0</v>
      </c>
      <c r="AA122" s="71">
        <f t="shared" si="25"/>
        <v>0</v>
      </c>
      <c r="AB122" s="73">
        <f t="shared" si="22"/>
        <v>0</v>
      </c>
      <c r="AC122" s="77"/>
      <c r="AD122" s="73">
        <f>'ИТОГ и проверка'!K122</f>
        <v>0</v>
      </c>
      <c r="AE122" s="77"/>
      <c r="AF122" s="77"/>
      <c r="AG122" s="77"/>
      <c r="AH122" s="73">
        <f>'ИТОГ и проверка'!L122</f>
        <v>0</v>
      </c>
      <c r="AI122" s="91"/>
      <c r="AJ122" s="91">
        <f t="shared" si="18"/>
        <v>0</v>
      </c>
      <c r="AK122" s="89">
        <f t="shared" si="12"/>
        <v>0</v>
      </c>
      <c r="AL122" s="71">
        <f t="shared" si="13"/>
        <v>0</v>
      </c>
    </row>
    <row r="123" spans="1:38" ht="63">
      <c r="A123" s="66" t="s">
        <v>253</v>
      </c>
      <c r="B123" s="67" t="s">
        <v>254</v>
      </c>
      <c r="C123" s="168">
        <v>247.5</v>
      </c>
      <c r="D123" s="74">
        <v>0</v>
      </c>
      <c r="E123" s="245">
        <v>0</v>
      </c>
      <c r="F123" s="157">
        <f t="shared" si="21"/>
        <v>0</v>
      </c>
      <c r="G123" s="72">
        <v>0</v>
      </c>
      <c r="H123" s="75">
        <v>0</v>
      </c>
      <c r="I123" s="75"/>
      <c r="J123" s="75">
        <v>0</v>
      </c>
      <c r="K123" s="75"/>
      <c r="L123" s="75"/>
      <c r="M123" s="75"/>
      <c r="N123" s="158">
        <v>0</v>
      </c>
      <c r="O123" s="227">
        <v>0</v>
      </c>
      <c r="P123" s="160"/>
      <c r="Q123" s="77"/>
      <c r="R123" s="172"/>
      <c r="S123" s="227">
        <v>0</v>
      </c>
      <c r="T123" s="227">
        <v>0</v>
      </c>
      <c r="U123" s="162">
        <v>0</v>
      </c>
      <c r="V123" s="71">
        <f t="shared" si="23"/>
        <v>0</v>
      </c>
      <c r="W123" s="283">
        <f t="shared" si="24"/>
        <v>0</v>
      </c>
      <c r="X123" s="44">
        <v>0</v>
      </c>
      <c r="Y123" s="73">
        <f>'ИТОГ и проверка'!J123</f>
        <v>0</v>
      </c>
      <c r="Z123" s="73">
        <v>0</v>
      </c>
      <c r="AA123" s="71">
        <f t="shared" si="25"/>
        <v>0</v>
      </c>
      <c r="AB123" s="10">
        <f t="shared" si="22"/>
        <v>0</v>
      </c>
      <c r="AC123" s="77"/>
      <c r="AD123" s="73">
        <f>'ИТОГ и проверка'!K123</f>
        <v>0</v>
      </c>
      <c r="AE123" s="77"/>
      <c r="AF123" s="77"/>
      <c r="AG123" s="77"/>
      <c r="AH123" s="73">
        <f>'ИТОГ и проверка'!L123</f>
        <v>0</v>
      </c>
      <c r="AI123" s="91"/>
      <c r="AJ123" s="91">
        <f t="shared" si="18"/>
        <v>0</v>
      </c>
      <c r="AK123" s="89">
        <f t="shared" si="12"/>
        <v>0</v>
      </c>
      <c r="AL123" s="71">
        <f t="shared" si="13"/>
        <v>0</v>
      </c>
    </row>
    <row r="124" spans="1:38" ht="47.25">
      <c r="A124" s="66" t="s">
        <v>255</v>
      </c>
      <c r="B124" s="67" t="s">
        <v>256</v>
      </c>
      <c r="C124" s="222">
        <v>600.66700000000003</v>
      </c>
      <c r="D124" s="284">
        <v>0</v>
      </c>
      <c r="E124" s="218">
        <v>0</v>
      </c>
      <c r="F124" s="174">
        <f t="shared" si="21"/>
        <v>0</v>
      </c>
      <c r="G124" s="72">
        <v>0</v>
      </c>
      <c r="H124" s="75">
        <v>0</v>
      </c>
      <c r="I124" s="75"/>
      <c r="J124" s="75">
        <v>0</v>
      </c>
      <c r="K124" s="75"/>
      <c r="L124" s="75"/>
      <c r="M124" s="75"/>
      <c r="N124" s="158">
        <v>0</v>
      </c>
      <c r="O124" s="173">
        <v>0</v>
      </c>
      <c r="P124" s="160"/>
      <c r="Q124" s="77"/>
      <c r="R124" s="172"/>
      <c r="S124" s="173">
        <v>0</v>
      </c>
      <c r="T124" s="173">
        <v>0</v>
      </c>
      <c r="U124" s="162">
        <v>0</v>
      </c>
      <c r="V124" s="71">
        <f t="shared" si="23"/>
        <v>0</v>
      </c>
      <c r="W124" s="283">
        <f t="shared" si="24"/>
        <v>0</v>
      </c>
      <c r="X124" s="44">
        <v>0</v>
      </c>
      <c r="Y124" s="73">
        <f>'ИТОГ и проверка'!J124</f>
        <v>0</v>
      </c>
      <c r="Z124" s="73">
        <v>0</v>
      </c>
      <c r="AA124" s="71">
        <f t="shared" si="25"/>
        <v>0</v>
      </c>
      <c r="AB124" s="73">
        <f t="shared" si="22"/>
        <v>0</v>
      </c>
      <c r="AC124" s="77"/>
      <c r="AD124" s="73">
        <f>'ИТОГ и проверка'!K124</f>
        <v>0</v>
      </c>
      <c r="AE124" s="77"/>
      <c r="AF124" s="77"/>
      <c r="AG124" s="77"/>
      <c r="AH124" s="73">
        <f>'ИТОГ и проверка'!L124</f>
        <v>0</v>
      </c>
      <c r="AI124" s="91"/>
      <c r="AJ124" s="91">
        <f t="shared" si="18"/>
        <v>0</v>
      </c>
      <c r="AK124" s="89">
        <f t="shared" si="12"/>
        <v>0</v>
      </c>
      <c r="AL124" s="71">
        <f t="shared" si="13"/>
        <v>0</v>
      </c>
    </row>
    <row r="125" spans="1:38" ht="31.5">
      <c r="A125" s="66" t="s">
        <v>257</v>
      </c>
      <c r="B125" s="67" t="s">
        <v>258</v>
      </c>
      <c r="C125" s="168">
        <v>1010.05</v>
      </c>
      <c r="D125" s="74">
        <v>0</v>
      </c>
      <c r="E125" s="294">
        <v>0</v>
      </c>
      <c r="F125" s="157">
        <f t="shared" si="21"/>
        <v>0</v>
      </c>
      <c r="G125" s="72">
        <v>0</v>
      </c>
      <c r="H125" s="75">
        <v>0</v>
      </c>
      <c r="I125" s="75"/>
      <c r="J125" s="75">
        <v>0</v>
      </c>
      <c r="K125" s="75"/>
      <c r="L125" s="75"/>
      <c r="M125" s="75">
        <v>0</v>
      </c>
      <c r="N125" s="158">
        <v>0</v>
      </c>
      <c r="O125" s="173">
        <v>0</v>
      </c>
      <c r="P125" s="160"/>
      <c r="Q125" s="77"/>
      <c r="R125" s="172"/>
      <c r="S125" s="173">
        <v>0</v>
      </c>
      <c r="T125" s="173">
        <v>0</v>
      </c>
      <c r="U125" s="162">
        <v>0</v>
      </c>
      <c r="V125" s="71">
        <f t="shared" si="23"/>
        <v>0</v>
      </c>
      <c r="W125" s="283">
        <f t="shared" si="24"/>
        <v>0</v>
      </c>
      <c r="X125" s="44">
        <v>0</v>
      </c>
      <c r="Y125" s="73">
        <f>'ИТОГ и проверка'!J125</f>
        <v>0</v>
      </c>
      <c r="Z125" s="73">
        <v>0</v>
      </c>
      <c r="AA125" s="71">
        <f t="shared" si="25"/>
        <v>0</v>
      </c>
      <c r="AB125" s="10">
        <f t="shared" si="22"/>
        <v>0</v>
      </c>
      <c r="AC125" s="77"/>
      <c r="AD125" s="73">
        <f>'ИТОГ и проверка'!K125</f>
        <v>0</v>
      </c>
      <c r="AE125" s="77"/>
      <c r="AF125" s="77"/>
      <c r="AG125" s="73">
        <f t="shared" si="26"/>
        <v>0</v>
      </c>
      <c r="AH125" s="73">
        <f>'ИТОГ и проверка'!L125</f>
        <v>0</v>
      </c>
      <c r="AI125" s="91"/>
      <c r="AJ125" s="91">
        <f t="shared" si="18"/>
        <v>0</v>
      </c>
      <c r="AK125" s="89">
        <f t="shared" si="12"/>
        <v>0</v>
      </c>
      <c r="AL125" s="71">
        <f t="shared" si="13"/>
        <v>0</v>
      </c>
    </row>
    <row r="126" spans="1:38" ht="31.5">
      <c r="A126" s="66" t="s">
        <v>259</v>
      </c>
      <c r="B126" s="67" t="s">
        <v>260</v>
      </c>
      <c r="C126" s="171">
        <v>2437.1999999999998</v>
      </c>
      <c r="D126" s="74">
        <v>0</v>
      </c>
      <c r="E126" s="295">
        <v>0</v>
      </c>
      <c r="F126" s="157">
        <f t="shared" si="21"/>
        <v>0</v>
      </c>
      <c r="G126" s="72">
        <v>0</v>
      </c>
      <c r="H126" s="75">
        <v>0</v>
      </c>
      <c r="I126" s="75"/>
      <c r="J126" s="75">
        <v>0</v>
      </c>
      <c r="K126" s="75"/>
      <c r="L126" s="75"/>
      <c r="M126" s="75">
        <v>0</v>
      </c>
      <c r="N126" s="158">
        <v>0</v>
      </c>
      <c r="O126" s="296">
        <v>0</v>
      </c>
      <c r="P126" s="160"/>
      <c r="Q126" s="77"/>
      <c r="R126" s="289"/>
      <c r="S126" s="296">
        <v>0</v>
      </c>
      <c r="T126" s="296">
        <v>0</v>
      </c>
      <c r="U126" s="162">
        <v>0</v>
      </c>
      <c r="V126" s="71">
        <f t="shared" si="23"/>
        <v>0</v>
      </c>
      <c r="W126" s="283">
        <f t="shared" si="24"/>
        <v>0</v>
      </c>
      <c r="X126" s="44">
        <v>0</v>
      </c>
      <c r="Y126" s="73">
        <f>'ИТОГ и проверка'!J126</f>
        <v>0</v>
      </c>
      <c r="Z126" s="73">
        <v>0</v>
      </c>
      <c r="AA126" s="71">
        <f t="shared" si="25"/>
        <v>0</v>
      </c>
      <c r="AB126" s="73">
        <f t="shared" si="22"/>
        <v>0</v>
      </c>
      <c r="AC126" s="77"/>
      <c r="AD126" s="73">
        <f>'ИТОГ и проверка'!K126</f>
        <v>0</v>
      </c>
      <c r="AE126" s="77"/>
      <c r="AF126" s="77"/>
      <c r="AG126" s="73">
        <f t="shared" si="26"/>
        <v>0</v>
      </c>
      <c r="AH126" s="73">
        <f>'ИТОГ и проверка'!L126</f>
        <v>0</v>
      </c>
      <c r="AI126" s="91"/>
      <c r="AJ126" s="91">
        <f t="shared" si="18"/>
        <v>0</v>
      </c>
      <c r="AK126" s="89">
        <f t="shared" si="12"/>
        <v>0</v>
      </c>
      <c r="AL126" s="71">
        <f t="shared" si="13"/>
        <v>0</v>
      </c>
    </row>
    <row r="127" spans="1:38">
      <c r="A127" s="93" t="s">
        <v>261</v>
      </c>
      <c r="B127" s="57" t="s">
        <v>262</v>
      </c>
      <c r="C127" s="175"/>
      <c r="D127" s="165"/>
      <c r="E127" s="241"/>
      <c r="F127" s="213"/>
      <c r="G127" s="119"/>
      <c r="H127" s="61"/>
      <c r="I127" s="61"/>
      <c r="J127" s="61"/>
      <c r="K127" s="61"/>
      <c r="L127" s="61"/>
      <c r="M127" s="61"/>
      <c r="N127" s="61"/>
      <c r="O127" s="59"/>
      <c r="P127" s="58"/>
      <c r="Q127" s="58"/>
      <c r="R127" s="58"/>
      <c r="S127" s="59"/>
      <c r="T127" s="59"/>
      <c r="U127" s="58"/>
      <c r="V127" s="60"/>
      <c r="W127" s="62"/>
      <c r="X127" s="62"/>
      <c r="Y127" s="60"/>
      <c r="Z127" s="120"/>
      <c r="AA127" s="60"/>
      <c r="AB127" s="10">
        <f t="shared" si="22"/>
        <v>0</v>
      </c>
      <c r="AC127" s="60"/>
      <c r="AD127" s="60"/>
      <c r="AE127" s="60"/>
      <c r="AF127" s="60"/>
      <c r="AG127" s="60"/>
      <c r="AH127" s="60"/>
      <c r="AI127" s="97"/>
      <c r="AJ127" s="91">
        <f t="shared" si="18"/>
        <v>0</v>
      </c>
      <c r="AK127" s="89">
        <f t="shared" si="12"/>
        <v>0</v>
      </c>
      <c r="AL127" s="71">
        <f t="shared" si="13"/>
        <v>0</v>
      </c>
    </row>
    <row r="128" spans="1:38" ht="47.25">
      <c r="A128" s="66" t="s">
        <v>263</v>
      </c>
      <c r="B128" s="67" t="s">
        <v>264</v>
      </c>
      <c r="C128" s="171">
        <v>1562.3679999999999</v>
      </c>
      <c r="D128" s="74">
        <v>446</v>
      </c>
      <c r="E128" s="148">
        <v>444</v>
      </c>
      <c r="F128" s="157">
        <f t="shared" si="21"/>
        <v>0.28418400786498443</v>
      </c>
      <c r="G128" s="72">
        <v>0</v>
      </c>
      <c r="H128" s="75">
        <v>0</v>
      </c>
      <c r="I128" s="75"/>
      <c r="J128" s="75">
        <v>0</v>
      </c>
      <c r="K128" s="75"/>
      <c r="L128" s="75"/>
      <c r="M128" s="75"/>
      <c r="N128" s="75">
        <v>0</v>
      </c>
      <c r="O128" s="297">
        <v>0</v>
      </c>
      <c r="P128" s="77"/>
      <c r="Q128" s="77"/>
      <c r="R128" s="90"/>
      <c r="S128" s="112">
        <v>0</v>
      </c>
      <c r="T128" s="297">
        <v>0</v>
      </c>
      <c r="U128" s="71">
        <v>0</v>
      </c>
      <c r="V128" s="71">
        <f t="shared" si="23"/>
        <v>22.200000000000003</v>
      </c>
      <c r="W128" s="283">
        <f t="shared" si="24"/>
        <v>22</v>
      </c>
      <c r="X128" s="44">
        <v>5</v>
      </c>
      <c r="Y128" s="73">
        <f>'ИТОГ и проверка'!J128</f>
        <v>0</v>
      </c>
      <c r="Z128" s="73">
        <f t="shared" si="27"/>
        <v>0</v>
      </c>
      <c r="AA128" s="71">
        <f t="shared" si="25"/>
        <v>-5</v>
      </c>
      <c r="AB128" s="73">
        <f t="shared" si="22"/>
        <v>0</v>
      </c>
      <c r="AC128" s="77"/>
      <c r="AD128" s="73">
        <f>'ИТОГ и проверка'!K128</f>
        <v>0</v>
      </c>
      <c r="AE128" s="77"/>
      <c r="AF128" s="77"/>
      <c r="AG128" s="77"/>
      <c r="AH128" s="73">
        <f>'ИТОГ и проверка'!L128</f>
        <v>0</v>
      </c>
      <c r="AI128" s="91"/>
      <c r="AJ128" s="91">
        <f t="shared" si="18"/>
        <v>0</v>
      </c>
      <c r="AK128" s="89">
        <f t="shared" si="12"/>
        <v>0</v>
      </c>
      <c r="AL128" s="71">
        <f t="shared" si="13"/>
        <v>0</v>
      </c>
    </row>
    <row r="129" spans="1:38" ht="47.25">
      <c r="A129" s="66" t="s">
        <v>265</v>
      </c>
      <c r="B129" s="67" t="s">
        <v>266</v>
      </c>
      <c r="C129" s="168">
        <v>166.57499999999999</v>
      </c>
      <c r="D129" s="74">
        <v>22</v>
      </c>
      <c r="E129" s="75">
        <v>0</v>
      </c>
      <c r="F129" s="157">
        <f t="shared" si="21"/>
        <v>0</v>
      </c>
      <c r="G129" s="72">
        <v>1</v>
      </c>
      <c r="H129" s="75">
        <v>5</v>
      </c>
      <c r="I129" s="75"/>
      <c r="J129" s="75">
        <v>0</v>
      </c>
      <c r="K129" s="75"/>
      <c r="L129" s="75"/>
      <c r="M129" s="75">
        <v>0</v>
      </c>
      <c r="N129" s="75">
        <v>1</v>
      </c>
      <c r="O129" s="263">
        <v>0</v>
      </c>
      <c r="P129" s="77"/>
      <c r="Q129" s="77"/>
      <c r="R129" s="90"/>
      <c r="S129" s="246"/>
      <c r="T129" s="263"/>
      <c r="U129" s="71">
        <f t="shared" si="19"/>
        <v>0</v>
      </c>
      <c r="V129" s="71">
        <f t="shared" si="23"/>
        <v>0</v>
      </c>
      <c r="W129" s="283">
        <f t="shared" si="24"/>
        <v>0</v>
      </c>
      <c r="X129" s="44">
        <v>5</v>
      </c>
      <c r="Y129" s="73">
        <f>'ИТОГ и проверка'!J129</f>
        <v>0</v>
      </c>
      <c r="Z129" s="73">
        <v>0</v>
      </c>
      <c r="AA129" s="71">
        <f t="shared" si="25"/>
        <v>-5</v>
      </c>
      <c r="AB129" s="10">
        <f t="shared" si="22"/>
        <v>0</v>
      </c>
      <c r="AC129" s="77"/>
      <c r="AD129" s="73">
        <f>'ИТОГ и проверка'!K129</f>
        <v>0</v>
      </c>
      <c r="AE129" s="77"/>
      <c r="AF129" s="77"/>
      <c r="AG129" s="73">
        <f t="shared" si="26"/>
        <v>0</v>
      </c>
      <c r="AH129" s="73">
        <f>'ИТОГ и проверка'!L129</f>
        <v>0</v>
      </c>
      <c r="AI129" s="91"/>
      <c r="AJ129" s="91">
        <f t="shared" si="18"/>
        <v>0</v>
      </c>
      <c r="AK129" s="89">
        <f t="shared" si="12"/>
        <v>0</v>
      </c>
      <c r="AL129" s="71">
        <f t="shared" si="13"/>
        <v>0</v>
      </c>
    </row>
    <row r="130" spans="1:38" ht="47.25">
      <c r="A130" s="66" t="s">
        <v>267</v>
      </c>
      <c r="B130" s="67" t="s">
        <v>268</v>
      </c>
      <c r="C130" s="171">
        <v>6.8</v>
      </c>
      <c r="D130" s="284">
        <v>0</v>
      </c>
      <c r="E130" s="248">
        <v>0</v>
      </c>
      <c r="F130" s="174">
        <f t="shared" si="21"/>
        <v>0</v>
      </c>
      <c r="G130" s="72">
        <v>0</v>
      </c>
      <c r="H130" s="75">
        <v>0</v>
      </c>
      <c r="I130" s="75"/>
      <c r="J130" s="75">
        <v>0</v>
      </c>
      <c r="K130" s="75"/>
      <c r="L130" s="75"/>
      <c r="M130" s="75">
        <v>0</v>
      </c>
      <c r="N130" s="158">
        <v>0</v>
      </c>
      <c r="O130" s="173">
        <v>0</v>
      </c>
      <c r="P130" s="160"/>
      <c r="Q130" s="77"/>
      <c r="R130" s="172"/>
      <c r="S130" s="173">
        <v>0</v>
      </c>
      <c r="T130" s="173">
        <v>0</v>
      </c>
      <c r="U130" s="162">
        <v>0</v>
      </c>
      <c r="V130" s="71">
        <f t="shared" si="23"/>
        <v>0</v>
      </c>
      <c r="W130" s="283">
        <f t="shared" si="24"/>
        <v>0</v>
      </c>
      <c r="X130" s="44">
        <v>0</v>
      </c>
      <c r="Y130" s="73">
        <f>'ИТОГ и проверка'!J130</f>
        <v>0</v>
      </c>
      <c r="Z130" s="73">
        <v>0</v>
      </c>
      <c r="AA130" s="71">
        <f t="shared" si="25"/>
        <v>0</v>
      </c>
      <c r="AB130" s="73">
        <f t="shared" si="22"/>
        <v>0</v>
      </c>
      <c r="AC130" s="77"/>
      <c r="AD130" s="73">
        <f>'ИТОГ и проверка'!K130</f>
        <v>0</v>
      </c>
      <c r="AE130" s="77"/>
      <c r="AF130" s="77"/>
      <c r="AG130" s="73">
        <f t="shared" si="26"/>
        <v>0</v>
      </c>
      <c r="AH130" s="73">
        <f>'ИТОГ и проверка'!L130</f>
        <v>0</v>
      </c>
      <c r="AI130" s="91"/>
      <c r="AJ130" s="91">
        <f t="shared" si="18"/>
        <v>0</v>
      </c>
      <c r="AK130" s="89">
        <f t="shared" si="12"/>
        <v>0</v>
      </c>
      <c r="AL130" s="71">
        <f t="shared" si="13"/>
        <v>0</v>
      </c>
    </row>
    <row r="131" spans="1:38">
      <c r="A131" s="93" t="s">
        <v>269</v>
      </c>
      <c r="B131" s="57" t="s">
        <v>270</v>
      </c>
      <c r="C131" s="175"/>
      <c r="D131" s="165"/>
      <c r="E131" s="229"/>
      <c r="F131" s="213"/>
      <c r="G131" s="119"/>
      <c r="H131" s="61"/>
      <c r="I131" s="61"/>
      <c r="J131" s="61"/>
      <c r="K131" s="61"/>
      <c r="L131" s="61"/>
      <c r="M131" s="61"/>
      <c r="N131" s="61"/>
      <c r="O131" s="166"/>
      <c r="P131" s="58"/>
      <c r="Q131" s="58"/>
      <c r="R131" s="58"/>
      <c r="S131" s="166"/>
      <c r="T131" s="167"/>
      <c r="U131" s="58"/>
      <c r="V131" s="60"/>
      <c r="W131" s="62"/>
      <c r="X131" s="62"/>
      <c r="Y131" s="60"/>
      <c r="Z131" s="120"/>
      <c r="AA131" s="60"/>
      <c r="AB131" s="10">
        <f t="shared" si="22"/>
        <v>0</v>
      </c>
      <c r="AC131" s="60"/>
      <c r="AD131" s="60"/>
      <c r="AE131" s="60"/>
      <c r="AF131" s="60"/>
      <c r="AG131" s="60"/>
      <c r="AH131" s="60"/>
      <c r="AI131" s="97"/>
      <c r="AJ131" s="91">
        <f t="shared" si="18"/>
        <v>0</v>
      </c>
      <c r="AK131" s="89">
        <f t="shared" si="12"/>
        <v>0</v>
      </c>
      <c r="AL131" s="71">
        <f t="shared" si="13"/>
        <v>0</v>
      </c>
    </row>
    <row r="132" spans="1:38" ht="47.25">
      <c r="A132" s="66" t="s">
        <v>271</v>
      </c>
      <c r="B132" s="67" t="s">
        <v>272</v>
      </c>
      <c r="C132" s="222">
        <v>1015</v>
      </c>
      <c r="D132" s="90">
        <v>2826</v>
      </c>
      <c r="E132" s="148">
        <v>2717</v>
      </c>
      <c r="F132" s="157">
        <f t="shared" si="21"/>
        <v>2.676847290640394</v>
      </c>
      <c r="G132" s="72">
        <v>141</v>
      </c>
      <c r="H132" s="75">
        <v>5</v>
      </c>
      <c r="I132" s="75">
        <v>0</v>
      </c>
      <c r="J132" s="75">
        <v>0</v>
      </c>
      <c r="K132" s="75"/>
      <c r="L132" s="75"/>
      <c r="M132" s="75"/>
      <c r="N132" s="158">
        <v>0</v>
      </c>
      <c r="O132" s="170">
        <v>132</v>
      </c>
      <c r="P132" s="160"/>
      <c r="Q132" s="77"/>
      <c r="R132" s="172"/>
      <c r="S132" s="170">
        <v>71</v>
      </c>
      <c r="T132" s="170">
        <v>67</v>
      </c>
      <c r="U132" s="162">
        <f t="shared" si="19"/>
        <v>93.61702127659575</v>
      </c>
      <c r="V132" s="71">
        <f t="shared" si="23"/>
        <v>217.36</v>
      </c>
      <c r="W132" s="283">
        <f t="shared" si="24"/>
        <v>217</v>
      </c>
      <c r="X132" s="44">
        <v>8</v>
      </c>
      <c r="Y132" s="73">
        <f>'ИТОГ и проверка'!J132</f>
        <v>135</v>
      </c>
      <c r="Z132" s="73">
        <f t="shared" si="27"/>
        <v>4.968715495031284</v>
      </c>
      <c r="AA132" s="71">
        <f t="shared" si="25"/>
        <v>-3.031284504968716</v>
      </c>
      <c r="AB132" s="73">
        <f t="shared" si="22"/>
        <v>0</v>
      </c>
      <c r="AC132" s="77">
        <v>0</v>
      </c>
      <c r="AD132" s="73">
        <f>'ИТОГ и проверка'!K132</f>
        <v>0</v>
      </c>
      <c r="AE132" s="77"/>
      <c r="AF132" s="77"/>
      <c r="AG132" s="77"/>
      <c r="AH132" s="73">
        <f>'ИТОГ и проверка'!L132</f>
        <v>0</v>
      </c>
      <c r="AI132" s="91"/>
      <c r="AJ132" s="91">
        <f t="shared" si="18"/>
        <v>0</v>
      </c>
      <c r="AK132" s="89">
        <f t="shared" si="12"/>
        <v>-135</v>
      </c>
      <c r="AL132" s="71">
        <f t="shared" si="13"/>
        <v>0</v>
      </c>
    </row>
    <row r="133" spans="1:38" ht="31.5">
      <c r="A133" s="66" t="s">
        <v>273</v>
      </c>
      <c r="B133" s="67" t="s">
        <v>274</v>
      </c>
      <c r="C133" s="168">
        <v>163.09700000000001</v>
      </c>
      <c r="D133" s="74">
        <v>900</v>
      </c>
      <c r="E133" s="203">
        <v>842</v>
      </c>
      <c r="F133" s="157">
        <f t="shared" si="21"/>
        <v>5.1625719663758378</v>
      </c>
      <c r="G133" s="72">
        <v>72</v>
      </c>
      <c r="H133" s="75">
        <v>8</v>
      </c>
      <c r="I133" s="235"/>
      <c r="J133" s="75">
        <v>0</v>
      </c>
      <c r="K133" s="75"/>
      <c r="L133" s="75"/>
      <c r="M133" s="75"/>
      <c r="N133" s="158">
        <v>0</v>
      </c>
      <c r="O133" s="170">
        <v>32</v>
      </c>
      <c r="P133" s="160"/>
      <c r="Q133" s="77"/>
      <c r="R133" s="289"/>
      <c r="S133" s="170">
        <v>14</v>
      </c>
      <c r="T133" s="170">
        <v>18</v>
      </c>
      <c r="U133" s="162">
        <f t="shared" si="19"/>
        <v>44.444444444444443</v>
      </c>
      <c r="V133" s="71">
        <f t="shared" si="23"/>
        <v>101.03999999999999</v>
      </c>
      <c r="W133" s="283">
        <f t="shared" si="24"/>
        <v>101</v>
      </c>
      <c r="X133" s="44">
        <v>12</v>
      </c>
      <c r="Y133" s="73">
        <f>'ИТОГ и проверка'!J133</f>
        <v>66</v>
      </c>
      <c r="Z133" s="73">
        <f t="shared" si="27"/>
        <v>7.8384798099762474</v>
      </c>
      <c r="AA133" s="71">
        <f t="shared" si="25"/>
        <v>-4.1615201900237526</v>
      </c>
      <c r="AB133" s="10">
        <f t="shared" si="22"/>
        <v>0</v>
      </c>
      <c r="AC133" s="236"/>
      <c r="AD133" s="73">
        <f>'ИТОГ и проверка'!K133</f>
        <v>0</v>
      </c>
      <c r="AE133" s="77"/>
      <c r="AF133" s="77"/>
      <c r="AG133" s="77"/>
      <c r="AH133" s="73">
        <f>'ИТОГ и проверка'!L133</f>
        <v>0</v>
      </c>
      <c r="AI133" s="91"/>
      <c r="AJ133" s="91">
        <f t="shared" si="18"/>
        <v>0</v>
      </c>
      <c r="AK133" s="89">
        <f t="shared" si="12"/>
        <v>-66</v>
      </c>
      <c r="AL133" s="71">
        <f t="shared" si="13"/>
        <v>0</v>
      </c>
    </row>
    <row r="134" spans="1:38" ht="31.5">
      <c r="A134" s="66" t="s">
        <v>275</v>
      </c>
      <c r="B134" s="67" t="s">
        <v>276</v>
      </c>
      <c r="C134" s="171">
        <v>385.19600000000003</v>
      </c>
      <c r="D134" s="74">
        <v>276</v>
      </c>
      <c r="E134" s="148">
        <v>268</v>
      </c>
      <c r="F134" s="157">
        <f t="shared" si="21"/>
        <v>0.69574969625852812</v>
      </c>
      <c r="G134" s="72">
        <v>13</v>
      </c>
      <c r="H134" s="75">
        <v>5</v>
      </c>
      <c r="I134" s="235"/>
      <c r="J134" s="75">
        <v>0</v>
      </c>
      <c r="K134" s="75"/>
      <c r="L134" s="75"/>
      <c r="M134" s="75"/>
      <c r="N134" s="158">
        <v>0</v>
      </c>
      <c r="O134" s="170">
        <v>4</v>
      </c>
      <c r="P134" s="160"/>
      <c r="Q134" s="77"/>
      <c r="R134" s="172"/>
      <c r="S134" s="170">
        <v>3</v>
      </c>
      <c r="T134" s="170">
        <v>1</v>
      </c>
      <c r="U134" s="162">
        <f t="shared" si="19"/>
        <v>30.769230769230766</v>
      </c>
      <c r="V134" s="71">
        <f t="shared" si="23"/>
        <v>13.4</v>
      </c>
      <c r="W134" s="283">
        <f t="shared" si="24"/>
        <v>13</v>
      </c>
      <c r="X134" s="44">
        <v>5</v>
      </c>
      <c r="Y134" s="73">
        <f>'ИТОГ и проверка'!J134</f>
        <v>13</v>
      </c>
      <c r="Z134" s="73">
        <f t="shared" si="27"/>
        <v>4.8507462686567164</v>
      </c>
      <c r="AA134" s="71">
        <f t="shared" si="25"/>
        <v>-0.14925373134328357</v>
      </c>
      <c r="AB134" s="73">
        <f t="shared" si="22"/>
        <v>0</v>
      </c>
      <c r="AC134" s="236"/>
      <c r="AD134" s="73">
        <f>'ИТОГ и проверка'!K134</f>
        <v>0</v>
      </c>
      <c r="AE134" s="77"/>
      <c r="AF134" s="77"/>
      <c r="AG134" s="77"/>
      <c r="AH134" s="73">
        <f>'ИТОГ и проверка'!L134</f>
        <v>0</v>
      </c>
      <c r="AI134" s="91"/>
      <c r="AJ134" s="91">
        <f t="shared" si="18"/>
        <v>0</v>
      </c>
      <c r="AK134" s="89">
        <f t="shared" si="12"/>
        <v>-13</v>
      </c>
      <c r="AL134" s="71">
        <f t="shared" si="13"/>
        <v>0</v>
      </c>
    </row>
    <row r="135" spans="1:38" ht="31.5">
      <c r="A135" s="66" t="s">
        <v>277</v>
      </c>
      <c r="B135" s="67" t="s">
        <v>278</v>
      </c>
      <c r="C135" s="168">
        <v>42.954999999999998</v>
      </c>
      <c r="D135" s="74">
        <v>125</v>
      </c>
      <c r="E135" s="186">
        <v>129</v>
      </c>
      <c r="F135" s="157">
        <f t="shared" si="21"/>
        <v>3.0031428238854616</v>
      </c>
      <c r="G135" s="72">
        <v>10</v>
      </c>
      <c r="H135" s="75">
        <v>8</v>
      </c>
      <c r="I135" s="235"/>
      <c r="J135" s="75">
        <v>0</v>
      </c>
      <c r="K135" s="75"/>
      <c r="L135" s="75"/>
      <c r="M135" s="75"/>
      <c r="N135" s="75">
        <v>0</v>
      </c>
      <c r="O135" s="249">
        <v>5</v>
      </c>
      <c r="P135" s="77"/>
      <c r="Q135" s="77"/>
      <c r="R135" s="90"/>
      <c r="S135" s="249">
        <v>2</v>
      </c>
      <c r="T135" s="249">
        <v>3</v>
      </c>
      <c r="U135" s="71">
        <f t="shared" si="19"/>
        <v>50</v>
      </c>
      <c r="V135" s="71">
        <f t="shared" si="23"/>
        <v>10.32</v>
      </c>
      <c r="W135" s="283">
        <f t="shared" si="24"/>
        <v>10</v>
      </c>
      <c r="X135" s="44">
        <v>8</v>
      </c>
      <c r="Y135" s="73">
        <f>'ИТОГ и проверка'!J135</f>
        <v>7</v>
      </c>
      <c r="Z135" s="73">
        <f t="shared" si="27"/>
        <v>5.4263565891472867</v>
      </c>
      <c r="AA135" s="71">
        <f t="shared" si="25"/>
        <v>-2.5736434108527133</v>
      </c>
      <c r="AB135" s="10">
        <f t="shared" si="22"/>
        <v>0</v>
      </c>
      <c r="AC135" s="236"/>
      <c r="AD135" s="73">
        <f>'ИТОГ и проверка'!K135</f>
        <v>0</v>
      </c>
      <c r="AE135" s="77"/>
      <c r="AF135" s="77"/>
      <c r="AG135" s="77"/>
      <c r="AH135" s="73">
        <f>'ИТОГ и проверка'!L135</f>
        <v>0</v>
      </c>
      <c r="AI135" s="91"/>
      <c r="AJ135" s="91">
        <f t="shared" si="18"/>
        <v>0</v>
      </c>
      <c r="AK135" s="89">
        <f t="shared" si="12"/>
        <v>-7</v>
      </c>
      <c r="AL135" s="71">
        <f t="shared" si="13"/>
        <v>0</v>
      </c>
    </row>
    <row r="136" spans="1:38" ht="47.25">
      <c r="A136" s="66" t="s">
        <v>279</v>
      </c>
      <c r="B136" s="67" t="s">
        <v>280</v>
      </c>
      <c r="C136" s="171">
        <v>31.655000000000001</v>
      </c>
      <c r="D136" s="74">
        <v>64</v>
      </c>
      <c r="E136" s="148">
        <v>127</v>
      </c>
      <c r="F136" s="157">
        <f t="shared" si="21"/>
        <v>4.0120044226820406</v>
      </c>
      <c r="G136" s="72">
        <v>5</v>
      </c>
      <c r="H136" s="75">
        <v>8</v>
      </c>
      <c r="I136" s="75">
        <v>0</v>
      </c>
      <c r="J136" s="75">
        <v>0</v>
      </c>
      <c r="K136" s="75"/>
      <c r="L136" s="75"/>
      <c r="M136" s="75">
        <v>3</v>
      </c>
      <c r="N136" s="158">
        <v>2</v>
      </c>
      <c r="O136" s="170">
        <v>4</v>
      </c>
      <c r="P136" s="160"/>
      <c r="Q136" s="77"/>
      <c r="R136" s="172"/>
      <c r="S136" s="170">
        <v>2</v>
      </c>
      <c r="T136" s="170">
        <v>2</v>
      </c>
      <c r="U136" s="162">
        <v>0</v>
      </c>
      <c r="V136" s="71">
        <f t="shared" si="23"/>
        <v>10.16</v>
      </c>
      <c r="W136" s="283">
        <f t="shared" si="24"/>
        <v>10</v>
      </c>
      <c r="X136" s="44">
        <v>8</v>
      </c>
      <c r="Y136" s="73">
        <f>'ИТОГ и проверка'!J136</f>
        <v>9</v>
      </c>
      <c r="Z136" s="73">
        <f t="shared" si="27"/>
        <v>7.0866141732283463</v>
      </c>
      <c r="AA136" s="71">
        <f t="shared" si="25"/>
        <v>-0.9133858267716537</v>
      </c>
      <c r="AB136" s="73">
        <f t="shared" si="22"/>
        <v>0</v>
      </c>
      <c r="AC136" s="103">
        <v>0</v>
      </c>
      <c r="AD136" s="73">
        <f>'ИТОГ и проверка'!K136</f>
        <v>0</v>
      </c>
      <c r="AE136" s="77"/>
      <c r="AF136" s="77"/>
      <c r="AG136" s="73">
        <f t="shared" si="26"/>
        <v>6</v>
      </c>
      <c r="AH136" s="73">
        <f>'ИТОГ и проверка'!L136</f>
        <v>3</v>
      </c>
      <c r="AI136" s="91"/>
      <c r="AJ136" s="91">
        <f t="shared" si="18"/>
        <v>9</v>
      </c>
      <c r="AK136" s="89">
        <f t="shared" si="12"/>
        <v>0</v>
      </c>
      <c r="AL136" s="71">
        <f t="shared" si="13"/>
        <v>0</v>
      </c>
    </row>
    <row r="137" spans="1:38" ht="47.25">
      <c r="A137" s="66" t="s">
        <v>281</v>
      </c>
      <c r="B137" s="67" t="s">
        <v>282</v>
      </c>
      <c r="C137" s="168">
        <v>49.08</v>
      </c>
      <c r="D137" s="74">
        <v>125</v>
      </c>
      <c r="E137" s="203">
        <v>124</v>
      </c>
      <c r="F137" s="157">
        <f t="shared" si="21"/>
        <v>2.5264873675631621</v>
      </c>
      <c r="G137" s="72">
        <v>10</v>
      </c>
      <c r="H137" s="75">
        <v>8</v>
      </c>
      <c r="I137" s="75">
        <v>0</v>
      </c>
      <c r="J137" s="75">
        <v>1</v>
      </c>
      <c r="K137" s="75"/>
      <c r="L137" s="75"/>
      <c r="M137" s="75">
        <v>5</v>
      </c>
      <c r="N137" s="158">
        <v>4</v>
      </c>
      <c r="O137" s="170">
        <v>8</v>
      </c>
      <c r="P137" s="160"/>
      <c r="Q137" s="77"/>
      <c r="R137" s="172"/>
      <c r="S137" s="170">
        <v>4</v>
      </c>
      <c r="T137" s="170">
        <v>4</v>
      </c>
      <c r="U137" s="162">
        <f t="shared" si="19"/>
        <v>80</v>
      </c>
      <c r="V137" s="71">
        <f t="shared" si="23"/>
        <v>9.92</v>
      </c>
      <c r="W137" s="283">
        <f t="shared" si="24"/>
        <v>9</v>
      </c>
      <c r="X137" s="44">
        <v>8</v>
      </c>
      <c r="Y137" s="73">
        <f>'ИТОГ и проверка'!J137</f>
        <v>9</v>
      </c>
      <c r="Z137" s="73">
        <f t="shared" si="27"/>
        <v>7.258064516129032</v>
      </c>
      <c r="AA137" s="71">
        <f t="shared" si="25"/>
        <v>-0.74193548387096797</v>
      </c>
      <c r="AB137" s="10">
        <f t="shared" si="22"/>
        <v>0</v>
      </c>
      <c r="AC137" s="103">
        <v>0</v>
      </c>
      <c r="AD137" s="73">
        <f>'ИТОГ и проверка'!K137</f>
        <v>1</v>
      </c>
      <c r="AE137" s="77"/>
      <c r="AF137" s="77"/>
      <c r="AG137" s="73">
        <f t="shared" si="26"/>
        <v>5</v>
      </c>
      <c r="AH137" s="73">
        <f>'ИТОГ и проверка'!L137</f>
        <v>3</v>
      </c>
      <c r="AI137" s="91"/>
      <c r="AJ137" s="91">
        <f t="shared" si="18"/>
        <v>9</v>
      </c>
      <c r="AK137" s="89">
        <f t="shared" si="12"/>
        <v>0</v>
      </c>
      <c r="AL137" s="71">
        <f t="shared" si="13"/>
        <v>0</v>
      </c>
    </row>
    <row r="138" spans="1:38" ht="47.25">
      <c r="A138" s="66" t="s">
        <v>283</v>
      </c>
      <c r="B138" s="67" t="s">
        <v>284</v>
      </c>
      <c r="C138" s="171">
        <v>151.08000000000001</v>
      </c>
      <c r="D138" s="74">
        <v>403</v>
      </c>
      <c r="E138" s="148">
        <v>384</v>
      </c>
      <c r="F138" s="157">
        <f t="shared" si="21"/>
        <v>2.5416997617156469</v>
      </c>
      <c r="G138" s="72">
        <v>32</v>
      </c>
      <c r="H138" s="75">
        <v>8</v>
      </c>
      <c r="I138" s="75">
        <v>0</v>
      </c>
      <c r="J138" s="75">
        <v>4</v>
      </c>
      <c r="K138" s="75"/>
      <c r="L138" s="75"/>
      <c r="M138" s="75">
        <v>16</v>
      </c>
      <c r="N138" s="158">
        <v>12</v>
      </c>
      <c r="O138" s="170">
        <v>21</v>
      </c>
      <c r="P138" s="160"/>
      <c r="Q138" s="77"/>
      <c r="R138" s="289"/>
      <c r="S138" s="170">
        <v>12</v>
      </c>
      <c r="T138" s="170">
        <v>9</v>
      </c>
      <c r="U138" s="162">
        <f t="shared" si="19"/>
        <v>65.625</v>
      </c>
      <c r="V138" s="71">
        <f t="shared" si="23"/>
        <v>30.72</v>
      </c>
      <c r="W138" s="283">
        <f t="shared" si="24"/>
        <v>30</v>
      </c>
      <c r="X138" s="44">
        <v>8</v>
      </c>
      <c r="Y138" s="73">
        <f>'ИТОГ и проверка'!J138</f>
        <v>27</v>
      </c>
      <c r="Z138" s="73">
        <f t="shared" si="27"/>
        <v>7.03125</v>
      </c>
      <c r="AA138" s="71">
        <f t="shared" si="25"/>
        <v>-0.96875</v>
      </c>
      <c r="AB138" s="73">
        <f t="shared" si="22"/>
        <v>0</v>
      </c>
      <c r="AC138" s="103">
        <v>0</v>
      </c>
      <c r="AD138" s="73">
        <f>'ИТОГ и проверка'!K138</f>
        <v>4</v>
      </c>
      <c r="AE138" s="77"/>
      <c r="AF138" s="77"/>
      <c r="AG138" s="73">
        <f t="shared" si="26"/>
        <v>14</v>
      </c>
      <c r="AH138" s="73">
        <f>'ИТОГ и проверка'!L138</f>
        <v>9</v>
      </c>
      <c r="AI138" s="91"/>
      <c r="AJ138" s="91">
        <f t="shared" si="18"/>
        <v>27</v>
      </c>
      <c r="AK138" s="89">
        <f t="shared" si="12"/>
        <v>0</v>
      </c>
      <c r="AL138" s="71">
        <f t="shared" si="13"/>
        <v>0</v>
      </c>
    </row>
    <row r="139" spans="1:38" ht="47.25">
      <c r="A139" s="66" t="s">
        <v>285</v>
      </c>
      <c r="B139" s="67" t="s">
        <v>286</v>
      </c>
      <c r="C139" s="168">
        <v>46.08</v>
      </c>
      <c r="D139" s="74">
        <v>0</v>
      </c>
      <c r="E139" s="90">
        <v>0</v>
      </c>
      <c r="F139" s="157">
        <f t="shared" si="21"/>
        <v>0</v>
      </c>
      <c r="G139" s="72">
        <v>0</v>
      </c>
      <c r="H139" s="75">
        <v>0</v>
      </c>
      <c r="I139" s="75">
        <v>0</v>
      </c>
      <c r="J139" s="75">
        <v>0</v>
      </c>
      <c r="K139" s="75"/>
      <c r="L139" s="75"/>
      <c r="M139" s="75">
        <v>0</v>
      </c>
      <c r="N139" s="75">
        <v>0</v>
      </c>
      <c r="O139" s="187">
        <v>0</v>
      </c>
      <c r="P139" s="77"/>
      <c r="Q139" s="77"/>
      <c r="R139" s="90"/>
      <c r="S139" s="205">
        <v>0</v>
      </c>
      <c r="T139" s="188">
        <v>0</v>
      </c>
      <c r="U139" s="71">
        <v>0</v>
      </c>
      <c r="V139" s="71">
        <f t="shared" si="23"/>
        <v>0</v>
      </c>
      <c r="W139" s="283">
        <f t="shared" si="24"/>
        <v>0</v>
      </c>
      <c r="X139" s="44">
        <v>0</v>
      </c>
      <c r="Y139" s="73">
        <f>'ИТОГ и проверка'!J139</f>
        <v>0</v>
      </c>
      <c r="Z139" s="73">
        <v>0</v>
      </c>
      <c r="AA139" s="71">
        <f t="shared" si="25"/>
        <v>0</v>
      </c>
      <c r="AB139" s="10">
        <f t="shared" si="22"/>
        <v>0</v>
      </c>
      <c r="AC139" s="103">
        <v>0</v>
      </c>
      <c r="AD139" s="73">
        <f>'ИТОГ и проверка'!K139</f>
        <v>0</v>
      </c>
      <c r="AE139" s="77"/>
      <c r="AF139" s="77"/>
      <c r="AG139" s="73">
        <f t="shared" si="26"/>
        <v>0</v>
      </c>
      <c r="AH139" s="73">
        <f>'ИТОГ и проверка'!L139</f>
        <v>0</v>
      </c>
      <c r="AI139" s="91"/>
      <c r="AJ139" s="91">
        <f t="shared" si="18"/>
        <v>0</v>
      </c>
      <c r="AK139" s="89">
        <f t="shared" si="12"/>
        <v>0</v>
      </c>
      <c r="AL139" s="71">
        <f t="shared" si="13"/>
        <v>0</v>
      </c>
    </row>
    <row r="140" spans="1:38" ht="47.25">
      <c r="A140" s="66" t="s">
        <v>287</v>
      </c>
      <c r="B140" s="67" t="s">
        <v>288</v>
      </c>
      <c r="C140" s="171">
        <v>2622.14</v>
      </c>
      <c r="D140" s="74">
        <v>0</v>
      </c>
      <c r="E140" s="148">
        <v>0</v>
      </c>
      <c r="F140" s="157">
        <f t="shared" si="21"/>
        <v>0</v>
      </c>
      <c r="G140" s="72">
        <v>0</v>
      </c>
      <c r="H140" s="75">
        <v>0</v>
      </c>
      <c r="I140" s="75">
        <v>0</v>
      </c>
      <c r="J140" s="75">
        <v>0</v>
      </c>
      <c r="K140" s="75"/>
      <c r="L140" s="75"/>
      <c r="M140" s="75">
        <v>0</v>
      </c>
      <c r="N140" s="75">
        <v>0</v>
      </c>
      <c r="O140" s="92">
        <v>0</v>
      </c>
      <c r="P140" s="77"/>
      <c r="Q140" s="77"/>
      <c r="R140" s="90"/>
      <c r="S140" s="92">
        <v>0</v>
      </c>
      <c r="T140" s="199">
        <v>0</v>
      </c>
      <c r="U140" s="71">
        <v>0</v>
      </c>
      <c r="V140" s="71">
        <f t="shared" si="23"/>
        <v>0</v>
      </c>
      <c r="W140" s="283">
        <f t="shared" si="24"/>
        <v>0</v>
      </c>
      <c r="X140" s="44">
        <v>0</v>
      </c>
      <c r="Y140" s="73">
        <f>'ИТОГ и проверка'!J140</f>
        <v>0</v>
      </c>
      <c r="Z140" s="73">
        <v>0</v>
      </c>
      <c r="AA140" s="71">
        <f t="shared" si="25"/>
        <v>0</v>
      </c>
      <c r="AB140" s="73">
        <f t="shared" si="22"/>
        <v>0</v>
      </c>
      <c r="AC140" s="103">
        <v>0</v>
      </c>
      <c r="AD140" s="73">
        <f>'ИТОГ и проверка'!K140</f>
        <v>0</v>
      </c>
      <c r="AE140" s="77"/>
      <c r="AF140" s="77"/>
      <c r="AG140" s="73">
        <f t="shared" si="26"/>
        <v>0</v>
      </c>
      <c r="AH140" s="73">
        <f>'ИТОГ и проверка'!L140</f>
        <v>0</v>
      </c>
      <c r="AI140" s="91"/>
      <c r="AJ140" s="91">
        <f t="shared" si="18"/>
        <v>0</v>
      </c>
      <c r="AK140" s="89">
        <f t="shared" si="12"/>
        <v>0</v>
      </c>
      <c r="AL140" s="71">
        <f t="shared" si="13"/>
        <v>0</v>
      </c>
    </row>
    <row r="141" spans="1:38">
      <c r="A141" s="93" t="s">
        <v>289</v>
      </c>
      <c r="B141" s="57" t="s">
        <v>290</v>
      </c>
      <c r="C141" s="175"/>
      <c r="D141" s="165"/>
      <c r="E141" s="241"/>
      <c r="F141" s="213"/>
      <c r="G141" s="119"/>
      <c r="H141" s="61"/>
      <c r="I141" s="61"/>
      <c r="J141" s="61"/>
      <c r="K141" s="61"/>
      <c r="L141" s="61"/>
      <c r="M141" s="61"/>
      <c r="N141" s="61"/>
      <c r="O141" s="207"/>
      <c r="P141" s="58"/>
      <c r="Q141" s="58"/>
      <c r="R141" s="58"/>
      <c r="S141" s="207"/>
      <c r="T141" s="59"/>
      <c r="U141" s="58"/>
      <c r="V141" s="60"/>
      <c r="W141" s="62"/>
      <c r="X141" s="62"/>
      <c r="Y141" s="60"/>
      <c r="Z141" s="120"/>
      <c r="AA141" s="60"/>
      <c r="AB141" s="10">
        <f t="shared" si="22"/>
        <v>0</v>
      </c>
      <c r="AC141" s="60"/>
      <c r="AD141" s="60"/>
      <c r="AE141" s="60"/>
      <c r="AF141" s="60"/>
      <c r="AG141" s="60"/>
      <c r="AH141" s="60"/>
      <c r="AI141" s="97"/>
      <c r="AJ141" s="91">
        <f t="shared" si="18"/>
        <v>0</v>
      </c>
      <c r="AK141" s="89">
        <f t="shared" ref="AK141:AK204" si="28">AJ141-Y141</f>
        <v>0</v>
      </c>
      <c r="AL141" s="71">
        <f t="shared" ref="AL141:AL204" si="29">IF(AK141&gt;1,AK141*1000,0)</f>
        <v>0</v>
      </c>
    </row>
    <row r="142" spans="1:38" ht="31.5">
      <c r="A142" s="66" t="s">
        <v>291</v>
      </c>
      <c r="B142" s="67" t="s">
        <v>292</v>
      </c>
      <c r="C142" s="171">
        <v>240</v>
      </c>
      <c r="D142" s="74">
        <v>593</v>
      </c>
      <c r="E142" s="148">
        <v>579</v>
      </c>
      <c r="F142" s="157">
        <f t="shared" si="21"/>
        <v>2.4125000000000001</v>
      </c>
      <c r="G142" s="72">
        <v>47</v>
      </c>
      <c r="H142" s="75">
        <v>8</v>
      </c>
      <c r="I142" s="75"/>
      <c r="J142" s="75">
        <v>7</v>
      </c>
      <c r="K142" s="75"/>
      <c r="L142" s="75"/>
      <c r="M142" s="75">
        <v>22</v>
      </c>
      <c r="N142" s="75">
        <v>18</v>
      </c>
      <c r="O142" s="231"/>
      <c r="P142" s="77"/>
      <c r="Q142" s="77"/>
      <c r="R142" s="90"/>
      <c r="S142" s="115"/>
      <c r="T142" s="231"/>
      <c r="U142" s="71">
        <f t="shared" si="19"/>
        <v>0</v>
      </c>
      <c r="V142" s="71">
        <f t="shared" si="23"/>
        <v>46.32</v>
      </c>
      <c r="W142" s="283">
        <f t="shared" si="24"/>
        <v>46</v>
      </c>
      <c r="X142" s="44">
        <v>8</v>
      </c>
      <c r="Y142" s="73">
        <f>'ИТОГ и проверка'!J142</f>
        <v>46</v>
      </c>
      <c r="Z142" s="73">
        <f t="shared" si="27"/>
        <v>7.9447322970639034</v>
      </c>
      <c r="AA142" s="71">
        <f t="shared" si="25"/>
        <v>-5.5267702936096619E-2</v>
      </c>
      <c r="AB142" s="73">
        <f t="shared" si="22"/>
        <v>0</v>
      </c>
      <c r="AC142" s="77"/>
      <c r="AD142" s="73">
        <f>'ИТОГ и проверка'!K142</f>
        <v>5</v>
      </c>
      <c r="AE142" s="77"/>
      <c r="AF142" s="77"/>
      <c r="AG142" s="73">
        <f t="shared" si="26"/>
        <v>25</v>
      </c>
      <c r="AH142" s="73">
        <f>'ИТОГ и проверка'!L142</f>
        <v>16</v>
      </c>
      <c r="AI142" s="91"/>
      <c r="AJ142" s="91">
        <f t="shared" si="18"/>
        <v>46</v>
      </c>
      <c r="AK142" s="89">
        <f t="shared" si="28"/>
        <v>0</v>
      </c>
      <c r="AL142" s="71">
        <f t="shared" si="29"/>
        <v>0</v>
      </c>
    </row>
    <row r="143" spans="1:38">
      <c r="A143" s="93" t="s">
        <v>293</v>
      </c>
      <c r="B143" s="57" t="s">
        <v>294</v>
      </c>
      <c r="C143" s="175"/>
      <c r="D143" s="165"/>
      <c r="E143" s="212"/>
      <c r="F143" s="213"/>
      <c r="G143" s="119"/>
      <c r="H143" s="61"/>
      <c r="I143" s="61"/>
      <c r="J143" s="61"/>
      <c r="K143" s="61"/>
      <c r="L143" s="61"/>
      <c r="M143" s="61"/>
      <c r="N143" s="61"/>
      <c r="O143" s="207"/>
      <c r="P143" s="58"/>
      <c r="Q143" s="58"/>
      <c r="R143" s="58"/>
      <c r="S143" s="207"/>
      <c r="T143" s="59"/>
      <c r="U143" s="58"/>
      <c r="V143" s="60"/>
      <c r="W143" s="62"/>
      <c r="X143" s="62"/>
      <c r="Y143" s="60"/>
      <c r="Z143" s="120"/>
      <c r="AA143" s="60"/>
      <c r="AB143" s="10">
        <f t="shared" si="22"/>
        <v>0</v>
      </c>
      <c r="AC143" s="60"/>
      <c r="AD143" s="60"/>
      <c r="AE143" s="60"/>
      <c r="AF143" s="60"/>
      <c r="AG143" s="60"/>
      <c r="AH143" s="60"/>
      <c r="AI143" s="97"/>
      <c r="AJ143" s="91">
        <f t="shared" ref="AJ143:AJ206" si="30">SUM(AD143:AI143)</f>
        <v>0</v>
      </c>
      <c r="AK143" s="89">
        <f t="shared" si="28"/>
        <v>0</v>
      </c>
      <c r="AL143" s="71">
        <f t="shared" si="29"/>
        <v>0</v>
      </c>
    </row>
    <row r="144" spans="1:38" ht="31.5">
      <c r="A144" s="66" t="s">
        <v>295</v>
      </c>
      <c r="B144" s="67" t="s">
        <v>296</v>
      </c>
      <c r="C144" s="171">
        <v>8.4109999999999996</v>
      </c>
      <c r="D144" s="284">
        <v>107</v>
      </c>
      <c r="E144" s="208">
        <v>79</v>
      </c>
      <c r="F144" s="174">
        <f t="shared" si="21"/>
        <v>9.392462251813102</v>
      </c>
      <c r="G144" s="72">
        <v>21</v>
      </c>
      <c r="H144" s="75">
        <v>20</v>
      </c>
      <c r="I144" s="75"/>
      <c r="J144" s="75">
        <v>0</v>
      </c>
      <c r="K144" s="75"/>
      <c r="L144" s="75"/>
      <c r="M144" s="75"/>
      <c r="N144" s="75">
        <v>0</v>
      </c>
      <c r="O144" s="231"/>
      <c r="P144" s="77"/>
      <c r="Q144" s="77"/>
      <c r="R144" s="90"/>
      <c r="S144" s="115"/>
      <c r="T144" s="244"/>
      <c r="U144" s="71">
        <f t="shared" ref="U144:U202" si="31">O144/G144%</f>
        <v>0</v>
      </c>
      <c r="V144" s="71">
        <f t="shared" si="23"/>
        <v>19.75</v>
      </c>
      <c r="W144" s="283">
        <f t="shared" si="24"/>
        <v>19</v>
      </c>
      <c r="X144" s="44">
        <v>25</v>
      </c>
      <c r="Y144" s="73">
        <f>'ИТОГ и проверка'!J144</f>
        <v>14</v>
      </c>
      <c r="Z144" s="73">
        <f t="shared" si="27"/>
        <v>17.721518987341771</v>
      </c>
      <c r="AA144" s="71">
        <f t="shared" si="25"/>
        <v>-7.2784810126582293</v>
      </c>
      <c r="AB144" s="73">
        <f t="shared" si="22"/>
        <v>0</v>
      </c>
      <c r="AC144" s="77"/>
      <c r="AD144" s="73">
        <f>'ИТОГ и проверка'!K144</f>
        <v>0</v>
      </c>
      <c r="AE144" s="77"/>
      <c r="AF144" s="77"/>
      <c r="AG144" s="77"/>
      <c r="AH144" s="73">
        <f>'ИТОГ и проверка'!L144</f>
        <v>0</v>
      </c>
      <c r="AI144" s="91"/>
      <c r="AJ144" s="91">
        <f t="shared" si="30"/>
        <v>0</v>
      </c>
      <c r="AK144" s="89">
        <f t="shared" si="28"/>
        <v>-14</v>
      </c>
      <c r="AL144" s="71">
        <f t="shared" si="29"/>
        <v>0</v>
      </c>
    </row>
    <row r="145" spans="1:38">
      <c r="A145" s="66" t="s">
        <v>297</v>
      </c>
      <c r="B145" s="67" t="s">
        <v>298</v>
      </c>
      <c r="C145" s="168">
        <v>62.664999999999999</v>
      </c>
      <c r="D145" s="74">
        <v>818</v>
      </c>
      <c r="E145" s="188">
        <v>249</v>
      </c>
      <c r="F145" s="157">
        <f t="shared" si="21"/>
        <v>3.9735099337748343</v>
      </c>
      <c r="G145" s="72">
        <v>163</v>
      </c>
      <c r="H145" s="75">
        <v>20</v>
      </c>
      <c r="I145" s="75"/>
      <c r="J145" s="75">
        <v>0</v>
      </c>
      <c r="K145" s="75"/>
      <c r="L145" s="75"/>
      <c r="M145" s="75"/>
      <c r="N145" s="75">
        <v>0</v>
      </c>
      <c r="O145" s="244"/>
      <c r="P145" s="77"/>
      <c r="Q145" s="77"/>
      <c r="R145" s="90"/>
      <c r="S145" s="244"/>
      <c r="T145" s="231"/>
      <c r="U145" s="71">
        <f t="shared" si="31"/>
        <v>0</v>
      </c>
      <c r="V145" s="71">
        <f t="shared" si="23"/>
        <v>62.25</v>
      </c>
      <c r="W145" s="283">
        <f t="shared" si="24"/>
        <v>62</v>
      </c>
      <c r="X145" s="44">
        <v>25</v>
      </c>
      <c r="Y145" s="73">
        <f>'ИТОГ и проверка'!J145</f>
        <v>29</v>
      </c>
      <c r="Z145" s="73">
        <f t="shared" si="27"/>
        <v>11.646586345381525</v>
      </c>
      <c r="AA145" s="71">
        <f t="shared" si="25"/>
        <v>-13.353413654618475</v>
      </c>
      <c r="AB145" s="10">
        <f t="shared" si="22"/>
        <v>0</v>
      </c>
      <c r="AC145" s="77"/>
      <c r="AD145" s="73">
        <f>'ИТОГ и проверка'!K145</f>
        <v>0</v>
      </c>
      <c r="AE145" s="77"/>
      <c r="AF145" s="77"/>
      <c r="AG145" s="77"/>
      <c r="AH145" s="73">
        <f>'ИТОГ и проверка'!L145</f>
        <v>0</v>
      </c>
      <c r="AI145" s="91"/>
      <c r="AJ145" s="91">
        <f t="shared" si="30"/>
        <v>0</v>
      </c>
      <c r="AK145" s="89">
        <f t="shared" si="28"/>
        <v>-29</v>
      </c>
      <c r="AL145" s="71">
        <f t="shared" si="29"/>
        <v>0</v>
      </c>
    </row>
    <row r="146" spans="1:38" ht="78.75">
      <c r="A146" s="66" t="s">
        <v>299</v>
      </c>
      <c r="B146" s="67" t="s">
        <v>300</v>
      </c>
      <c r="C146" s="222">
        <v>46.898000000000003</v>
      </c>
      <c r="D146" s="74">
        <v>514</v>
      </c>
      <c r="E146" s="187">
        <v>539</v>
      </c>
      <c r="F146" s="157">
        <f t="shared" si="21"/>
        <v>11.493027421211991</v>
      </c>
      <c r="G146" s="72">
        <v>77</v>
      </c>
      <c r="H146" s="75">
        <v>15</v>
      </c>
      <c r="I146" s="75"/>
      <c r="J146" s="75">
        <v>0</v>
      </c>
      <c r="K146" s="75"/>
      <c r="L146" s="75"/>
      <c r="M146" s="75"/>
      <c r="N146" s="75">
        <v>0</v>
      </c>
      <c r="O146" s="187">
        <v>67</v>
      </c>
      <c r="P146" s="77"/>
      <c r="Q146" s="77"/>
      <c r="R146" s="90"/>
      <c r="S146" s="70">
        <v>48</v>
      </c>
      <c r="T146" s="186">
        <v>19</v>
      </c>
      <c r="U146" s="71">
        <f t="shared" si="31"/>
        <v>87.012987012987011</v>
      </c>
      <c r="V146" s="71">
        <f t="shared" si="23"/>
        <v>97.02</v>
      </c>
      <c r="W146" s="283">
        <f t="shared" si="24"/>
        <v>97</v>
      </c>
      <c r="X146" s="44">
        <v>18</v>
      </c>
      <c r="Y146" s="73">
        <f>'ИТОГ и проверка'!J146</f>
        <v>80</v>
      </c>
      <c r="Z146" s="73">
        <f t="shared" si="27"/>
        <v>14.842300556586272</v>
      </c>
      <c r="AA146" s="71">
        <f t="shared" si="25"/>
        <v>-3.157699443413728</v>
      </c>
      <c r="AB146" s="73">
        <f t="shared" si="22"/>
        <v>0</v>
      </c>
      <c r="AC146" s="77"/>
      <c r="AD146" s="73">
        <f>'ИТОГ и проверка'!K146</f>
        <v>0</v>
      </c>
      <c r="AE146" s="77"/>
      <c r="AF146" s="77"/>
      <c r="AG146" s="77"/>
      <c r="AH146" s="73">
        <f>'ИТОГ и проверка'!L146</f>
        <v>0</v>
      </c>
      <c r="AI146" s="91"/>
      <c r="AJ146" s="91">
        <f t="shared" si="30"/>
        <v>0</v>
      </c>
      <c r="AK146" s="89">
        <f t="shared" si="28"/>
        <v>-80</v>
      </c>
      <c r="AL146" s="71">
        <f t="shared" si="29"/>
        <v>0</v>
      </c>
    </row>
    <row r="147" spans="1:38" ht="47.25">
      <c r="A147" s="66" t="s">
        <v>301</v>
      </c>
      <c r="B147" s="67" t="s">
        <v>302</v>
      </c>
      <c r="C147" s="189">
        <v>41.238999999999997</v>
      </c>
      <c r="D147" s="74">
        <v>336</v>
      </c>
      <c r="E147" s="186">
        <v>350</v>
      </c>
      <c r="F147" s="157">
        <f t="shared" si="21"/>
        <v>8.487111714639056</v>
      </c>
      <c r="G147" s="72">
        <v>50</v>
      </c>
      <c r="H147" s="75">
        <v>15</v>
      </c>
      <c r="I147" s="75"/>
      <c r="J147" s="75">
        <v>0</v>
      </c>
      <c r="K147" s="75"/>
      <c r="L147" s="75"/>
      <c r="M147" s="75"/>
      <c r="N147" s="75">
        <v>0</v>
      </c>
      <c r="O147" s="169">
        <v>37</v>
      </c>
      <c r="P147" s="77"/>
      <c r="Q147" s="77"/>
      <c r="R147" s="90"/>
      <c r="S147" s="169">
        <v>25</v>
      </c>
      <c r="T147" s="206">
        <v>12</v>
      </c>
      <c r="U147" s="71">
        <f t="shared" si="31"/>
        <v>74</v>
      </c>
      <c r="V147" s="71">
        <f t="shared" si="23"/>
        <v>52.5</v>
      </c>
      <c r="W147" s="283">
        <f t="shared" si="24"/>
        <v>52</v>
      </c>
      <c r="X147" s="44">
        <v>15</v>
      </c>
      <c r="Y147" s="73">
        <f>'ИТОГ и проверка'!J147</f>
        <v>52</v>
      </c>
      <c r="Z147" s="73">
        <f t="shared" si="27"/>
        <v>14.857142857142858</v>
      </c>
      <c r="AA147" s="71">
        <f t="shared" si="25"/>
        <v>-0.14285714285714235</v>
      </c>
      <c r="AB147" s="10">
        <f t="shared" si="22"/>
        <v>0</v>
      </c>
      <c r="AC147" s="77"/>
      <c r="AD147" s="73">
        <f>'ИТОГ и проверка'!K147</f>
        <v>0</v>
      </c>
      <c r="AE147" s="77"/>
      <c r="AF147" s="77"/>
      <c r="AG147" s="77"/>
      <c r="AH147" s="73">
        <f>'ИТОГ и проверка'!L147</f>
        <v>0</v>
      </c>
      <c r="AI147" s="91"/>
      <c r="AJ147" s="91">
        <f t="shared" si="30"/>
        <v>0</v>
      </c>
      <c r="AK147" s="89">
        <f t="shared" si="28"/>
        <v>-52</v>
      </c>
      <c r="AL147" s="71">
        <f t="shared" si="29"/>
        <v>0</v>
      </c>
    </row>
    <row r="148" spans="1:38" ht="31.5">
      <c r="A148" s="66" t="s">
        <v>303</v>
      </c>
      <c r="B148" s="67" t="s">
        <v>304</v>
      </c>
      <c r="C148" s="222">
        <v>49.59</v>
      </c>
      <c r="D148" s="74">
        <v>278</v>
      </c>
      <c r="E148" s="148">
        <v>273</v>
      </c>
      <c r="F148" s="157">
        <f t="shared" si="21"/>
        <v>5.5051421657592252</v>
      </c>
      <c r="G148" s="72">
        <v>22</v>
      </c>
      <c r="H148" s="75">
        <v>8</v>
      </c>
      <c r="I148" s="75"/>
      <c r="J148" s="75">
        <v>0</v>
      </c>
      <c r="K148" s="75"/>
      <c r="L148" s="75"/>
      <c r="M148" s="75"/>
      <c r="N148" s="158">
        <v>0</v>
      </c>
      <c r="O148" s="170">
        <v>15</v>
      </c>
      <c r="P148" s="160"/>
      <c r="Q148" s="77"/>
      <c r="R148" s="289"/>
      <c r="S148" s="170">
        <v>11</v>
      </c>
      <c r="T148" s="170">
        <v>4</v>
      </c>
      <c r="U148" s="162">
        <f t="shared" si="31"/>
        <v>68.181818181818187</v>
      </c>
      <c r="V148" s="71">
        <f t="shared" si="23"/>
        <v>32.76</v>
      </c>
      <c r="W148" s="283">
        <f t="shared" si="24"/>
        <v>32</v>
      </c>
      <c r="X148" s="44">
        <v>12</v>
      </c>
      <c r="Y148" s="73">
        <f>'ИТОГ и проверка'!J148</f>
        <v>27</v>
      </c>
      <c r="Z148" s="73">
        <f t="shared" si="27"/>
        <v>9.8901098901098905</v>
      </c>
      <c r="AA148" s="71">
        <f t="shared" si="25"/>
        <v>-2.1098901098901095</v>
      </c>
      <c r="AB148" s="73">
        <f t="shared" si="22"/>
        <v>0</v>
      </c>
      <c r="AC148" s="77"/>
      <c r="AD148" s="73">
        <f>'ИТОГ и проверка'!K148</f>
        <v>0</v>
      </c>
      <c r="AE148" s="77"/>
      <c r="AF148" s="77"/>
      <c r="AG148" s="77"/>
      <c r="AH148" s="73">
        <f>'ИТОГ и проверка'!L148</f>
        <v>0</v>
      </c>
      <c r="AI148" s="91"/>
      <c r="AJ148" s="91">
        <f t="shared" si="30"/>
        <v>0</v>
      </c>
      <c r="AK148" s="89">
        <f t="shared" si="28"/>
        <v>-27</v>
      </c>
      <c r="AL148" s="71">
        <f t="shared" si="29"/>
        <v>0</v>
      </c>
    </row>
    <row r="149" spans="1:38" ht="31.5">
      <c r="A149" s="66" t="s">
        <v>305</v>
      </c>
      <c r="B149" s="67" t="s">
        <v>306</v>
      </c>
      <c r="C149" s="168">
        <v>16.614000000000001</v>
      </c>
      <c r="D149" s="74">
        <v>105</v>
      </c>
      <c r="E149" s="234">
        <v>77</v>
      </c>
      <c r="F149" s="157">
        <f t="shared" si="21"/>
        <v>4.6346454797159025</v>
      </c>
      <c r="G149" s="72">
        <v>2</v>
      </c>
      <c r="H149" s="75">
        <v>2</v>
      </c>
      <c r="I149" s="75"/>
      <c r="J149" s="75">
        <v>0</v>
      </c>
      <c r="K149" s="75"/>
      <c r="L149" s="75"/>
      <c r="M149" s="75"/>
      <c r="N149" s="75">
        <v>0</v>
      </c>
      <c r="O149" s="188">
        <v>2</v>
      </c>
      <c r="P149" s="77"/>
      <c r="Q149" s="77"/>
      <c r="R149" s="90"/>
      <c r="S149" s="188">
        <v>1</v>
      </c>
      <c r="T149" s="187">
        <v>1</v>
      </c>
      <c r="U149" s="71">
        <f t="shared" si="31"/>
        <v>100</v>
      </c>
      <c r="V149" s="71">
        <f t="shared" si="23"/>
        <v>11.549999999999999</v>
      </c>
      <c r="W149" s="283">
        <f t="shared" si="24"/>
        <v>11</v>
      </c>
      <c r="X149" s="44">
        <v>15</v>
      </c>
      <c r="Y149" s="73">
        <f>'ИТОГ и проверка'!J149</f>
        <v>2</v>
      </c>
      <c r="Z149" s="73">
        <f t="shared" si="27"/>
        <v>2.5974025974025974</v>
      </c>
      <c r="AA149" s="71">
        <f t="shared" si="25"/>
        <v>-12.402597402597403</v>
      </c>
      <c r="AB149" s="10">
        <f t="shared" si="22"/>
        <v>0</v>
      </c>
      <c r="AC149" s="77"/>
      <c r="AD149" s="73">
        <f>'ИТОГ и проверка'!K149</f>
        <v>0</v>
      </c>
      <c r="AE149" s="77"/>
      <c r="AF149" s="77"/>
      <c r="AG149" s="77"/>
      <c r="AH149" s="73">
        <f>'ИТОГ и проверка'!L149</f>
        <v>0</v>
      </c>
      <c r="AI149" s="91"/>
      <c r="AJ149" s="91">
        <f t="shared" si="30"/>
        <v>0</v>
      </c>
      <c r="AK149" s="89">
        <f t="shared" si="28"/>
        <v>-2</v>
      </c>
      <c r="AL149" s="71">
        <f t="shared" si="29"/>
        <v>0</v>
      </c>
    </row>
    <row r="150" spans="1:38" ht="47.25">
      <c r="A150" s="66" t="s">
        <v>307</v>
      </c>
      <c r="B150" s="67" t="s">
        <v>308</v>
      </c>
      <c r="C150" s="171">
        <v>25.611000000000001</v>
      </c>
      <c r="D150" s="74">
        <v>187</v>
      </c>
      <c r="E150" s="187">
        <v>161</v>
      </c>
      <c r="F150" s="157">
        <f t="shared" si="21"/>
        <v>6.2863613291163949</v>
      </c>
      <c r="G150" s="72">
        <v>28</v>
      </c>
      <c r="H150" s="75">
        <v>15</v>
      </c>
      <c r="I150" s="75"/>
      <c r="J150" s="75">
        <v>0</v>
      </c>
      <c r="K150" s="75"/>
      <c r="L150" s="75"/>
      <c r="M150" s="75"/>
      <c r="N150" s="75">
        <v>0</v>
      </c>
      <c r="O150" s="209">
        <v>12</v>
      </c>
      <c r="P150" s="77"/>
      <c r="Q150" s="77"/>
      <c r="R150" s="298"/>
      <c r="S150" s="209">
        <v>6</v>
      </c>
      <c r="T150" s="209">
        <v>6</v>
      </c>
      <c r="U150" s="71">
        <f t="shared" si="31"/>
        <v>42.857142857142854</v>
      </c>
      <c r="V150" s="71">
        <f t="shared" si="23"/>
        <v>24.15</v>
      </c>
      <c r="W150" s="283">
        <f t="shared" si="24"/>
        <v>24</v>
      </c>
      <c r="X150" s="44">
        <v>15</v>
      </c>
      <c r="Y150" s="73">
        <f>'ИТОГ и проверка'!J150</f>
        <v>15</v>
      </c>
      <c r="Z150" s="73">
        <f t="shared" si="27"/>
        <v>9.316770186335404</v>
      </c>
      <c r="AA150" s="71">
        <f t="shared" si="25"/>
        <v>-5.683229813664596</v>
      </c>
      <c r="AB150" s="73">
        <f t="shared" si="22"/>
        <v>0</v>
      </c>
      <c r="AC150" s="77"/>
      <c r="AD150" s="73">
        <f>'ИТОГ и проверка'!K150</f>
        <v>0</v>
      </c>
      <c r="AE150" s="77"/>
      <c r="AF150" s="77"/>
      <c r="AG150" s="77"/>
      <c r="AH150" s="73">
        <f>'ИТОГ и проверка'!L150</f>
        <v>0</v>
      </c>
      <c r="AI150" s="91"/>
      <c r="AJ150" s="91">
        <f t="shared" si="30"/>
        <v>0</v>
      </c>
      <c r="AK150" s="89">
        <f t="shared" si="28"/>
        <v>-15</v>
      </c>
      <c r="AL150" s="71">
        <f t="shared" si="29"/>
        <v>0</v>
      </c>
    </row>
    <row r="151" spans="1:38" ht="31.5">
      <c r="A151" s="66" t="s">
        <v>309</v>
      </c>
      <c r="B151" s="67" t="s">
        <v>310</v>
      </c>
      <c r="C151" s="195">
        <v>9.4640000000000004</v>
      </c>
      <c r="D151" s="74">
        <v>7</v>
      </c>
      <c r="E151" s="203">
        <v>5</v>
      </c>
      <c r="F151" s="157">
        <f t="shared" si="21"/>
        <v>0.5283178360101437</v>
      </c>
      <c r="G151" s="72">
        <v>0</v>
      </c>
      <c r="H151" s="75">
        <v>0</v>
      </c>
      <c r="I151" s="75"/>
      <c r="J151" s="75">
        <v>0</v>
      </c>
      <c r="K151" s="75"/>
      <c r="L151" s="75"/>
      <c r="M151" s="75"/>
      <c r="N151" s="158">
        <v>0</v>
      </c>
      <c r="O151" s="173">
        <v>0</v>
      </c>
      <c r="P151" s="160"/>
      <c r="Q151" s="77"/>
      <c r="R151" s="172"/>
      <c r="S151" s="173">
        <v>0</v>
      </c>
      <c r="T151" s="173">
        <v>0</v>
      </c>
      <c r="U151" s="162">
        <v>0</v>
      </c>
      <c r="V151" s="71">
        <f t="shared" si="23"/>
        <v>0</v>
      </c>
      <c r="W151" s="283">
        <f t="shared" si="24"/>
        <v>0</v>
      </c>
      <c r="X151" s="44">
        <v>0</v>
      </c>
      <c r="Y151" s="73">
        <f>'ИТОГ и проверка'!J151</f>
        <v>0</v>
      </c>
      <c r="Z151" s="73">
        <f t="shared" si="27"/>
        <v>0</v>
      </c>
      <c r="AA151" s="71">
        <f t="shared" si="25"/>
        <v>0</v>
      </c>
      <c r="AB151" s="10">
        <f t="shared" si="22"/>
        <v>0</v>
      </c>
      <c r="AC151" s="77"/>
      <c r="AD151" s="73">
        <f>'ИТОГ и проверка'!K151</f>
        <v>0</v>
      </c>
      <c r="AE151" s="77"/>
      <c r="AF151" s="77"/>
      <c r="AG151" s="77"/>
      <c r="AH151" s="73">
        <f>'ИТОГ и проверка'!L151</f>
        <v>0</v>
      </c>
      <c r="AI151" s="91"/>
      <c r="AJ151" s="91">
        <f t="shared" si="30"/>
        <v>0</v>
      </c>
      <c r="AK151" s="89">
        <f t="shared" si="28"/>
        <v>0</v>
      </c>
      <c r="AL151" s="71">
        <f t="shared" si="29"/>
        <v>0</v>
      </c>
    </row>
    <row r="152" spans="1:38" ht="31.5">
      <c r="A152" s="66" t="s">
        <v>311</v>
      </c>
      <c r="B152" s="67" t="s">
        <v>312</v>
      </c>
      <c r="C152" s="171">
        <v>76.146000000000001</v>
      </c>
      <c r="D152" s="74">
        <v>320</v>
      </c>
      <c r="E152" s="299">
        <v>318</v>
      </c>
      <c r="F152" s="157">
        <f t="shared" si="21"/>
        <v>4.1761878496572375</v>
      </c>
      <c r="G152" s="72">
        <v>38</v>
      </c>
      <c r="H152" s="75">
        <v>12</v>
      </c>
      <c r="I152" s="75"/>
      <c r="J152" s="75">
        <v>0</v>
      </c>
      <c r="K152" s="75"/>
      <c r="L152" s="75"/>
      <c r="M152" s="75"/>
      <c r="N152" s="75">
        <v>0</v>
      </c>
      <c r="O152" s="255"/>
      <c r="P152" s="77"/>
      <c r="Q152" s="77"/>
      <c r="R152" s="90"/>
      <c r="S152" s="255"/>
      <c r="T152" s="255"/>
      <c r="U152" s="71">
        <f t="shared" si="31"/>
        <v>0</v>
      </c>
      <c r="V152" s="71">
        <f t="shared" si="23"/>
        <v>38.159999999999997</v>
      </c>
      <c r="W152" s="283">
        <f t="shared" si="24"/>
        <v>38</v>
      </c>
      <c r="X152" s="44">
        <v>12</v>
      </c>
      <c r="Y152" s="73">
        <f>'ИТОГ и проверка'!J152</f>
        <v>38</v>
      </c>
      <c r="Z152" s="73">
        <f t="shared" si="27"/>
        <v>11.949685534591195</v>
      </c>
      <c r="AA152" s="71">
        <f t="shared" si="25"/>
        <v>-5.031446540880502E-2</v>
      </c>
      <c r="AB152" s="73">
        <f t="shared" si="22"/>
        <v>0</v>
      </c>
      <c r="AC152" s="77"/>
      <c r="AD152" s="73">
        <f>'ИТОГ и проверка'!K152</f>
        <v>0</v>
      </c>
      <c r="AE152" s="77"/>
      <c r="AF152" s="77"/>
      <c r="AG152" s="77"/>
      <c r="AH152" s="73">
        <f>'ИТОГ и проверка'!L152</f>
        <v>0</v>
      </c>
      <c r="AI152" s="91"/>
      <c r="AJ152" s="91">
        <f t="shared" si="30"/>
        <v>0</v>
      </c>
      <c r="AK152" s="89">
        <f t="shared" si="28"/>
        <v>-38</v>
      </c>
      <c r="AL152" s="71">
        <f t="shared" si="29"/>
        <v>0</v>
      </c>
    </row>
    <row r="153" spans="1:38" ht="47.25">
      <c r="A153" s="66" t="s">
        <v>313</v>
      </c>
      <c r="B153" s="67" t="s">
        <v>314</v>
      </c>
      <c r="C153" s="168">
        <v>40.438000000000002</v>
      </c>
      <c r="D153" s="284">
        <v>371</v>
      </c>
      <c r="E153" s="170">
        <v>363</v>
      </c>
      <c r="F153" s="174">
        <f t="shared" si="21"/>
        <v>8.9767050793807801</v>
      </c>
      <c r="G153" s="72">
        <v>30</v>
      </c>
      <c r="H153" s="75">
        <v>8</v>
      </c>
      <c r="I153" s="75"/>
      <c r="J153" s="75">
        <v>0</v>
      </c>
      <c r="K153" s="75"/>
      <c r="L153" s="75"/>
      <c r="M153" s="75"/>
      <c r="N153" s="158">
        <v>0</v>
      </c>
      <c r="O153" s="170">
        <v>27</v>
      </c>
      <c r="P153" s="160"/>
      <c r="Q153" s="77"/>
      <c r="R153" s="172"/>
      <c r="S153" s="170">
        <v>15</v>
      </c>
      <c r="T153" s="170">
        <v>12</v>
      </c>
      <c r="U153" s="162">
        <f t="shared" si="31"/>
        <v>90</v>
      </c>
      <c r="V153" s="71">
        <f t="shared" si="23"/>
        <v>65.34</v>
      </c>
      <c r="W153" s="283">
        <f t="shared" si="24"/>
        <v>65</v>
      </c>
      <c r="X153" s="44">
        <v>18</v>
      </c>
      <c r="Y153" s="73">
        <f>'ИТОГ и проверка'!J153</f>
        <v>30</v>
      </c>
      <c r="Z153" s="73">
        <f t="shared" si="27"/>
        <v>8.2644628099173563</v>
      </c>
      <c r="AA153" s="71">
        <f t="shared" si="25"/>
        <v>-9.7355371900826437</v>
      </c>
      <c r="AB153" s="10">
        <f t="shared" si="22"/>
        <v>0</v>
      </c>
      <c r="AC153" s="77"/>
      <c r="AD153" s="73">
        <f>'ИТОГ и проверка'!K153</f>
        <v>0</v>
      </c>
      <c r="AE153" s="77"/>
      <c r="AF153" s="77"/>
      <c r="AG153" s="77"/>
      <c r="AH153" s="73">
        <f>'ИТОГ и проверка'!L153</f>
        <v>0</v>
      </c>
      <c r="AI153" s="91"/>
      <c r="AJ153" s="91">
        <f t="shared" si="30"/>
        <v>0</v>
      </c>
      <c r="AK153" s="89">
        <f t="shared" si="28"/>
        <v>-30</v>
      </c>
      <c r="AL153" s="71">
        <f t="shared" si="29"/>
        <v>0</v>
      </c>
    </row>
    <row r="154" spans="1:38" ht="31.5">
      <c r="A154" s="66" t="s">
        <v>315</v>
      </c>
      <c r="B154" s="67" t="s">
        <v>316</v>
      </c>
      <c r="C154" s="171">
        <v>16.07</v>
      </c>
      <c r="D154" s="284">
        <v>81</v>
      </c>
      <c r="E154" s="170">
        <v>75</v>
      </c>
      <c r="F154" s="174">
        <f t="shared" si="21"/>
        <v>4.667081518357187</v>
      </c>
      <c r="G154" s="72">
        <v>9</v>
      </c>
      <c r="H154" s="75">
        <v>11</v>
      </c>
      <c r="I154" s="75"/>
      <c r="J154" s="75">
        <v>1</v>
      </c>
      <c r="K154" s="75"/>
      <c r="L154" s="75"/>
      <c r="M154" s="75">
        <v>5</v>
      </c>
      <c r="N154" s="75">
        <v>3</v>
      </c>
      <c r="O154" s="187">
        <v>7</v>
      </c>
      <c r="P154" s="77"/>
      <c r="Q154" s="77"/>
      <c r="R154" s="90"/>
      <c r="S154" s="205">
        <v>5</v>
      </c>
      <c r="T154" s="188">
        <v>2</v>
      </c>
      <c r="U154" s="71">
        <f t="shared" si="31"/>
        <v>77.777777777777786</v>
      </c>
      <c r="V154" s="71">
        <f t="shared" si="23"/>
        <v>9</v>
      </c>
      <c r="W154" s="283">
        <f t="shared" si="24"/>
        <v>9</v>
      </c>
      <c r="X154" s="44">
        <v>12</v>
      </c>
      <c r="Y154" s="73">
        <f>'ИТОГ и проверка'!J154</f>
        <v>9</v>
      </c>
      <c r="Z154" s="73">
        <f t="shared" si="27"/>
        <v>12</v>
      </c>
      <c r="AA154" s="71">
        <f t="shared" si="25"/>
        <v>0</v>
      </c>
      <c r="AB154" s="73">
        <f t="shared" si="22"/>
        <v>0</v>
      </c>
      <c r="AC154" s="77"/>
      <c r="AD154" s="73">
        <f>'ИТОГ и проверка'!K154</f>
        <v>1</v>
      </c>
      <c r="AE154" s="77"/>
      <c r="AF154" s="77"/>
      <c r="AG154" s="73">
        <f t="shared" si="26"/>
        <v>5</v>
      </c>
      <c r="AH154" s="73">
        <f>'ИТОГ и проверка'!L154</f>
        <v>3</v>
      </c>
      <c r="AI154" s="91"/>
      <c r="AJ154" s="91">
        <f t="shared" si="30"/>
        <v>9</v>
      </c>
      <c r="AK154" s="89">
        <f t="shared" si="28"/>
        <v>0</v>
      </c>
      <c r="AL154" s="71">
        <f t="shared" si="29"/>
        <v>0</v>
      </c>
    </row>
    <row r="155" spans="1:38" ht="47.25">
      <c r="A155" s="66" t="s">
        <v>317</v>
      </c>
      <c r="B155" s="67" t="s">
        <v>318</v>
      </c>
      <c r="C155" s="168">
        <v>3.52</v>
      </c>
      <c r="D155" s="74">
        <v>48</v>
      </c>
      <c r="E155" s="202">
        <v>212</v>
      </c>
      <c r="F155" s="157">
        <f t="shared" si="21"/>
        <v>60.227272727272727</v>
      </c>
      <c r="G155" s="72">
        <v>12</v>
      </c>
      <c r="H155" s="75">
        <v>25</v>
      </c>
      <c r="I155" s="75"/>
      <c r="J155" s="75">
        <v>1</v>
      </c>
      <c r="K155" s="75"/>
      <c r="L155" s="75"/>
      <c r="M155" s="75">
        <v>6</v>
      </c>
      <c r="N155" s="75">
        <v>5</v>
      </c>
      <c r="O155" s="186">
        <v>9</v>
      </c>
      <c r="P155" s="77"/>
      <c r="Q155" s="77"/>
      <c r="R155" s="90"/>
      <c r="S155" s="186">
        <v>5</v>
      </c>
      <c r="T155" s="187">
        <v>4</v>
      </c>
      <c r="U155" s="71">
        <f t="shared" si="31"/>
        <v>75</v>
      </c>
      <c r="V155" s="71">
        <f t="shared" si="23"/>
        <v>53</v>
      </c>
      <c r="W155" s="283">
        <f t="shared" si="24"/>
        <v>53</v>
      </c>
      <c r="X155" s="44">
        <v>25</v>
      </c>
      <c r="Y155" s="73">
        <f>'ИТОГ и проверка'!J155</f>
        <v>5</v>
      </c>
      <c r="Z155" s="73">
        <f t="shared" si="27"/>
        <v>2.3584905660377355</v>
      </c>
      <c r="AA155" s="71">
        <f t="shared" si="25"/>
        <v>-22.641509433962263</v>
      </c>
      <c r="AB155" s="10">
        <f t="shared" si="22"/>
        <v>0</v>
      </c>
      <c r="AC155" s="77"/>
      <c r="AD155" s="73">
        <f>'ИТОГ и проверка'!K155</f>
        <v>0</v>
      </c>
      <c r="AE155" s="77"/>
      <c r="AF155" s="77"/>
      <c r="AG155" s="73">
        <f t="shared" si="26"/>
        <v>3</v>
      </c>
      <c r="AH155" s="73">
        <f>'ИТОГ и проверка'!L155</f>
        <v>2</v>
      </c>
      <c r="AI155" s="91"/>
      <c r="AJ155" s="91">
        <f t="shared" si="30"/>
        <v>5</v>
      </c>
      <c r="AK155" s="89">
        <f t="shared" si="28"/>
        <v>0</v>
      </c>
      <c r="AL155" s="71">
        <f t="shared" si="29"/>
        <v>0</v>
      </c>
    </row>
    <row r="156" spans="1:38" ht="47.25">
      <c r="A156" s="66" t="s">
        <v>319</v>
      </c>
      <c r="B156" s="67" t="s">
        <v>320</v>
      </c>
      <c r="C156" s="171">
        <v>12.092000000000001</v>
      </c>
      <c r="D156" s="74">
        <v>52</v>
      </c>
      <c r="E156" s="148">
        <v>44</v>
      </c>
      <c r="F156" s="157">
        <f t="shared" si="21"/>
        <v>3.6387694343367514</v>
      </c>
      <c r="G156" s="72">
        <v>6</v>
      </c>
      <c r="H156" s="75">
        <v>12</v>
      </c>
      <c r="I156" s="75"/>
      <c r="J156" s="75">
        <v>0</v>
      </c>
      <c r="K156" s="75"/>
      <c r="L156" s="75"/>
      <c r="M156" s="75">
        <v>4</v>
      </c>
      <c r="N156" s="75">
        <v>2</v>
      </c>
      <c r="O156" s="206">
        <v>2</v>
      </c>
      <c r="P156" s="77"/>
      <c r="Q156" s="77"/>
      <c r="R156" s="90"/>
      <c r="S156" s="206">
        <v>1</v>
      </c>
      <c r="T156" s="169">
        <v>1</v>
      </c>
      <c r="U156" s="71">
        <v>0</v>
      </c>
      <c r="V156" s="71">
        <f t="shared" si="23"/>
        <v>5.2799999999999994</v>
      </c>
      <c r="W156" s="283">
        <f t="shared" si="24"/>
        <v>5</v>
      </c>
      <c r="X156" s="44">
        <v>12</v>
      </c>
      <c r="Y156" s="73">
        <f>'ИТОГ и проверка'!J156</f>
        <v>5</v>
      </c>
      <c r="Z156" s="73">
        <f t="shared" si="27"/>
        <v>11.363636363636363</v>
      </c>
      <c r="AA156" s="71">
        <f t="shared" si="25"/>
        <v>-0.63636363636363669</v>
      </c>
      <c r="AB156" s="73">
        <f t="shared" si="22"/>
        <v>0</v>
      </c>
      <c r="AC156" s="77"/>
      <c r="AD156" s="73">
        <f>'ИТОГ и проверка'!K156</f>
        <v>0</v>
      </c>
      <c r="AE156" s="77"/>
      <c r="AF156" s="77"/>
      <c r="AG156" s="73">
        <f t="shared" si="26"/>
        <v>2</v>
      </c>
      <c r="AH156" s="73">
        <f>'ИТОГ и проверка'!L156</f>
        <v>3</v>
      </c>
      <c r="AI156" s="91"/>
      <c r="AJ156" s="91">
        <f t="shared" si="30"/>
        <v>5</v>
      </c>
      <c r="AK156" s="89">
        <f t="shared" si="28"/>
        <v>0</v>
      </c>
      <c r="AL156" s="71">
        <f t="shared" si="29"/>
        <v>0</v>
      </c>
    </row>
    <row r="157" spans="1:38" ht="31.5">
      <c r="A157" s="66" t="s">
        <v>321</v>
      </c>
      <c r="B157" s="67" t="s">
        <v>322</v>
      </c>
      <c r="C157" s="168">
        <v>22.745000000000001</v>
      </c>
      <c r="D157" s="74">
        <v>173</v>
      </c>
      <c r="E157" s="169">
        <v>177</v>
      </c>
      <c r="F157" s="157">
        <f t="shared" si="21"/>
        <v>7.7819300945262695</v>
      </c>
      <c r="G157" s="72">
        <v>25</v>
      </c>
      <c r="H157" s="75">
        <v>14</v>
      </c>
      <c r="I157" s="75"/>
      <c r="J157" s="75">
        <v>0</v>
      </c>
      <c r="K157" s="75"/>
      <c r="L157" s="75"/>
      <c r="M157" s="75"/>
      <c r="N157" s="158">
        <v>0</v>
      </c>
      <c r="O157" s="218">
        <v>21</v>
      </c>
      <c r="P157" s="160"/>
      <c r="Q157" s="77"/>
      <c r="R157" s="172"/>
      <c r="S157" s="218">
        <v>13</v>
      </c>
      <c r="T157" s="218">
        <v>8</v>
      </c>
      <c r="U157" s="162">
        <f t="shared" si="31"/>
        <v>84</v>
      </c>
      <c r="V157" s="71">
        <f t="shared" si="23"/>
        <v>26.55</v>
      </c>
      <c r="W157" s="283">
        <f t="shared" si="24"/>
        <v>26</v>
      </c>
      <c r="X157" s="44">
        <v>15</v>
      </c>
      <c r="Y157" s="73">
        <f>'ИТОГ и проверка'!J157</f>
        <v>26</v>
      </c>
      <c r="Z157" s="73">
        <f t="shared" si="27"/>
        <v>14.689265536723164</v>
      </c>
      <c r="AA157" s="71">
        <f t="shared" si="25"/>
        <v>-0.31073446327683563</v>
      </c>
      <c r="AB157" s="10">
        <f t="shared" si="22"/>
        <v>0</v>
      </c>
      <c r="AC157" s="77"/>
      <c r="AD157" s="73">
        <f>'ИТОГ и проверка'!K157</f>
        <v>0</v>
      </c>
      <c r="AE157" s="77"/>
      <c r="AF157" s="77"/>
      <c r="AG157" s="77"/>
      <c r="AH157" s="73">
        <f>'ИТОГ и проверка'!L157</f>
        <v>0</v>
      </c>
      <c r="AI157" s="91"/>
      <c r="AJ157" s="91">
        <f t="shared" si="30"/>
        <v>0</v>
      </c>
      <c r="AK157" s="89">
        <f t="shared" si="28"/>
        <v>-26</v>
      </c>
      <c r="AL157" s="71">
        <f t="shared" si="29"/>
        <v>0</v>
      </c>
    </row>
    <row r="158" spans="1:38" ht="31.5">
      <c r="A158" s="66" t="s">
        <v>323</v>
      </c>
      <c r="B158" s="124" t="s">
        <v>324</v>
      </c>
      <c r="C158" s="222">
        <v>33.654000000000003</v>
      </c>
      <c r="D158" s="284">
        <v>172</v>
      </c>
      <c r="E158" s="250">
        <v>183</v>
      </c>
      <c r="F158" s="174">
        <f t="shared" si="21"/>
        <v>5.4376894277054726</v>
      </c>
      <c r="G158" s="72">
        <v>20</v>
      </c>
      <c r="H158" s="75">
        <v>12</v>
      </c>
      <c r="I158" s="75"/>
      <c r="J158" s="75">
        <v>0</v>
      </c>
      <c r="K158" s="75"/>
      <c r="L158" s="75"/>
      <c r="M158" s="75"/>
      <c r="N158" s="158">
        <v>0</v>
      </c>
      <c r="O158" s="170">
        <v>20</v>
      </c>
      <c r="P158" s="160"/>
      <c r="Q158" s="77"/>
      <c r="R158" s="172"/>
      <c r="S158" s="170">
        <v>14</v>
      </c>
      <c r="T158" s="170">
        <v>6</v>
      </c>
      <c r="U158" s="162">
        <f t="shared" si="31"/>
        <v>100</v>
      </c>
      <c r="V158" s="71">
        <f t="shared" si="23"/>
        <v>21.96</v>
      </c>
      <c r="W158" s="283">
        <f t="shared" si="24"/>
        <v>21</v>
      </c>
      <c r="X158" s="44">
        <v>12</v>
      </c>
      <c r="Y158" s="73">
        <f>'ИТОГ и проверка'!J158</f>
        <v>21</v>
      </c>
      <c r="Z158" s="73">
        <f t="shared" si="27"/>
        <v>11.475409836065573</v>
      </c>
      <c r="AA158" s="71">
        <f t="shared" si="25"/>
        <v>-0.52459016393442681</v>
      </c>
      <c r="AB158" s="73">
        <f t="shared" si="22"/>
        <v>0</v>
      </c>
      <c r="AC158" s="77"/>
      <c r="AD158" s="73">
        <f>'ИТОГ и проверка'!K158</f>
        <v>0</v>
      </c>
      <c r="AE158" s="77"/>
      <c r="AF158" s="77"/>
      <c r="AG158" s="77"/>
      <c r="AH158" s="73">
        <f>'ИТОГ и проверка'!L158</f>
        <v>0</v>
      </c>
      <c r="AI158" s="91"/>
      <c r="AJ158" s="91">
        <f t="shared" si="30"/>
        <v>0</v>
      </c>
      <c r="AK158" s="89">
        <f t="shared" si="28"/>
        <v>-21</v>
      </c>
      <c r="AL158" s="71">
        <f t="shared" si="29"/>
        <v>0</v>
      </c>
    </row>
    <row r="159" spans="1:38" ht="31.5">
      <c r="A159" s="66" t="s">
        <v>325</v>
      </c>
      <c r="B159" s="124" t="s">
        <v>326</v>
      </c>
      <c r="C159" s="195">
        <v>11.364000000000001</v>
      </c>
      <c r="D159" s="74">
        <v>78</v>
      </c>
      <c r="E159" s="148">
        <v>86</v>
      </c>
      <c r="F159" s="157">
        <f t="shared" si="21"/>
        <v>7.5677578317493834</v>
      </c>
      <c r="G159" s="72">
        <v>11</v>
      </c>
      <c r="H159" s="75">
        <v>14</v>
      </c>
      <c r="I159" s="75"/>
      <c r="J159" s="75">
        <v>0</v>
      </c>
      <c r="K159" s="75"/>
      <c r="L159" s="75"/>
      <c r="M159" s="75"/>
      <c r="N159" s="158">
        <v>0</v>
      </c>
      <c r="O159" s="170">
        <v>11</v>
      </c>
      <c r="P159" s="160"/>
      <c r="Q159" s="77"/>
      <c r="R159" s="172"/>
      <c r="S159" s="170">
        <v>7</v>
      </c>
      <c r="T159" s="170">
        <v>4</v>
      </c>
      <c r="U159" s="162">
        <f t="shared" si="31"/>
        <v>100</v>
      </c>
      <c r="V159" s="71">
        <f t="shared" si="23"/>
        <v>12.9</v>
      </c>
      <c r="W159" s="283">
        <f t="shared" si="24"/>
        <v>12</v>
      </c>
      <c r="X159" s="44">
        <v>15</v>
      </c>
      <c r="Y159" s="73">
        <f>'ИТОГ и проверка'!J159</f>
        <v>12</v>
      </c>
      <c r="Z159" s="73">
        <f t="shared" si="27"/>
        <v>13.953488372093023</v>
      </c>
      <c r="AA159" s="71">
        <f t="shared" si="25"/>
        <v>-1.0465116279069768</v>
      </c>
      <c r="AB159" s="10">
        <f t="shared" si="22"/>
        <v>0</v>
      </c>
      <c r="AC159" s="77"/>
      <c r="AD159" s="73">
        <f>'ИТОГ и проверка'!K159</f>
        <v>0</v>
      </c>
      <c r="AE159" s="77"/>
      <c r="AF159" s="77"/>
      <c r="AG159" s="77"/>
      <c r="AH159" s="73">
        <f>'ИТОГ и проверка'!L159</f>
        <v>0</v>
      </c>
      <c r="AI159" s="91"/>
      <c r="AJ159" s="91">
        <f t="shared" si="30"/>
        <v>0</v>
      </c>
      <c r="AK159" s="89">
        <f t="shared" si="28"/>
        <v>-12</v>
      </c>
      <c r="AL159" s="71">
        <f t="shared" si="29"/>
        <v>0</v>
      </c>
    </row>
    <row r="160" spans="1:38">
      <c r="A160" s="93" t="s">
        <v>327</v>
      </c>
      <c r="B160" s="57" t="s">
        <v>328</v>
      </c>
      <c r="C160" s="163"/>
      <c r="D160" s="58"/>
      <c r="E160" s="59"/>
      <c r="F160" s="192"/>
      <c r="G160" s="119"/>
      <c r="H160" s="61"/>
      <c r="I160" s="61"/>
      <c r="J160" s="61"/>
      <c r="K160" s="61"/>
      <c r="L160" s="61"/>
      <c r="M160" s="61"/>
      <c r="N160" s="61"/>
      <c r="O160" s="164"/>
      <c r="P160" s="58"/>
      <c r="Q160" s="58"/>
      <c r="R160" s="58"/>
      <c r="S160" s="220"/>
      <c r="T160" s="221"/>
      <c r="U160" s="58"/>
      <c r="V160" s="60"/>
      <c r="W160" s="62"/>
      <c r="X160" s="62"/>
      <c r="Y160" s="60"/>
      <c r="Z160" s="120"/>
      <c r="AA160" s="60"/>
      <c r="AB160" s="73">
        <f t="shared" si="22"/>
        <v>0</v>
      </c>
      <c r="AC160" s="60"/>
      <c r="AD160" s="60"/>
      <c r="AE160" s="60"/>
      <c r="AF160" s="60"/>
      <c r="AG160" s="60"/>
      <c r="AH160" s="60"/>
      <c r="AI160" s="97"/>
      <c r="AJ160" s="91">
        <f t="shared" si="30"/>
        <v>0</v>
      </c>
      <c r="AK160" s="89">
        <f t="shared" si="28"/>
        <v>0</v>
      </c>
      <c r="AL160" s="71">
        <f t="shared" si="29"/>
        <v>0</v>
      </c>
    </row>
    <row r="161" spans="1:38" ht="31.5">
      <c r="A161" s="66" t="s">
        <v>329</v>
      </c>
      <c r="B161" s="67" t="s">
        <v>330</v>
      </c>
      <c r="C161" s="195">
        <v>92.8</v>
      </c>
      <c r="D161" s="90">
        <v>506</v>
      </c>
      <c r="E161" s="148">
        <v>531</v>
      </c>
      <c r="F161" s="157">
        <f t="shared" si="21"/>
        <v>5.7219827586206895</v>
      </c>
      <c r="G161" s="72">
        <v>50</v>
      </c>
      <c r="H161" s="75">
        <v>10</v>
      </c>
      <c r="I161" s="75"/>
      <c r="J161" s="75">
        <v>0</v>
      </c>
      <c r="K161" s="75"/>
      <c r="L161" s="75"/>
      <c r="M161" s="75"/>
      <c r="N161" s="75">
        <v>0</v>
      </c>
      <c r="O161" s="244"/>
      <c r="P161" s="77"/>
      <c r="Q161" s="77"/>
      <c r="R161" s="90"/>
      <c r="S161" s="244"/>
      <c r="T161" s="231"/>
      <c r="U161" s="71">
        <f t="shared" si="31"/>
        <v>0</v>
      </c>
      <c r="V161" s="71">
        <f t="shared" si="23"/>
        <v>63.72</v>
      </c>
      <c r="W161" s="283">
        <f t="shared" si="24"/>
        <v>63</v>
      </c>
      <c r="X161" s="44">
        <v>12</v>
      </c>
      <c r="Y161" s="73">
        <f>'ИТОГ и проверка'!J161</f>
        <v>51</v>
      </c>
      <c r="Z161" s="73">
        <f t="shared" si="27"/>
        <v>9.6045197740112993</v>
      </c>
      <c r="AA161" s="71">
        <f t="shared" si="25"/>
        <v>-2.3954802259887007</v>
      </c>
      <c r="AB161" s="10">
        <f t="shared" si="22"/>
        <v>0</v>
      </c>
      <c r="AC161" s="77"/>
      <c r="AD161" s="73">
        <f>'ИТОГ и проверка'!K161</f>
        <v>0</v>
      </c>
      <c r="AE161" s="77"/>
      <c r="AF161" s="77"/>
      <c r="AG161" s="77"/>
      <c r="AH161" s="73">
        <f>'ИТОГ и проверка'!L161</f>
        <v>0</v>
      </c>
      <c r="AI161" s="91"/>
      <c r="AJ161" s="91">
        <f t="shared" si="30"/>
        <v>0</v>
      </c>
      <c r="AK161" s="89">
        <f t="shared" si="28"/>
        <v>-51</v>
      </c>
      <c r="AL161" s="71">
        <f t="shared" si="29"/>
        <v>0</v>
      </c>
    </row>
    <row r="162" spans="1:38" ht="31.5">
      <c r="A162" s="66" t="s">
        <v>331</v>
      </c>
      <c r="B162" s="67" t="s">
        <v>332</v>
      </c>
      <c r="C162" s="171">
        <v>347.2</v>
      </c>
      <c r="D162" s="74">
        <v>2862</v>
      </c>
      <c r="E162" s="90">
        <v>3135</v>
      </c>
      <c r="F162" s="157">
        <f t="shared" si="21"/>
        <v>9.0293778801843327</v>
      </c>
      <c r="G162" s="72">
        <v>150</v>
      </c>
      <c r="H162" s="75">
        <v>5</v>
      </c>
      <c r="I162" s="75"/>
      <c r="J162" s="75">
        <v>22</v>
      </c>
      <c r="K162" s="75"/>
      <c r="L162" s="75"/>
      <c r="M162" s="75">
        <v>53</v>
      </c>
      <c r="N162" s="75">
        <v>75</v>
      </c>
      <c r="O162" s="187">
        <v>91</v>
      </c>
      <c r="P162" s="77"/>
      <c r="Q162" s="77"/>
      <c r="R162" s="90"/>
      <c r="S162" s="70">
        <v>43</v>
      </c>
      <c r="T162" s="186">
        <v>48</v>
      </c>
      <c r="U162" s="71">
        <f t="shared" si="31"/>
        <v>60.666666666666664</v>
      </c>
      <c r="V162" s="71">
        <f t="shared" si="23"/>
        <v>470.25</v>
      </c>
      <c r="W162" s="283">
        <f t="shared" si="24"/>
        <v>470</v>
      </c>
      <c r="X162" s="44">
        <v>15</v>
      </c>
      <c r="Y162" s="73">
        <f>'ИТОГ и проверка'!J162</f>
        <v>125</v>
      </c>
      <c r="Z162" s="73">
        <f t="shared" si="27"/>
        <v>3.9872408293460921</v>
      </c>
      <c r="AA162" s="71">
        <f t="shared" si="25"/>
        <v>-11.012759170653908</v>
      </c>
      <c r="AB162" s="73">
        <f t="shared" si="22"/>
        <v>0</v>
      </c>
      <c r="AC162" s="77"/>
      <c r="AD162" s="73">
        <f>'ИТОГ и проверка'!K162</f>
        <v>15</v>
      </c>
      <c r="AE162" s="77"/>
      <c r="AF162" s="77"/>
      <c r="AG162" s="73">
        <f t="shared" si="26"/>
        <v>70</v>
      </c>
      <c r="AH162" s="73">
        <f>'ИТОГ и проверка'!L162</f>
        <v>40</v>
      </c>
      <c r="AI162" s="91"/>
      <c r="AJ162" s="91">
        <f t="shared" si="30"/>
        <v>125</v>
      </c>
      <c r="AK162" s="89">
        <f t="shared" si="28"/>
        <v>0</v>
      </c>
      <c r="AL162" s="71">
        <f t="shared" si="29"/>
        <v>0</v>
      </c>
    </row>
    <row r="163" spans="1:38">
      <c r="A163" s="93" t="s">
        <v>333</v>
      </c>
      <c r="B163" s="57" t="s">
        <v>334</v>
      </c>
      <c r="C163" s="175"/>
      <c r="D163" s="165"/>
      <c r="E163" s="212"/>
      <c r="F163" s="213"/>
      <c r="G163" s="119"/>
      <c r="H163" s="61"/>
      <c r="I163" s="61"/>
      <c r="J163" s="61"/>
      <c r="K163" s="61"/>
      <c r="L163" s="61"/>
      <c r="M163" s="61"/>
      <c r="N163" s="61"/>
      <c r="O163" s="207"/>
      <c r="P163" s="58"/>
      <c r="Q163" s="58"/>
      <c r="R163" s="58"/>
      <c r="S163" s="207"/>
      <c r="T163" s="164"/>
      <c r="U163" s="58"/>
      <c r="V163" s="60"/>
      <c r="W163" s="62"/>
      <c r="X163" s="62"/>
      <c r="Y163" s="60"/>
      <c r="Z163" s="120"/>
      <c r="AA163" s="60"/>
      <c r="AB163" s="10">
        <f t="shared" si="22"/>
        <v>0</v>
      </c>
      <c r="AC163" s="60"/>
      <c r="AD163" s="60"/>
      <c r="AE163" s="60"/>
      <c r="AF163" s="60"/>
      <c r="AG163" s="60"/>
      <c r="AH163" s="60"/>
      <c r="AI163" s="97"/>
      <c r="AJ163" s="91">
        <f t="shared" si="30"/>
        <v>0</v>
      </c>
      <c r="AK163" s="89">
        <f t="shared" si="28"/>
        <v>0</v>
      </c>
      <c r="AL163" s="71">
        <f t="shared" si="29"/>
        <v>0</v>
      </c>
    </row>
    <row r="164" spans="1:38" ht="31.5">
      <c r="A164" s="66" t="s">
        <v>335</v>
      </c>
      <c r="B164" s="67" t="s">
        <v>336</v>
      </c>
      <c r="C164" s="171">
        <v>10.686999999999999</v>
      </c>
      <c r="D164" s="284">
        <v>38</v>
      </c>
      <c r="E164" s="252">
        <v>34</v>
      </c>
      <c r="F164" s="174">
        <f t="shared" ref="F164:F227" si="32">E164/C164</f>
        <v>3.1814353887901192</v>
      </c>
      <c r="G164" s="72">
        <v>4</v>
      </c>
      <c r="H164" s="75">
        <v>11</v>
      </c>
      <c r="I164" s="75"/>
      <c r="J164" s="75">
        <v>0</v>
      </c>
      <c r="K164" s="75"/>
      <c r="L164" s="75"/>
      <c r="M164" s="75"/>
      <c r="N164" s="75">
        <v>0</v>
      </c>
      <c r="O164" s="253"/>
      <c r="P164" s="77"/>
      <c r="Q164" s="77"/>
      <c r="R164" s="90"/>
      <c r="S164" s="253"/>
      <c r="T164" s="254"/>
      <c r="U164" s="71">
        <f t="shared" si="31"/>
        <v>0</v>
      </c>
      <c r="V164" s="71">
        <f t="shared" si="23"/>
        <v>4.08</v>
      </c>
      <c r="W164" s="283">
        <f t="shared" si="24"/>
        <v>4</v>
      </c>
      <c r="X164" s="44">
        <v>12</v>
      </c>
      <c r="Y164" s="73">
        <f>'ИТОГ и проверка'!J164</f>
        <v>2</v>
      </c>
      <c r="Z164" s="73">
        <f t="shared" si="27"/>
        <v>5.8823529411764701</v>
      </c>
      <c r="AA164" s="71">
        <f t="shared" si="25"/>
        <v>-6.1176470588235299</v>
      </c>
      <c r="AB164" s="73">
        <f t="shared" ref="AB164:AB227" si="33">IF(AA164&gt;0.01,AA164*1000000,0)</f>
        <v>0</v>
      </c>
      <c r="AC164" s="77"/>
      <c r="AD164" s="73">
        <f>'ИТОГ и проверка'!K164</f>
        <v>0</v>
      </c>
      <c r="AE164" s="77"/>
      <c r="AF164" s="77"/>
      <c r="AG164" s="77"/>
      <c r="AH164" s="73">
        <f>'ИТОГ и проверка'!L164</f>
        <v>0</v>
      </c>
      <c r="AI164" s="91"/>
      <c r="AJ164" s="91">
        <f t="shared" si="30"/>
        <v>0</v>
      </c>
      <c r="AK164" s="89">
        <f t="shared" si="28"/>
        <v>-2</v>
      </c>
      <c r="AL164" s="71">
        <f t="shared" si="29"/>
        <v>0</v>
      </c>
    </row>
    <row r="165" spans="1:38" ht="94.5">
      <c r="A165" s="66" t="s">
        <v>337</v>
      </c>
      <c r="B165" s="67" t="s">
        <v>338</v>
      </c>
      <c r="C165" s="195">
        <v>23.292999999999999</v>
      </c>
      <c r="D165" s="74">
        <v>40</v>
      </c>
      <c r="E165" s="7">
        <v>58</v>
      </c>
      <c r="F165" s="157">
        <f t="shared" si="32"/>
        <v>2.4900184604816897</v>
      </c>
      <c r="G165" s="72">
        <v>3</v>
      </c>
      <c r="H165" s="75">
        <v>8</v>
      </c>
      <c r="I165" s="75"/>
      <c r="J165" s="75">
        <v>0</v>
      </c>
      <c r="K165" s="75"/>
      <c r="L165" s="75"/>
      <c r="M165" s="75"/>
      <c r="N165" s="158">
        <v>0</v>
      </c>
      <c r="O165" s="170">
        <v>2</v>
      </c>
      <c r="P165" s="160"/>
      <c r="Q165" s="77"/>
      <c r="R165" s="172"/>
      <c r="S165" s="170">
        <v>1</v>
      </c>
      <c r="T165" s="170">
        <v>1</v>
      </c>
      <c r="U165" s="162">
        <f t="shared" si="31"/>
        <v>66.666666666666671</v>
      </c>
      <c r="V165" s="71">
        <f t="shared" si="23"/>
        <v>4.6399999999999997</v>
      </c>
      <c r="W165" s="283">
        <f t="shared" si="24"/>
        <v>4</v>
      </c>
      <c r="X165" s="44">
        <v>8</v>
      </c>
      <c r="Y165" s="73">
        <f>'ИТОГ и проверка'!J165</f>
        <v>4</v>
      </c>
      <c r="Z165" s="73">
        <f t="shared" si="27"/>
        <v>6.8965517241379315</v>
      </c>
      <c r="AA165" s="71">
        <f t="shared" si="25"/>
        <v>-1.1034482758620685</v>
      </c>
      <c r="AB165" s="10">
        <f t="shared" si="33"/>
        <v>0</v>
      </c>
      <c r="AC165" s="77"/>
      <c r="AD165" s="73">
        <f>'ИТОГ и проверка'!K165</f>
        <v>0</v>
      </c>
      <c r="AE165" s="77"/>
      <c r="AF165" s="77"/>
      <c r="AG165" s="77"/>
      <c r="AH165" s="73">
        <f>'ИТОГ и проверка'!L165</f>
        <v>0</v>
      </c>
      <c r="AI165" s="91"/>
      <c r="AJ165" s="91">
        <f t="shared" si="30"/>
        <v>0</v>
      </c>
      <c r="AK165" s="89">
        <f t="shared" si="28"/>
        <v>-4</v>
      </c>
      <c r="AL165" s="71">
        <f t="shared" si="29"/>
        <v>0</v>
      </c>
    </row>
    <row r="166" spans="1:38" ht="47.25">
      <c r="A166" s="66" t="s">
        <v>339</v>
      </c>
      <c r="B166" s="67" t="s">
        <v>340</v>
      </c>
      <c r="C166" s="171">
        <v>19.553999999999998</v>
      </c>
      <c r="D166" s="74">
        <v>63</v>
      </c>
      <c r="E166" s="90">
        <v>71</v>
      </c>
      <c r="F166" s="157">
        <f t="shared" si="32"/>
        <v>3.6309706453922472</v>
      </c>
      <c r="G166" s="72">
        <v>4</v>
      </c>
      <c r="H166" s="75">
        <v>6</v>
      </c>
      <c r="I166" s="75"/>
      <c r="J166" s="75">
        <v>0</v>
      </c>
      <c r="K166" s="75"/>
      <c r="L166" s="75"/>
      <c r="M166" s="75"/>
      <c r="N166" s="158">
        <v>0</v>
      </c>
      <c r="O166" s="170">
        <v>4</v>
      </c>
      <c r="P166" s="160"/>
      <c r="Q166" s="77"/>
      <c r="R166" s="172"/>
      <c r="S166" s="170">
        <v>2</v>
      </c>
      <c r="T166" s="170">
        <v>2</v>
      </c>
      <c r="U166" s="162">
        <f t="shared" si="31"/>
        <v>100</v>
      </c>
      <c r="V166" s="71">
        <f t="shared" si="23"/>
        <v>8.52</v>
      </c>
      <c r="W166" s="283">
        <f t="shared" si="24"/>
        <v>8</v>
      </c>
      <c r="X166" s="44">
        <v>12</v>
      </c>
      <c r="Y166" s="73">
        <f>'ИТОГ и проверка'!J166</f>
        <v>5</v>
      </c>
      <c r="Z166" s="73">
        <f t="shared" si="27"/>
        <v>7.042253521126761</v>
      </c>
      <c r="AA166" s="71">
        <f t="shared" si="25"/>
        <v>-4.957746478873239</v>
      </c>
      <c r="AB166" s="73">
        <f t="shared" si="33"/>
        <v>0</v>
      </c>
      <c r="AC166" s="77"/>
      <c r="AD166" s="73">
        <f>'ИТОГ и проверка'!K166</f>
        <v>0</v>
      </c>
      <c r="AE166" s="77"/>
      <c r="AF166" s="77"/>
      <c r="AG166" s="77"/>
      <c r="AH166" s="73">
        <f>'ИТОГ и проверка'!L166</f>
        <v>0</v>
      </c>
      <c r="AI166" s="91"/>
      <c r="AJ166" s="91">
        <f t="shared" si="30"/>
        <v>0</v>
      </c>
      <c r="AK166" s="89">
        <f t="shared" si="28"/>
        <v>-5</v>
      </c>
      <c r="AL166" s="71">
        <f t="shared" si="29"/>
        <v>0</v>
      </c>
    </row>
    <row r="167" spans="1:38" ht="31.5">
      <c r="A167" s="66" t="s">
        <v>341</v>
      </c>
      <c r="B167" s="67" t="s">
        <v>342</v>
      </c>
      <c r="C167" s="168">
        <v>119.479</v>
      </c>
      <c r="D167" s="74">
        <v>137</v>
      </c>
      <c r="E167" s="186">
        <v>119</v>
      </c>
      <c r="F167" s="157">
        <f t="shared" si="32"/>
        <v>0.99599092727592298</v>
      </c>
      <c r="G167" s="72">
        <v>6</v>
      </c>
      <c r="H167" s="75">
        <v>4</v>
      </c>
      <c r="I167" s="75"/>
      <c r="J167" s="75">
        <v>0</v>
      </c>
      <c r="K167" s="75"/>
      <c r="L167" s="75"/>
      <c r="M167" s="75"/>
      <c r="N167" s="75">
        <v>0</v>
      </c>
      <c r="O167" s="188">
        <v>0</v>
      </c>
      <c r="P167" s="77"/>
      <c r="Q167" s="77"/>
      <c r="R167" s="298"/>
      <c r="S167" s="188">
        <v>0</v>
      </c>
      <c r="T167" s="187">
        <v>0</v>
      </c>
      <c r="U167" s="71">
        <f t="shared" si="31"/>
        <v>0</v>
      </c>
      <c r="V167" s="71">
        <f t="shared" si="23"/>
        <v>9.52</v>
      </c>
      <c r="W167" s="283">
        <f t="shared" si="24"/>
        <v>9</v>
      </c>
      <c r="X167" s="44">
        <v>8</v>
      </c>
      <c r="Y167" s="73">
        <f>'ИТОГ и проверка'!J167</f>
        <v>3</v>
      </c>
      <c r="Z167" s="73">
        <f t="shared" si="27"/>
        <v>2.5210084033613445</v>
      </c>
      <c r="AA167" s="71">
        <f t="shared" si="25"/>
        <v>-5.4789915966386555</v>
      </c>
      <c r="AB167" s="10">
        <f t="shared" si="33"/>
        <v>0</v>
      </c>
      <c r="AC167" s="77"/>
      <c r="AD167" s="73">
        <f>'ИТОГ и проверка'!K167</f>
        <v>0</v>
      </c>
      <c r="AE167" s="77"/>
      <c r="AF167" s="77"/>
      <c r="AG167" s="77"/>
      <c r="AH167" s="73">
        <f>'ИТОГ и проверка'!L167</f>
        <v>0</v>
      </c>
      <c r="AI167" s="91"/>
      <c r="AJ167" s="91">
        <f t="shared" si="30"/>
        <v>0</v>
      </c>
      <c r="AK167" s="89">
        <f t="shared" si="28"/>
        <v>-3</v>
      </c>
      <c r="AL167" s="71">
        <f t="shared" si="29"/>
        <v>0</v>
      </c>
    </row>
    <row r="168" spans="1:38" ht="31.5">
      <c r="A168" s="66" t="s">
        <v>343</v>
      </c>
      <c r="B168" s="67" t="s">
        <v>344</v>
      </c>
      <c r="C168" s="171">
        <v>127.17</v>
      </c>
      <c r="D168" s="74">
        <v>634</v>
      </c>
      <c r="E168" s="148">
        <v>565</v>
      </c>
      <c r="F168" s="157">
        <f t="shared" si="32"/>
        <v>4.4428717464810878</v>
      </c>
      <c r="G168" s="72">
        <v>76</v>
      </c>
      <c r="H168" s="75">
        <v>12</v>
      </c>
      <c r="I168" s="75"/>
      <c r="J168" s="75">
        <v>11</v>
      </c>
      <c r="K168" s="75"/>
      <c r="L168" s="75"/>
      <c r="M168" s="75">
        <v>38</v>
      </c>
      <c r="N168" s="75">
        <v>27</v>
      </c>
      <c r="O168" s="206">
        <v>39</v>
      </c>
      <c r="P168" s="77"/>
      <c r="Q168" s="77"/>
      <c r="R168" s="90"/>
      <c r="S168" s="206">
        <v>23</v>
      </c>
      <c r="T168" s="169">
        <v>16</v>
      </c>
      <c r="U168" s="71">
        <f t="shared" si="31"/>
        <v>51.315789473684212</v>
      </c>
      <c r="V168" s="71">
        <f t="shared" si="23"/>
        <v>67.8</v>
      </c>
      <c r="W168" s="283">
        <f t="shared" si="24"/>
        <v>67</v>
      </c>
      <c r="X168" s="44">
        <v>12</v>
      </c>
      <c r="Y168" s="73">
        <f>'ИТОГ и проверка'!J168</f>
        <v>67</v>
      </c>
      <c r="Z168" s="73">
        <f t="shared" si="27"/>
        <v>11.858407079646017</v>
      </c>
      <c r="AA168" s="71">
        <f t="shared" si="25"/>
        <v>-0.14159292035398252</v>
      </c>
      <c r="AB168" s="73">
        <f t="shared" si="33"/>
        <v>0</v>
      </c>
      <c r="AC168" s="77"/>
      <c r="AD168" s="73">
        <f>'ИТОГ и проверка'!K168</f>
        <v>5</v>
      </c>
      <c r="AE168" s="77"/>
      <c r="AF168" s="77"/>
      <c r="AG168" s="73">
        <f t="shared" si="26"/>
        <v>39</v>
      </c>
      <c r="AH168" s="73">
        <f>'ИТОГ и проверка'!L168</f>
        <v>23</v>
      </c>
      <c r="AI168" s="91"/>
      <c r="AJ168" s="91">
        <f t="shared" si="30"/>
        <v>67</v>
      </c>
      <c r="AK168" s="89">
        <f t="shared" si="28"/>
        <v>0</v>
      </c>
      <c r="AL168" s="71">
        <f t="shared" si="29"/>
        <v>0</v>
      </c>
    </row>
    <row r="169" spans="1:38" ht="63">
      <c r="A169" s="66" t="s">
        <v>345</v>
      </c>
      <c r="B169" s="67" t="s">
        <v>346</v>
      </c>
      <c r="C169" s="195">
        <v>51.795000000000002</v>
      </c>
      <c r="D169" s="74">
        <v>81</v>
      </c>
      <c r="E169" s="203">
        <v>86</v>
      </c>
      <c r="F169" s="157">
        <f t="shared" si="32"/>
        <v>1.6603919297229461</v>
      </c>
      <c r="G169" s="72">
        <v>6</v>
      </c>
      <c r="H169" s="75">
        <v>7</v>
      </c>
      <c r="I169" s="75"/>
      <c r="J169" s="75">
        <v>0</v>
      </c>
      <c r="K169" s="75"/>
      <c r="L169" s="75"/>
      <c r="M169" s="75"/>
      <c r="N169" s="158">
        <v>0</v>
      </c>
      <c r="O169" s="159">
        <v>5</v>
      </c>
      <c r="P169" s="160"/>
      <c r="Q169" s="77"/>
      <c r="R169" s="172"/>
      <c r="S169" s="159">
        <v>4</v>
      </c>
      <c r="T169" s="159">
        <v>1</v>
      </c>
      <c r="U169" s="162">
        <f t="shared" si="31"/>
        <v>83.333333333333343</v>
      </c>
      <c r="V169" s="71">
        <f t="shared" si="23"/>
        <v>6.88</v>
      </c>
      <c r="W169" s="283">
        <f t="shared" si="24"/>
        <v>6</v>
      </c>
      <c r="X169" s="44">
        <v>8</v>
      </c>
      <c r="Y169" s="73">
        <f>'ИТОГ и проверка'!J169</f>
        <v>6</v>
      </c>
      <c r="Z169" s="73">
        <f t="shared" si="27"/>
        <v>6.9767441860465116</v>
      </c>
      <c r="AA169" s="71">
        <f t="shared" si="25"/>
        <v>-1.0232558139534884</v>
      </c>
      <c r="AB169" s="10">
        <f t="shared" si="33"/>
        <v>0</v>
      </c>
      <c r="AC169" s="77"/>
      <c r="AD169" s="73">
        <f>'ИТОГ и проверка'!K169</f>
        <v>0</v>
      </c>
      <c r="AE169" s="77"/>
      <c r="AF169" s="77"/>
      <c r="AG169" s="77"/>
      <c r="AH169" s="73">
        <f>'ИТОГ и проверка'!L169</f>
        <v>0</v>
      </c>
      <c r="AI169" s="91"/>
      <c r="AJ169" s="91">
        <f t="shared" si="30"/>
        <v>0</v>
      </c>
      <c r="AK169" s="89">
        <f t="shared" si="28"/>
        <v>-6</v>
      </c>
      <c r="AL169" s="71">
        <f t="shared" si="29"/>
        <v>0</v>
      </c>
    </row>
    <row r="170" spans="1:38">
      <c r="A170" s="93" t="s">
        <v>347</v>
      </c>
      <c r="B170" s="57" t="s">
        <v>348</v>
      </c>
      <c r="C170" s="163"/>
      <c r="D170" s="58"/>
      <c r="E170" s="194"/>
      <c r="F170" s="192"/>
      <c r="G170" s="119"/>
      <c r="H170" s="61"/>
      <c r="I170" s="61"/>
      <c r="J170" s="61"/>
      <c r="K170" s="61"/>
      <c r="L170" s="61"/>
      <c r="M170" s="61"/>
      <c r="N170" s="61"/>
      <c r="O170" s="166"/>
      <c r="P170" s="58"/>
      <c r="Q170" s="58"/>
      <c r="R170" s="106"/>
      <c r="S170" s="166"/>
      <c r="T170" s="167"/>
      <c r="U170" s="58"/>
      <c r="V170" s="60"/>
      <c r="W170" s="62"/>
      <c r="X170" s="62"/>
      <c r="Y170" s="60"/>
      <c r="Z170" s="120"/>
      <c r="AA170" s="60"/>
      <c r="AB170" s="73">
        <f t="shared" si="33"/>
        <v>0</v>
      </c>
      <c r="AC170" s="60"/>
      <c r="AD170" s="60"/>
      <c r="AE170" s="60"/>
      <c r="AF170" s="60"/>
      <c r="AG170" s="60"/>
      <c r="AH170" s="60"/>
      <c r="AI170" s="97"/>
      <c r="AJ170" s="91">
        <f t="shared" si="30"/>
        <v>0</v>
      </c>
      <c r="AK170" s="89">
        <f t="shared" si="28"/>
        <v>0</v>
      </c>
      <c r="AL170" s="71">
        <f t="shared" si="29"/>
        <v>0</v>
      </c>
    </row>
    <row r="171" spans="1:38" ht="31.5">
      <c r="A171" s="66" t="s">
        <v>349</v>
      </c>
      <c r="B171" s="67" t="s">
        <v>350</v>
      </c>
      <c r="C171" s="168">
        <v>394.31799999999998</v>
      </c>
      <c r="D171" s="284">
        <v>268</v>
      </c>
      <c r="E171" s="250">
        <v>331</v>
      </c>
      <c r="F171" s="174">
        <f t="shared" si="32"/>
        <v>0.83942401817822165</v>
      </c>
      <c r="G171" s="72">
        <v>13</v>
      </c>
      <c r="H171" s="75">
        <v>5</v>
      </c>
      <c r="I171" s="75"/>
      <c r="J171" s="75">
        <v>0</v>
      </c>
      <c r="K171" s="75"/>
      <c r="L171" s="75"/>
      <c r="M171" s="75"/>
      <c r="N171" s="158">
        <v>0</v>
      </c>
      <c r="O171" s="170">
        <v>7</v>
      </c>
      <c r="P171" s="160"/>
      <c r="Q171" s="77"/>
      <c r="R171" s="172"/>
      <c r="S171" s="170">
        <v>4</v>
      </c>
      <c r="T171" s="170">
        <v>3</v>
      </c>
      <c r="U171" s="162">
        <f t="shared" si="31"/>
        <v>53.846153846153847</v>
      </c>
      <c r="V171" s="71">
        <f t="shared" si="23"/>
        <v>16.55</v>
      </c>
      <c r="W171" s="283">
        <f t="shared" si="24"/>
        <v>16</v>
      </c>
      <c r="X171" s="44">
        <v>5</v>
      </c>
      <c r="Y171" s="73">
        <f>'ИТОГ и проверка'!J171</f>
        <v>16</v>
      </c>
      <c r="Z171" s="73">
        <f t="shared" si="27"/>
        <v>4.833836858006042</v>
      </c>
      <c r="AA171" s="71">
        <f t="shared" si="25"/>
        <v>-0.16616314199395799</v>
      </c>
      <c r="AB171" s="10">
        <f t="shared" si="33"/>
        <v>0</v>
      </c>
      <c r="AC171" s="77"/>
      <c r="AD171" s="73">
        <f>'ИТОГ и проверка'!K171</f>
        <v>0</v>
      </c>
      <c r="AE171" s="77"/>
      <c r="AF171" s="77"/>
      <c r="AG171" s="77"/>
      <c r="AH171" s="73">
        <f>'ИТОГ и проверка'!L171</f>
        <v>0</v>
      </c>
      <c r="AI171" s="91"/>
      <c r="AJ171" s="91">
        <f t="shared" si="30"/>
        <v>0</v>
      </c>
      <c r="AK171" s="89">
        <f t="shared" si="28"/>
        <v>-16</v>
      </c>
      <c r="AL171" s="71">
        <f t="shared" si="29"/>
        <v>0</v>
      </c>
    </row>
    <row r="172" spans="1:38" ht="31.5">
      <c r="A172" s="66" t="s">
        <v>351</v>
      </c>
      <c r="B172" s="67" t="s">
        <v>352</v>
      </c>
      <c r="C172" s="171">
        <v>193.92599999999999</v>
      </c>
      <c r="D172" s="74">
        <v>221</v>
      </c>
      <c r="E172" s="148">
        <v>452</v>
      </c>
      <c r="F172" s="157">
        <f t="shared" si="32"/>
        <v>2.3307859699060467</v>
      </c>
      <c r="G172" s="72">
        <v>11</v>
      </c>
      <c r="H172" s="75">
        <v>5</v>
      </c>
      <c r="I172" s="75"/>
      <c r="J172" s="75">
        <v>0</v>
      </c>
      <c r="K172" s="75"/>
      <c r="L172" s="75"/>
      <c r="M172" s="75"/>
      <c r="N172" s="75">
        <v>0</v>
      </c>
      <c r="O172" s="300"/>
      <c r="P172" s="77"/>
      <c r="Q172" s="77"/>
      <c r="R172" s="90"/>
      <c r="S172" s="301"/>
      <c r="T172" s="300"/>
      <c r="U172" s="71">
        <f t="shared" si="31"/>
        <v>0</v>
      </c>
      <c r="V172" s="71">
        <f t="shared" si="23"/>
        <v>36.160000000000004</v>
      </c>
      <c r="W172" s="283">
        <f t="shared" si="24"/>
        <v>36</v>
      </c>
      <c r="X172" s="44">
        <v>8</v>
      </c>
      <c r="Y172" s="73">
        <f>'ИТОГ и проверка'!J172</f>
        <v>36</v>
      </c>
      <c r="Z172" s="73">
        <f t="shared" si="27"/>
        <v>7.9646017699115053</v>
      </c>
      <c r="AA172" s="71">
        <f t="shared" si="25"/>
        <v>-3.5398230088494742E-2</v>
      </c>
      <c r="AB172" s="73">
        <f t="shared" si="33"/>
        <v>0</v>
      </c>
      <c r="AC172" s="77"/>
      <c r="AD172" s="73">
        <f>'ИТОГ и проверка'!K172</f>
        <v>0</v>
      </c>
      <c r="AE172" s="77"/>
      <c r="AF172" s="77"/>
      <c r="AG172" s="77"/>
      <c r="AH172" s="73">
        <f>'ИТОГ и проверка'!L172</f>
        <v>0</v>
      </c>
      <c r="AI172" s="91"/>
      <c r="AJ172" s="91">
        <f t="shared" si="30"/>
        <v>0</v>
      </c>
      <c r="AK172" s="89">
        <f t="shared" si="28"/>
        <v>-36</v>
      </c>
      <c r="AL172" s="71">
        <f t="shared" si="29"/>
        <v>0</v>
      </c>
    </row>
    <row r="173" spans="1:38" ht="31.5">
      <c r="A173" s="66" t="s">
        <v>353</v>
      </c>
      <c r="B173" s="67" t="s">
        <v>354</v>
      </c>
      <c r="C173" s="168">
        <v>187.15299999999999</v>
      </c>
      <c r="D173" s="74">
        <v>0</v>
      </c>
      <c r="E173" s="203">
        <v>0</v>
      </c>
      <c r="F173" s="157">
        <f t="shared" si="32"/>
        <v>0</v>
      </c>
      <c r="G173" s="72">
        <v>0</v>
      </c>
      <c r="H173" s="75">
        <v>0</v>
      </c>
      <c r="I173" s="75"/>
      <c r="J173" s="75">
        <v>0</v>
      </c>
      <c r="K173" s="75"/>
      <c r="L173" s="75"/>
      <c r="M173" s="75"/>
      <c r="N173" s="75">
        <v>0</v>
      </c>
      <c r="O173" s="186">
        <v>0</v>
      </c>
      <c r="P173" s="77"/>
      <c r="Q173" s="77"/>
      <c r="R173" s="90"/>
      <c r="S173" s="186">
        <v>0</v>
      </c>
      <c r="T173" s="70">
        <v>0</v>
      </c>
      <c r="U173" s="71">
        <v>0</v>
      </c>
      <c r="V173" s="71">
        <f t="shared" si="23"/>
        <v>0</v>
      </c>
      <c r="W173" s="283">
        <f t="shared" si="24"/>
        <v>0</v>
      </c>
      <c r="X173" s="44">
        <v>0</v>
      </c>
      <c r="Y173" s="73">
        <f>'ИТОГ и проверка'!J173</f>
        <v>0</v>
      </c>
      <c r="Z173" s="73">
        <v>0</v>
      </c>
      <c r="AA173" s="71">
        <f t="shared" si="25"/>
        <v>0</v>
      </c>
      <c r="AB173" s="10">
        <f t="shared" si="33"/>
        <v>0</v>
      </c>
      <c r="AC173" s="77"/>
      <c r="AD173" s="73">
        <f>'ИТОГ и проверка'!K173</f>
        <v>0</v>
      </c>
      <c r="AE173" s="77"/>
      <c r="AF173" s="77"/>
      <c r="AG173" s="77"/>
      <c r="AH173" s="73">
        <f>'ИТОГ и проверка'!L173</f>
        <v>0</v>
      </c>
      <c r="AI173" s="91"/>
      <c r="AJ173" s="91">
        <f t="shared" si="30"/>
        <v>0</v>
      </c>
      <c r="AK173" s="89">
        <f t="shared" si="28"/>
        <v>0</v>
      </c>
      <c r="AL173" s="71">
        <f t="shared" si="29"/>
        <v>0</v>
      </c>
    </row>
    <row r="174" spans="1:38" ht="31.5">
      <c r="A174" s="66" t="s">
        <v>355</v>
      </c>
      <c r="B174" s="67" t="s">
        <v>120</v>
      </c>
      <c r="C174" s="171">
        <v>264.69600000000003</v>
      </c>
      <c r="D174" s="74">
        <v>239</v>
      </c>
      <c r="E174" s="148">
        <v>711</v>
      </c>
      <c r="F174" s="157">
        <f t="shared" si="32"/>
        <v>2.6861002810771599</v>
      </c>
      <c r="G174" s="72">
        <v>11</v>
      </c>
      <c r="H174" s="75">
        <v>5</v>
      </c>
      <c r="I174" s="75"/>
      <c r="J174" s="75">
        <v>0</v>
      </c>
      <c r="K174" s="75"/>
      <c r="L174" s="75"/>
      <c r="M174" s="75"/>
      <c r="N174" s="75">
        <v>0</v>
      </c>
      <c r="O174" s="253"/>
      <c r="P174" s="77"/>
      <c r="Q174" s="77"/>
      <c r="R174" s="90"/>
      <c r="S174" s="253"/>
      <c r="T174" s="254"/>
      <c r="U174" s="71">
        <f t="shared" si="31"/>
        <v>0</v>
      </c>
      <c r="V174" s="71">
        <f t="shared" ref="V174:V237" si="34">E174*X174%</f>
        <v>35.550000000000004</v>
      </c>
      <c r="W174" s="283">
        <f t="shared" ref="W174:W237" si="35">ROUNDDOWN(V174,0)</f>
        <v>35</v>
      </c>
      <c r="X174" s="44">
        <v>5</v>
      </c>
      <c r="Y174" s="73">
        <f>'ИТОГ и проверка'!J174</f>
        <v>21</v>
      </c>
      <c r="Z174" s="73">
        <f t="shared" si="27"/>
        <v>2.9535864978902953</v>
      </c>
      <c r="AA174" s="71">
        <f t="shared" ref="AA174:AA237" si="36">Z174-X174</f>
        <v>-2.0464135021097047</v>
      </c>
      <c r="AB174" s="73">
        <f t="shared" si="33"/>
        <v>0</v>
      </c>
      <c r="AC174" s="77"/>
      <c r="AD174" s="73">
        <f>'ИТОГ и проверка'!K174</f>
        <v>0</v>
      </c>
      <c r="AE174" s="77"/>
      <c r="AF174" s="77"/>
      <c r="AG174" s="77"/>
      <c r="AH174" s="73">
        <f>'ИТОГ и проверка'!L174</f>
        <v>0</v>
      </c>
      <c r="AI174" s="91"/>
      <c r="AJ174" s="91">
        <f t="shared" si="30"/>
        <v>0</v>
      </c>
      <c r="AK174" s="89">
        <f t="shared" si="28"/>
        <v>-21</v>
      </c>
      <c r="AL174" s="71">
        <f t="shared" si="29"/>
        <v>0</v>
      </c>
    </row>
    <row r="175" spans="1:38" ht="31.5">
      <c r="A175" s="66" t="s">
        <v>356</v>
      </c>
      <c r="B175" s="67" t="s">
        <v>357</v>
      </c>
      <c r="C175" s="189">
        <v>93.555000000000007</v>
      </c>
      <c r="D175" s="74">
        <v>0</v>
      </c>
      <c r="E175" s="186">
        <v>0</v>
      </c>
      <c r="F175" s="157">
        <f t="shared" si="32"/>
        <v>0</v>
      </c>
      <c r="G175" s="72">
        <v>0</v>
      </c>
      <c r="H175" s="75">
        <v>0</v>
      </c>
      <c r="I175" s="75"/>
      <c r="J175" s="75">
        <v>0</v>
      </c>
      <c r="K175" s="75"/>
      <c r="L175" s="75"/>
      <c r="M175" s="75"/>
      <c r="N175" s="158">
        <v>0</v>
      </c>
      <c r="O175" s="170">
        <v>0</v>
      </c>
      <c r="P175" s="160"/>
      <c r="Q175" s="77"/>
      <c r="R175" s="172"/>
      <c r="S175" s="170">
        <v>0</v>
      </c>
      <c r="T175" s="170">
        <v>0</v>
      </c>
      <c r="U175" s="162">
        <v>0</v>
      </c>
      <c r="V175" s="71">
        <f t="shared" si="34"/>
        <v>0</v>
      </c>
      <c r="W175" s="283">
        <f t="shared" si="35"/>
        <v>0</v>
      </c>
      <c r="X175" s="44">
        <v>0</v>
      </c>
      <c r="Y175" s="73">
        <f>'ИТОГ и проверка'!J175</f>
        <v>0</v>
      </c>
      <c r="Z175" s="73">
        <v>0</v>
      </c>
      <c r="AA175" s="71">
        <f t="shared" si="36"/>
        <v>0</v>
      </c>
      <c r="AB175" s="10">
        <f t="shared" si="33"/>
        <v>0</v>
      </c>
      <c r="AC175" s="77"/>
      <c r="AD175" s="73">
        <f>'ИТОГ и проверка'!K175</f>
        <v>0</v>
      </c>
      <c r="AE175" s="77"/>
      <c r="AF175" s="77"/>
      <c r="AG175" s="77"/>
      <c r="AH175" s="73">
        <f>'ИТОГ и проверка'!L175</f>
        <v>0</v>
      </c>
      <c r="AI175" s="91"/>
      <c r="AJ175" s="91">
        <f t="shared" si="30"/>
        <v>0</v>
      </c>
      <c r="AK175" s="89">
        <f t="shared" si="28"/>
        <v>0</v>
      </c>
      <c r="AL175" s="71">
        <f t="shared" si="29"/>
        <v>0</v>
      </c>
    </row>
    <row r="176" spans="1:38" ht="31.5">
      <c r="A176" s="66" t="s">
        <v>358</v>
      </c>
      <c r="B176" s="67" t="s">
        <v>359</v>
      </c>
      <c r="C176" s="196">
        <v>862.21799999999996</v>
      </c>
      <c r="D176" s="74">
        <v>2085</v>
      </c>
      <c r="E176" s="148">
        <v>1509</v>
      </c>
      <c r="F176" s="157">
        <f t="shared" si="32"/>
        <v>1.7501374362400228</v>
      </c>
      <c r="G176" s="72">
        <v>166</v>
      </c>
      <c r="H176" s="75">
        <v>8</v>
      </c>
      <c r="I176" s="75"/>
      <c r="J176" s="75">
        <v>24</v>
      </c>
      <c r="K176" s="75"/>
      <c r="L176" s="75"/>
      <c r="M176" s="75">
        <v>82</v>
      </c>
      <c r="N176" s="158">
        <v>60</v>
      </c>
      <c r="O176" s="256"/>
      <c r="P176" s="160"/>
      <c r="Q176" s="77"/>
      <c r="R176" s="172"/>
      <c r="S176" s="256"/>
      <c r="T176" s="256"/>
      <c r="U176" s="162">
        <f t="shared" si="31"/>
        <v>0</v>
      </c>
      <c r="V176" s="71">
        <f t="shared" si="34"/>
        <v>120.72</v>
      </c>
      <c r="W176" s="283">
        <f t="shared" si="35"/>
        <v>120</v>
      </c>
      <c r="X176" s="44">
        <v>8</v>
      </c>
      <c r="Y176" s="73">
        <f>'ИТОГ и проверка'!J176</f>
        <v>120</v>
      </c>
      <c r="Z176" s="73">
        <f t="shared" si="27"/>
        <v>7.9522862823061633</v>
      </c>
      <c r="AA176" s="71">
        <f t="shared" si="36"/>
        <v>-4.7713717693836699E-2</v>
      </c>
      <c r="AB176" s="73">
        <f t="shared" si="33"/>
        <v>0</v>
      </c>
      <c r="AC176" s="77"/>
      <c r="AD176" s="73">
        <f>'ИТОГ и проверка'!K176</f>
        <v>15</v>
      </c>
      <c r="AE176" s="77"/>
      <c r="AF176" s="77"/>
      <c r="AG176" s="73">
        <f t="shared" ref="AG176:AG237" si="37">Y176-AD176-AH176</f>
        <v>75</v>
      </c>
      <c r="AH176" s="73">
        <f>'ИТОГ и проверка'!L176</f>
        <v>30</v>
      </c>
      <c r="AI176" s="91"/>
      <c r="AJ176" s="91">
        <f t="shared" si="30"/>
        <v>120</v>
      </c>
      <c r="AK176" s="89">
        <f t="shared" si="28"/>
        <v>0</v>
      </c>
      <c r="AL176" s="71">
        <f t="shared" si="29"/>
        <v>0</v>
      </c>
    </row>
    <row r="177" spans="1:38" ht="47.25">
      <c r="A177" s="66" t="s">
        <v>360</v>
      </c>
      <c r="B177" s="67" t="s">
        <v>361</v>
      </c>
      <c r="C177" s="168">
        <v>363.30500000000001</v>
      </c>
      <c r="D177" s="74">
        <v>3422</v>
      </c>
      <c r="E177" s="203">
        <v>3568</v>
      </c>
      <c r="F177" s="157">
        <f t="shared" si="32"/>
        <v>9.8209493400861536</v>
      </c>
      <c r="G177" s="72">
        <v>100</v>
      </c>
      <c r="H177" s="75">
        <v>3</v>
      </c>
      <c r="I177" s="75"/>
      <c r="J177" s="75">
        <v>0</v>
      </c>
      <c r="K177" s="75"/>
      <c r="L177" s="75"/>
      <c r="M177" s="75"/>
      <c r="N177" s="158">
        <v>0</v>
      </c>
      <c r="O177" s="170">
        <v>37</v>
      </c>
      <c r="P177" s="160"/>
      <c r="Q177" s="77"/>
      <c r="R177" s="172"/>
      <c r="S177" s="170">
        <v>26</v>
      </c>
      <c r="T177" s="170">
        <v>11</v>
      </c>
      <c r="U177" s="162">
        <f t="shared" si="31"/>
        <v>37</v>
      </c>
      <c r="V177" s="71">
        <f t="shared" si="34"/>
        <v>642.24</v>
      </c>
      <c r="W177" s="283">
        <f t="shared" si="35"/>
        <v>642</v>
      </c>
      <c r="X177" s="44">
        <v>18</v>
      </c>
      <c r="Y177" s="73">
        <f>'ИТОГ и проверка'!J177</f>
        <v>100</v>
      </c>
      <c r="Z177" s="73">
        <f t="shared" si="27"/>
        <v>2.8026905829596411</v>
      </c>
      <c r="AA177" s="71">
        <f t="shared" si="36"/>
        <v>-15.197309417040358</v>
      </c>
      <c r="AB177" s="10">
        <f t="shared" si="33"/>
        <v>0</v>
      </c>
      <c r="AC177" s="77"/>
      <c r="AD177" s="73">
        <f>'ИТОГ и проверка'!K177</f>
        <v>0</v>
      </c>
      <c r="AE177" s="77"/>
      <c r="AF177" s="77"/>
      <c r="AG177" s="77"/>
      <c r="AH177" s="73">
        <f>'ИТОГ и проверка'!L177</f>
        <v>0</v>
      </c>
      <c r="AI177" s="91"/>
      <c r="AJ177" s="91">
        <f t="shared" si="30"/>
        <v>0</v>
      </c>
      <c r="AK177" s="89">
        <f t="shared" si="28"/>
        <v>-100</v>
      </c>
      <c r="AL177" s="71">
        <f t="shared" si="29"/>
        <v>0</v>
      </c>
    </row>
    <row r="178" spans="1:38" ht="31.5">
      <c r="A178" s="125" t="s">
        <v>362</v>
      </c>
      <c r="B178" s="124" t="s">
        <v>363</v>
      </c>
      <c r="C178" s="171">
        <v>120.92100000000001</v>
      </c>
      <c r="D178" s="69">
        <v>0</v>
      </c>
      <c r="E178" s="90">
        <v>275</v>
      </c>
      <c r="F178" s="257">
        <f t="shared" si="32"/>
        <v>2.2742120888844783</v>
      </c>
      <c r="G178" s="302">
        <v>0</v>
      </c>
      <c r="H178" s="10">
        <v>0</v>
      </c>
      <c r="I178" s="75"/>
      <c r="J178" s="246"/>
      <c r="K178" s="75"/>
      <c r="L178" s="246"/>
      <c r="M178" s="75"/>
      <c r="N178" s="158"/>
      <c r="O178" s="170">
        <v>0</v>
      </c>
      <c r="P178" s="160"/>
      <c r="R178" s="172"/>
      <c r="S178" s="170">
        <v>0</v>
      </c>
      <c r="T178" s="170">
        <v>0</v>
      </c>
      <c r="U178" s="257">
        <v>0</v>
      </c>
      <c r="V178" s="71">
        <f t="shared" si="34"/>
        <v>49.5</v>
      </c>
      <c r="W178" s="303">
        <f t="shared" si="35"/>
        <v>49</v>
      </c>
      <c r="X178" s="44">
        <v>18</v>
      </c>
      <c r="Y178" s="10">
        <f>'ИТОГ и проверка'!J178</f>
        <v>16</v>
      </c>
      <c r="Z178" s="73">
        <f t="shared" si="27"/>
        <v>5.8181818181818183</v>
      </c>
      <c r="AA178" s="257">
        <f t="shared" si="36"/>
        <v>-12.181818181818182</v>
      </c>
      <c r="AB178" s="73">
        <f t="shared" si="33"/>
        <v>0</v>
      </c>
      <c r="AC178" s="147"/>
      <c r="AD178" s="73">
        <f>'ИТОГ и проверка'!K178</f>
        <v>0</v>
      </c>
      <c r="AE178" s="147"/>
      <c r="AF178" s="77"/>
      <c r="AG178" s="147"/>
      <c r="AH178" s="73">
        <f>'ИТОГ и проверка'!L178</f>
        <v>0</v>
      </c>
      <c r="AI178" s="91"/>
      <c r="AJ178" s="91"/>
      <c r="AK178" s="89"/>
      <c r="AL178" s="71"/>
    </row>
    <row r="179" spans="1:38" ht="47.25">
      <c r="A179" s="125" t="s">
        <v>364</v>
      </c>
      <c r="B179" s="124" t="s">
        <v>365</v>
      </c>
      <c r="C179" s="168">
        <v>128.768</v>
      </c>
      <c r="D179" s="69">
        <v>0</v>
      </c>
      <c r="E179" s="246">
        <v>197</v>
      </c>
      <c r="F179" s="71">
        <f t="shared" si="32"/>
        <v>1.5298832007952285</v>
      </c>
      <c r="G179" s="302">
        <v>0</v>
      </c>
      <c r="H179" s="73">
        <v>0</v>
      </c>
      <c r="I179" s="246"/>
      <c r="J179" s="75"/>
      <c r="K179" s="246"/>
      <c r="L179" s="75"/>
      <c r="M179" s="246"/>
      <c r="N179" s="158"/>
      <c r="O179" s="170">
        <v>0</v>
      </c>
      <c r="Q179" s="77"/>
      <c r="R179" s="148"/>
      <c r="S179" s="170">
        <v>0</v>
      </c>
      <c r="T179" s="170">
        <v>0</v>
      </c>
      <c r="U179" s="162">
        <v>0</v>
      </c>
      <c r="V179" s="257">
        <f t="shared" si="34"/>
        <v>35.46</v>
      </c>
      <c r="W179" s="283">
        <f t="shared" si="35"/>
        <v>35</v>
      </c>
      <c r="X179" s="197">
        <v>18</v>
      </c>
      <c r="Y179" s="73">
        <f>'ИТОГ и проверка'!J179</f>
        <v>15</v>
      </c>
      <c r="Z179" s="10">
        <f t="shared" si="27"/>
        <v>7.6142131979695433</v>
      </c>
      <c r="AA179" s="71">
        <f t="shared" si="36"/>
        <v>-10.385786802030456</v>
      </c>
      <c r="AB179" s="10">
        <f t="shared" si="33"/>
        <v>0</v>
      </c>
      <c r="AC179" s="77"/>
      <c r="AD179" s="10">
        <f>'ИТОГ и проверка'!K179</f>
        <v>0</v>
      </c>
      <c r="AE179" s="77"/>
      <c r="AF179" s="147"/>
      <c r="AG179" s="77"/>
      <c r="AH179" s="10">
        <f>'ИТОГ и проверка'!L179</f>
        <v>0</v>
      </c>
      <c r="AI179" s="91"/>
      <c r="AJ179" s="91"/>
      <c r="AK179" s="89"/>
      <c r="AL179" s="71"/>
    </row>
    <row r="180" spans="1:38" ht="47.25">
      <c r="A180" s="125" t="s">
        <v>366</v>
      </c>
      <c r="B180" s="124" t="s">
        <v>367</v>
      </c>
      <c r="C180" s="171">
        <v>263.10300000000001</v>
      </c>
      <c r="D180" s="69">
        <v>0</v>
      </c>
      <c r="E180" s="75">
        <v>406</v>
      </c>
      <c r="F180" s="257">
        <f t="shared" si="32"/>
        <v>1.5431218952273444</v>
      </c>
      <c r="G180" s="302">
        <v>0</v>
      </c>
      <c r="H180" s="10">
        <v>0</v>
      </c>
      <c r="I180" s="75"/>
      <c r="J180" s="246"/>
      <c r="K180" s="75"/>
      <c r="L180" s="246"/>
      <c r="M180" s="75"/>
      <c r="N180" s="158"/>
      <c r="O180" s="159">
        <v>0</v>
      </c>
      <c r="P180" s="160"/>
      <c r="R180" s="172"/>
      <c r="S180" s="159">
        <v>0</v>
      </c>
      <c r="T180" s="159">
        <v>0</v>
      </c>
      <c r="U180" s="257">
        <v>0</v>
      </c>
      <c r="V180" s="71">
        <f t="shared" si="34"/>
        <v>73.08</v>
      </c>
      <c r="W180" s="303">
        <f t="shared" si="35"/>
        <v>73</v>
      </c>
      <c r="X180" s="44">
        <v>18</v>
      </c>
      <c r="Y180" s="10">
        <f>'ИТОГ и проверка'!J180</f>
        <v>32</v>
      </c>
      <c r="Z180" s="73">
        <f t="shared" si="27"/>
        <v>7.8817733990147794</v>
      </c>
      <c r="AA180" s="257">
        <f t="shared" si="36"/>
        <v>-10.118226600985221</v>
      </c>
      <c r="AB180" s="73">
        <f t="shared" si="33"/>
        <v>0</v>
      </c>
      <c r="AC180" s="147"/>
      <c r="AD180" s="73">
        <f>'ИТОГ и проверка'!K180</f>
        <v>0</v>
      </c>
      <c r="AE180" s="147"/>
      <c r="AF180" s="77"/>
      <c r="AG180" s="147"/>
      <c r="AH180" s="73">
        <f>'ИТОГ и проверка'!L180</f>
        <v>0</v>
      </c>
      <c r="AI180" s="91"/>
      <c r="AJ180" s="91"/>
      <c r="AK180" s="89"/>
      <c r="AL180" s="71"/>
    </row>
    <row r="181" spans="1:38">
      <c r="A181" s="93" t="s">
        <v>368</v>
      </c>
      <c r="B181" s="57" t="s">
        <v>369</v>
      </c>
      <c r="C181" s="175"/>
      <c r="D181" s="165"/>
      <c r="E181" s="212"/>
      <c r="F181" s="213"/>
      <c r="G181" s="119"/>
      <c r="H181" s="61"/>
      <c r="I181" s="61"/>
      <c r="J181" s="61"/>
      <c r="K181" s="61"/>
      <c r="L181" s="61"/>
      <c r="M181" s="61"/>
      <c r="N181" s="61"/>
      <c r="O181" s="221"/>
      <c r="P181" s="58"/>
      <c r="Q181" s="58"/>
      <c r="R181" s="106"/>
      <c r="S181" s="221"/>
      <c r="T181" s="164"/>
      <c r="U181" s="58"/>
      <c r="V181" s="60"/>
      <c r="W181" s="62"/>
      <c r="X181" s="62"/>
      <c r="Y181" s="60"/>
      <c r="Z181" s="120"/>
      <c r="AA181" s="60"/>
      <c r="AB181" s="10">
        <f t="shared" si="33"/>
        <v>0</v>
      </c>
      <c r="AC181" s="60"/>
      <c r="AD181" s="60"/>
      <c r="AE181" s="60"/>
      <c r="AF181" s="60"/>
      <c r="AG181" s="60"/>
      <c r="AH181" s="60"/>
      <c r="AI181" s="97"/>
      <c r="AJ181" s="91">
        <f t="shared" si="30"/>
        <v>0</v>
      </c>
      <c r="AK181" s="89">
        <f t="shared" si="28"/>
        <v>0</v>
      </c>
      <c r="AL181" s="71">
        <f t="shared" si="29"/>
        <v>0</v>
      </c>
    </row>
    <row r="182" spans="1:38" ht="31.5" customHeight="1">
      <c r="A182" s="66" t="s">
        <v>370</v>
      </c>
      <c r="B182" s="67" t="s">
        <v>371</v>
      </c>
      <c r="C182" s="171">
        <v>1020.337</v>
      </c>
      <c r="D182" s="284">
        <v>2366</v>
      </c>
      <c r="E182" s="227">
        <v>2463</v>
      </c>
      <c r="F182" s="174">
        <f t="shared" si="32"/>
        <v>2.4139083459680477</v>
      </c>
      <c r="G182" s="72">
        <v>189</v>
      </c>
      <c r="H182" s="75">
        <v>8</v>
      </c>
      <c r="I182" s="75"/>
      <c r="J182" s="75">
        <v>0</v>
      </c>
      <c r="K182" s="75"/>
      <c r="L182" s="75"/>
      <c r="M182" s="75"/>
      <c r="N182" s="75">
        <v>0</v>
      </c>
      <c r="O182" s="187">
        <v>87</v>
      </c>
      <c r="P182" s="77"/>
      <c r="Q182" s="77"/>
      <c r="R182" s="90"/>
      <c r="S182" s="70">
        <v>77</v>
      </c>
      <c r="T182" s="186">
        <v>10</v>
      </c>
      <c r="U182" s="71">
        <f t="shared" si="31"/>
        <v>46.031746031746032</v>
      </c>
      <c r="V182" s="71">
        <f t="shared" si="34"/>
        <v>197.04</v>
      </c>
      <c r="W182" s="283">
        <f t="shared" si="35"/>
        <v>197</v>
      </c>
      <c r="X182" s="44">
        <v>8</v>
      </c>
      <c r="Y182" s="73">
        <f>'ИТОГ и проверка'!J182</f>
        <v>197</v>
      </c>
      <c r="Z182" s="73">
        <f t="shared" ref="Z182:Z244" si="38">Y182/E182%</f>
        <v>7.9983759642712142</v>
      </c>
      <c r="AA182" s="71">
        <f t="shared" si="36"/>
        <v>-1.6240357287857776E-3</v>
      </c>
      <c r="AB182" s="73">
        <f t="shared" si="33"/>
        <v>0</v>
      </c>
      <c r="AC182" s="77"/>
      <c r="AD182" s="73">
        <f>'ИТОГ и проверка'!K182</f>
        <v>0</v>
      </c>
      <c r="AE182" s="77"/>
      <c r="AF182" s="77"/>
      <c r="AG182" s="77"/>
      <c r="AH182" s="73">
        <f>'ИТОГ и проверка'!L182</f>
        <v>0</v>
      </c>
      <c r="AI182" s="91"/>
      <c r="AJ182" s="91">
        <f t="shared" si="30"/>
        <v>0</v>
      </c>
      <c r="AK182" s="89">
        <f t="shared" si="28"/>
        <v>-197</v>
      </c>
      <c r="AL182" s="71">
        <f t="shared" si="29"/>
        <v>0</v>
      </c>
    </row>
    <row r="183" spans="1:38" ht="63">
      <c r="A183" s="66" t="s">
        <v>372</v>
      </c>
      <c r="B183" s="67" t="s">
        <v>373</v>
      </c>
      <c r="C183" s="189">
        <v>58.8</v>
      </c>
      <c r="D183" s="74">
        <v>128</v>
      </c>
      <c r="E183" s="188">
        <v>150</v>
      </c>
      <c r="F183" s="157">
        <f t="shared" si="32"/>
        <v>2.5510204081632653</v>
      </c>
      <c r="G183" s="72">
        <v>10</v>
      </c>
      <c r="H183" s="75">
        <v>8</v>
      </c>
      <c r="I183" s="75"/>
      <c r="J183" s="75">
        <v>0</v>
      </c>
      <c r="K183" s="75"/>
      <c r="L183" s="75"/>
      <c r="M183" s="75"/>
      <c r="N183" s="75">
        <v>0</v>
      </c>
      <c r="O183" s="186">
        <v>6</v>
      </c>
      <c r="P183" s="77"/>
      <c r="Q183" s="77"/>
      <c r="R183" s="90"/>
      <c r="S183" s="186">
        <v>5</v>
      </c>
      <c r="T183" s="187">
        <v>1</v>
      </c>
      <c r="U183" s="71">
        <f t="shared" si="31"/>
        <v>60</v>
      </c>
      <c r="V183" s="71">
        <f t="shared" si="34"/>
        <v>12</v>
      </c>
      <c r="W183" s="283">
        <f t="shared" si="35"/>
        <v>12</v>
      </c>
      <c r="X183" s="44">
        <v>8</v>
      </c>
      <c r="Y183" s="73">
        <f>'ИТОГ и проверка'!J183</f>
        <v>12</v>
      </c>
      <c r="Z183" s="73">
        <f t="shared" si="38"/>
        <v>8</v>
      </c>
      <c r="AA183" s="71">
        <f t="shared" si="36"/>
        <v>0</v>
      </c>
      <c r="AB183" s="10">
        <f t="shared" si="33"/>
        <v>0</v>
      </c>
      <c r="AC183" s="77"/>
      <c r="AD183" s="73">
        <f>'ИТОГ и проверка'!K183</f>
        <v>0</v>
      </c>
      <c r="AE183" s="77"/>
      <c r="AF183" s="77"/>
      <c r="AG183" s="77"/>
      <c r="AH183" s="73">
        <f>'ИТОГ и проверка'!L183</f>
        <v>0</v>
      </c>
      <c r="AI183" s="91"/>
      <c r="AJ183" s="91">
        <f t="shared" si="30"/>
        <v>0</v>
      </c>
      <c r="AK183" s="89">
        <f t="shared" si="28"/>
        <v>-12</v>
      </c>
      <c r="AL183" s="71">
        <f t="shared" si="29"/>
        <v>0</v>
      </c>
    </row>
    <row r="184" spans="1:38" ht="63">
      <c r="A184" s="66" t="s">
        <v>374</v>
      </c>
      <c r="B184" s="67" t="s">
        <v>375</v>
      </c>
      <c r="C184" s="196">
        <v>17.8</v>
      </c>
      <c r="D184" s="74">
        <v>93</v>
      </c>
      <c r="E184" s="187">
        <v>88</v>
      </c>
      <c r="F184" s="157">
        <f t="shared" si="32"/>
        <v>4.9438202247191008</v>
      </c>
      <c r="G184" s="72">
        <v>11</v>
      </c>
      <c r="H184" s="75">
        <v>12</v>
      </c>
      <c r="I184" s="75"/>
      <c r="J184" s="75">
        <v>0</v>
      </c>
      <c r="K184" s="75"/>
      <c r="L184" s="75"/>
      <c r="M184" s="75"/>
      <c r="N184" s="75">
        <v>0</v>
      </c>
      <c r="O184" s="187">
        <v>3</v>
      </c>
      <c r="P184" s="77"/>
      <c r="Q184" s="77"/>
      <c r="R184" s="90"/>
      <c r="S184" s="70">
        <v>3</v>
      </c>
      <c r="T184" s="186">
        <v>0</v>
      </c>
      <c r="U184" s="71">
        <f t="shared" si="31"/>
        <v>27.272727272727273</v>
      </c>
      <c r="V184" s="71">
        <f t="shared" si="34"/>
        <v>10.559999999999999</v>
      </c>
      <c r="W184" s="283">
        <f t="shared" si="35"/>
        <v>10</v>
      </c>
      <c r="X184" s="44">
        <v>12</v>
      </c>
      <c r="Y184" s="73">
        <f>'ИТОГ и проверка'!J184</f>
        <v>10</v>
      </c>
      <c r="Z184" s="73">
        <f t="shared" si="38"/>
        <v>11.363636363636363</v>
      </c>
      <c r="AA184" s="71">
        <f t="shared" si="36"/>
        <v>-0.63636363636363669</v>
      </c>
      <c r="AB184" s="73">
        <f t="shared" si="33"/>
        <v>0</v>
      </c>
      <c r="AC184" s="77"/>
      <c r="AD184" s="73">
        <f>'ИТОГ и проверка'!K184</f>
        <v>0</v>
      </c>
      <c r="AE184" s="77"/>
      <c r="AF184" s="77"/>
      <c r="AG184" s="77"/>
      <c r="AH184" s="73">
        <f>'ИТОГ и проверка'!L184</f>
        <v>0</v>
      </c>
      <c r="AI184" s="91"/>
      <c r="AJ184" s="91">
        <f t="shared" si="30"/>
        <v>0</v>
      </c>
      <c r="AK184" s="89">
        <f t="shared" si="28"/>
        <v>-10</v>
      </c>
      <c r="AL184" s="71">
        <f t="shared" si="29"/>
        <v>0</v>
      </c>
    </row>
    <row r="185" spans="1:38" ht="63">
      <c r="A185" s="66" t="s">
        <v>376</v>
      </c>
      <c r="B185" s="67" t="s">
        <v>377</v>
      </c>
      <c r="C185" s="189">
        <v>30.8</v>
      </c>
      <c r="D185" s="74">
        <v>110</v>
      </c>
      <c r="E185" s="186">
        <v>99</v>
      </c>
      <c r="F185" s="157">
        <f t="shared" si="32"/>
        <v>3.2142857142857144</v>
      </c>
      <c r="G185" s="72">
        <v>13</v>
      </c>
      <c r="H185" s="75">
        <v>12</v>
      </c>
      <c r="I185" s="75"/>
      <c r="J185" s="75">
        <v>0</v>
      </c>
      <c r="K185" s="75"/>
      <c r="L185" s="75"/>
      <c r="M185" s="75"/>
      <c r="N185" s="75">
        <v>0</v>
      </c>
      <c r="O185" s="186">
        <v>9</v>
      </c>
      <c r="P185" s="77"/>
      <c r="Q185" s="77"/>
      <c r="R185" s="90"/>
      <c r="S185" s="186">
        <v>8</v>
      </c>
      <c r="T185" s="187">
        <v>1</v>
      </c>
      <c r="U185" s="71">
        <f t="shared" si="31"/>
        <v>69.230769230769226</v>
      </c>
      <c r="V185" s="71">
        <f t="shared" si="34"/>
        <v>11.879999999999999</v>
      </c>
      <c r="W185" s="283">
        <f t="shared" si="35"/>
        <v>11</v>
      </c>
      <c r="X185" s="44">
        <v>12</v>
      </c>
      <c r="Y185" s="73">
        <f>'ИТОГ и проверка'!J185</f>
        <v>11</v>
      </c>
      <c r="Z185" s="73">
        <f t="shared" si="38"/>
        <v>11.111111111111111</v>
      </c>
      <c r="AA185" s="71">
        <f t="shared" si="36"/>
        <v>-0.88888888888888928</v>
      </c>
      <c r="AB185" s="10">
        <f t="shared" si="33"/>
        <v>0</v>
      </c>
      <c r="AC185" s="77"/>
      <c r="AD185" s="73">
        <f>'ИТОГ и проверка'!K185</f>
        <v>0</v>
      </c>
      <c r="AE185" s="77"/>
      <c r="AF185" s="77"/>
      <c r="AG185" s="77"/>
      <c r="AH185" s="73">
        <f>'ИТОГ и проверка'!L185</f>
        <v>0</v>
      </c>
      <c r="AI185" s="91"/>
      <c r="AJ185" s="91">
        <f t="shared" si="30"/>
        <v>0</v>
      </c>
      <c r="AK185" s="89">
        <f t="shared" si="28"/>
        <v>-11</v>
      </c>
      <c r="AL185" s="71">
        <f t="shared" si="29"/>
        <v>0</v>
      </c>
    </row>
    <row r="186" spans="1:38" ht="63">
      <c r="A186" s="66" t="s">
        <v>378</v>
      </c>
      <c r="B186" s="67" t="s">
        <v>379</v>
      </c>
      <c r="C186" s="196">
        <v>20.399999999999999</v>
      </c>
      <c r="D186" s="74">
        <v>94</v>
      </c>
      <c r="E186" s="187">
        <v>88</v>
      </c>
      <c r="F186" s="157">
        <f t="shared" si="32"/>
        <v>4.3137254901960791</v>
      </c>
      <c r="G186" s="72">
        <v>11</v>
      </c>
      <c r="H186" s="75">
        <v>12</v>
      </c>
      <c r="I186" s="75"/>
      <c r="J186" s="75">
        <v>0</v>
      </c>
      <c r="K186" s="75"/>
      <c r="L186" s="75"/>
      <c r="M186" s="75"/>
      <c r="N186" s="75">
        <v>0</v>
      </c>
      <c r="O186" s="187">
        <v>3</v>
      </c>
      <c r="P186" s="77"/>
      <c r="Q186" s="77"/>
      <c r="R186" s="90"/>
      <c r="S186" s="70">
        <v>3</v>
      </c>
      <c r="T186" s="186">
        <v>0</v>
      </c>
      <c r="U186" s="71">
        <f t="shared" si="31"/>
        <v>27.272727272727273</v>
      </c>
      <c r="V186" s="71">
        <f t="shared" si="34"/>
        <v>10.559999999999999</v>
      </c>
      <c r="W186" s="283">
        <f t="shared" si="35"/>
        <v>10</v>
      </c>
      <c r="X186" s="44">
        <v>12</v>
      </c>
      <c r="Y186" s="73">
        <f>'ИТОГ и проверка'!J186</f>
        <v>10</v>
      </c>
      <c r="Z186" s="73">
        <f t="shared" si="38"/>
        <v>11.363636363636363</v>
      </c>
      <c r="AA186" s="71">
        <f t="shared" si="36"/>
        <v>-0.63636363636363669</v>
      </c>
      <c r="AB186" s="73">
        <f t="shared" si="33"/>
        <v>0</v>
      </c>
      <c r="AC186" s="77"/>
      <c r="AD186" s="73">
        <f>'ИТОГ и проверка'!K186</f>
        <v>0</v>
      </c>
      <c r="AE186" s="77"/>
      <c r="AF186" s="77"/>
      <c r="AG186" s="77"/>
      <c r="AH186" s="73">
        <f>'ИТОГ и проверка'!L186</f>
        <v>0</v>
      </c>
      <c r="AI186" s="91"/>
      <c r="AJ186" s="91">
        <f t="shared" si="30"/>
        <v>0</v>
      </c>
      <c r="AK186" s="89">
        <f t="shared" si="28"/>
        <v>-10</v>
      </c>
      <c r="AL186" s="71">
        <f t="shared" si="29"/>
        <v>0</v>
      </c>
    </row>
    <row r="187" spans="1:38" ht="63">
      <c r="A187" s="66" t="s">
        <v>380</v>
      </c>
      <c r="B187" s="67" t="s">
        <v>381</v>
      </c>
      <c r="C187" s="189">
        <v>20.8</v>
      </c>
      <c r="D187" s="74">
        <v>117</v>
      </c>
      <c r="E187" s="186">
        <v>105</v>
      </c>
      <c r="F187" s="157">
        <f t="shared" si="32"/>
        <v>5.0480769230769225</v>
      </c>
      <c r="G187" s="72">
        <v>14</v>
      </c>
      <c r="H187" s="75">
        <v>12</v>
      </c>
      <c r="I187" s="75"/>
      <c r="J187" s="75">
        <v>0</v>
      </c>
      <c r="K187" s="75"/>
      <c r="L187" s="75"/>
      <c r="M187" s="75"/>
      <c r="N187" s="75">
        <v>0</v>
      </c>
      <c r="O187" s="186">
        <v>3</v>
      </c>
      <c r="P187" s="77"/>
      <c r="Q187" s="77"/>
      <c r="R187" s="90"/>
      <c r="S187" s="186">
        <v>3</v>
      </c>
      <c r="T187" s="187">
        <v>0</v>
      </c>
      <c r="U187" s="71">
        <f t="shared" si="31"/>
        <v>21.428571428571427</v>
      </c>
      <c r="V187" s="71">
        <f t="shared" si="34"/>
        <v>12.6</v>
      </c>
      <c r="W187" s="283">
        <f t="shared" si="35"/>
        <v>12</v>
      </c>
      <c r="X187" s="44">
        <v>12</v>
      </c>
      <c r="Y187" s="73">
        <f>'ИТОГ и проверка'!J187</f>
        <v>12</v>
      </c>
      <c r="Z187" s="73">
        <f t="shared" si="38"/>
        <v>11.428571428571429</v>
      </c>
      <c r="AA187" s="71">
        <f t="shared" si="36"/>
        <v>-0.57142857142857117</v>
      </c>
      <c r="AB187" s="10">
        <f t="shared" si="33"/>
        <v>0</v>
      </c>
      <c r="AC187" s="77"/>
      <c r="AD187" s="73">
        <f>'ИТОГ и проверка'!K187</f>
        <v>0</v>
      </c>
      <c r="AE187" s="77"/>
      <c r="AF187" s="77"/>
      <c r="AG187" s="77"/>
      <c r="AH187" s="73">
        <f>'ИТОГ и проверка'!L187</f>
        <v>0</v>
      </c>
      <c r="AI187" s="91"/>
      <c r="AJ187" s="91">
        <f t="shared" si="30"/>
        <v>0</v>
      </c>
      <c r="AK187" s="89">
        <f t="shared" si="28"/>
        <v>-12</v>
      </c>
      <c r="AL187" s="71">
        <f t="shared" si="29"/>
        <v>0</v>
      </c>
    </row>
    <row r="188" spans="1:38" ht="63">
      <c r="A188" s="66" t="s">
        <v>382</v>
      </c>
      <c r="B188" s="67" t="s">
        <v>383</v>
      </c>
      <c r="C188" s="196">
        <v>14.8</v>
      </c>
      <c r="D188" s="74">
        <v>84</v>
      </c>
      <c r="E188" s="187">
        <v>61</v>
      </c>
      <c r="F188" s="157">
        <f t="shared" si="32"/>
        <v>4.121621621621621</v>
      </c>
      <c r="G188" s="72">
        <v>10</v>
      </c>
      <c r="H188" s="75">
        <v>12</v>
      </c>
      <c r="I188" s="75"/>
      <c r="J188" s="75">
        <v>0</v>
      </c>
      <c r="K188" s="75"/>
      <c r="L188" s="75"/>
      <c r="M188" s="75"/>
      <c r="N188" s="75">
        <v>0</v>
      </c>
      <c r="O188" s="199">
        <v>2</v>
      </c>
      <c r="P188" s="77"/>
      <c r="Q188" s="77"/>
      <c r="R188" s="90"/>
      <c r="S188" s="199">
        <v>2</v>
      </c>
      <c r="T188" s="92">
        <v>0</v>
      </c>
      <c r="U188" s="71">
        <f t="shared" si="31"/>
        <v>20</v>
      </c>
      <c r="V188" s="71">
        <f t="shared" si="34"/>
        <v>7.3199999999999994</v>
      </c>
      <c r="W188" s="283">
        <f t="shared" si="35"/>
        <v>7</v>
      </c>
      <c r="X188" s="44">
        <v>12</v>
      </c>
      <c r="Y188" s="73">
        <f>'ИТОГ и проверка'!J188</f>
        <v>7</v>
      </c>
      <c r="Z188" s="73">
        <f t="shared" si="38"/>
        <v>11.475409836065573</v>
      </c>
      <c r="AA188" s="71">
        <f t="shared" si="36"/>
        <v>-0.52459016393442681</v>
      </c>
      <c r="AB188" s="73">
        <f t="shared" si="33"/>
        <v>0</v>
      </c>
      <c r="AC188" s="77"/>
      <c r="AD188" s="73">
        <f>'ИТОГ и проверка'!K188</f>
        <v>0</v>
      </c>
      <c r="AE188" s="77"/>
      <c r="AF188" s="77"/>
      <c r="AG188" s="77"/>
      <c r="AH188" s="73">
        <f>'ИТОГ и проверка'!L188</f>
        <v>0</v>
      </c>
      <c r="AI188" s="91"/>
      <c r="AJ188" s="91">
        <f t="shared" si="30"/>
        <v>0</v>
      </c>
      <c r="AK188" s="89">
        <f t="shared" si="28"/>
        <v>-7</v>
      </c>
      <c r="AL188" s="71">
        <f t="shared" si="29"/>
        <v>0</v>
      </c>
    </row>
    <row r="189" spans="1:38" ht="63">
      <c r="A189" s="66" t="s">
        <v>384</v>
      </c>
      <c r="B189" s="67" t="s">
        <v>385</v>
      </c>
      <c r="C189" s="189">
        <v>8.6</v>
      </c>
      <c r="D189" s="74">
        <v>84</v>
      </c>
      <c r="E189" s="186">
        <v>78</v>
      </c>
      <c r="F189" s="157">
        <f t="shared" si="32"/>
        <v>9.0697674418604652</v>
      </c>
      <c r="G189" s="72">
        <v>15</v>
      </c>
      <c r="H189" s="75">
        <v>18</v>
      </c>
      <c r="I189" s="75"/>
      <c r="J189" s="75">
        <v>0</v>
      </c>
      <c r="K189" s="75"/>
      <c r="L189" s="75"/>
      <c r="M189" s="75"/>
      <c r="N189" s="75">
        <v>0</v>
      </c>
      <c r="O189" s="186">
        <v>2</v>
      </c>
      <c r="P189" s="77"/>
      <c r="Q189" s="77"/>
      <c r="R189" s="298"/>
      <c r="S189" s="186">
        <v>2</v>
      </c>
      <c r="T189" s="187">
        <v>0</v>
      </c>
      <c r="U189" s="71">
        <f t="shared" si="31"/>
        <v>13.333333333333334</v>
      </c>
      <c r="V189" s="71">
        <f t="shared" si="34"/>
        <v>14.04</v>
      </c>
      <c r="W189" s="283">
        <f t="shared" si="35"/>
        <v>14</v>
      </c>
      <c r="X189" s="44">
        <v>18</v>
      </c>
      <c r="Y189" s="73">
        <f>'ИТОГ и проверка'!J189</f>
        <v>14</v>
      </c>
      <c r="Z189" s="73">
        <f t="shared" si="38"/>
        <v>17.948717948717949</v>
      </c>
      <c r="AA189" s="71">
        <f t="shared" si="36"/>
        <v>-5.12820512820511E-2</v>
      </c>
      <c r="AB189" s="10">
        <f t="shared" si="33"/>
        <v>0</v>
      </c>
      <c r="AC189" s="77"/>
      <c r="AD189" s="73">
        <f>'ИТОГ и проверка'!K189</f>
        <v>0</v>
      </c>
      <c r="AE189" s="77"/>
      <c r="AF189" s="77"/>
      <c r="AG189" s="77"/>
      <c r="AH189" s="73">
        <f>'ИТОГ и проверка'!L189</f>
        <v>0</v>
      </c>
      <c r="AI189" s="91"/>
      <c r="AJ189" s="91">
        <f t="shared" si="30"/>
        <v>0</v>
      </c>
      <c r="AK189" s="89">
        <f t="shared" si="28"/>
        <v>-14</v>
      </c>
      <c r="AL189" s="71">
        <f t="shared" si="29"/>
        <v>0</v>
      </c>
    </row>
    <row r="190" spans="1:38" ht="63">
      <c r="A190" s="66" t="s">
        <v>386</v>
      </c>
      <c r="B190" s="67" t="s">
        <v>387</v>
      </c>
      <c r="C190" s="196">
        <v>6.02</v>
      </c>
      <c r="D190" s="74">
        <v>43</v>
      </c>
      <c r="E190" s="187">
        <v>42</v>
      </c>
      <c r="F190" s="157">
        <f t="shared" si="32"/>
        <v>6.9767441860465125</v>
      </c>
      <c r="G190" s="72">
        <v>6</v>
      </c>
      <c r="H190" s="75">
        <v>14</v>
      </c>
      <c r="I190" s="75"/>
      <c r="J190" s="75">
        <v>0</v>
      </c>
      <c r="K190" s="75"/>
      <c r="L190" s="75"/>
      <c r="M190" s="75"/>
      <c r="N190" s="75">
        <v>0</v>
      </c>
      <c r="O190" s="187">
        <v>1</v>
      </c>
      <c r="P190" s="77"/>
      <c r="Q190" s="77"/>
      <c r="R190" s="90"/>
      <c r="S190" s="70">
        <v>1</v>
      </c>
      <c r="T190" s="186">
        <v>0</v>
      </c>
      <c r="U190" s="71">
        <f t="shared" si="31"/>
        <v>16.666666666666668</v>
      </c>
      <c r="V190" s="71">
        <f t="shared" si="34"/>
        <v>6.3</v>
      </c>
      <c r="W190" s="283">
        <f t="shared" si="35"/>
        <v>6</v>
      </c>
      <c r="X190" s="44">
        <v>15</v>
      </c>
      <c r="Y190" s="73">
        <f>'ИТОГ и проверка'!J190</f>
        <v>0</v>
      </c>
      <c r="Z190" s="73">
        <f t="shared" si="38"/>
        <v>0</v>
      </c>
      <c r="AA190" s="71">
        <f t="shared" si="36"/>
        <v>-15</v>
      </c>
      <c r="AB190" s="73">
        <f t="shared" si="33"/>
        <v>0</v>
      </c>
      <c r="AC190" s="77"/>
      <c r="AD190" s="73">
        <f>'ИТОГ и проверка'!K190</f>
        <v>0</v>
      </c>
      <c r="AE190" s="77"/>
      <c r="AF190" s="77"/>
      <c r="AG190" s="77"/>
      <c r="AH190" s="73">
        <f>'ИТОГ и проверка'!L190</f>
        <v>0</v>
      </c>
      <c r="AI190" s="91"/>
      <c r="AJ190" s="91">
        <f t="shared" si="30"/>
        <v>0</v>
      </c>
      <c r="AK190" s="89">
        <f t="shared" si="28"/>
        <v>0</v>
      </c>
      <c r="AL190" s="71">
        <f t="shared" si="29"/>
        <v>0</v>
      </c>
    </row>
    <row r="191" spans="1:38" ht="63">
      <c r="A191" s="66" t="s">
        <v>388</v>
      </c>
      <c r="B191" s="67" t="s">
        <v>389</v>
      </c>
      <c r="C191" s="189">
        <v>20.399999999999999</v>
      </c>
      <c r="D191" s="74">
        <v>115</v>
      </c>
      <c r="E191" s="186">
        <v>72</v>
      </c>
      <c r="F191" s="157">
        <f t="shared" si="32"/>
        <v>3.5294117647058827</v>
      </c>
      <c r="G191" s="72">
        <v>13</v>
      </c>
      <c r="H191" s="75">
        <v>11</v>
      </c>
      <c r="I191" s="75"/>
      <c r="J191" s="75">
        <v>0</v>
      </c>
      <c r="K191" s="75"/>
      <c r="L191" s="75"/>
      <c r="M191" s="75"/>
      <c r="N191" s="75">
        <v>0</v>
      </c>
      <c r="O191" s="186">
        <v>1</v>
      </c>
      <c r="P191" s="77"/>
      <c r="Q191" s="77"/>
      <c r="R191" s="90"/>
      <c r="S191" s="186">
        <v>1</v>
      </c>
      <c r="T191" s="187">
        <v>0</v>
      </c>
      <c r="U191" s="71">
        <f t="shared" si="31"/>
        <v>7.6923076923076916</v>
      </c>
      <c r="V191" s="71">
        <f t="shared" si="34"/>
        <v>8.64</v>
      </c>
      <c r="W191" s="283">
        <f t="shared" si="35"/>
        <v>8</v>
      </c>
      <c r="X191" s="44">
        <v>12</v>
      </c>
      <c r="Y191" s="73">
        <f>'ИТОГ и проверка'!J191</f>
        <v>8</v>
      </c>
      <c r="Z191" s="73">
        <f t="shared" si="38"/>
        <v>11.111111111111111</v>
      </c>
      <c r="AA191" s="71">
        <f t="shared" si="36"/>
        <v>-0.88888888888888928</v>
      </c>
      <c r="AB191" s="10">
        <f t="shared" si="33"/>
        <v>0</v>
      </c>
      <c r="AC191" s="77"/>
      <c r="AD191" s="73">
        <f>'ИТОГ и проверка'!K191</f>
        <v>0</v>
      </c>
      <c r="AE191" s="77"/>
      <c r="AF191" s="77"/>
      <c r="AG191" s="77"/>
      <c r="AH191" s="73">
        <f>'ИТОГ и проверка'!L191</f>
        <v>0</v>
      </c>
      <c r="AI191" s="91"/>
      <c r="AJ191" s="91">
        <f t="shared" si="30"/>
        <v>0</v>
      </c>
      <c r="AK191" s="89">
        <f t="shared" si="28"/>
        <v>-8</v>
      </c>
      <c r="AL191" s="71">
        <f t="shared" si="29"/>
        <v>0</v>
      </c>
    </row>
    <row r="192" spans="1:38" ht="63">
      <c r="A192" s="66" t="s">
        <v>390</v>
      </c>
      <c r="B192" s="67" t="s">
        <v>391</v>
      </c>
      <c r="C192" s="196">
        <v>37.25</v>
      </c>
      <c r="D192" s="74">
        <v>115</v>
      </c>
      <c r="E192" s="187">
        <v>167</v>
      </c>
      <c r="F192" s="157">
        <f t="shared" si="32"/>
        <v>4.4832214765100673</v>
      </c>
      <c r="G192" s="72">
        <v>9</v>
      </c>
      <c r="H192" s="75">
        <v>8</v>
      </c>
      <c r="I192" s="75"/>
      <c r="J192" s="75">
        <v>0</v>
      </c>
      <c r="K192" s="75"/>
      <c r="L192" s="75"/>
      <c r="M192" s="75"/>
      <c r="N192" s="75">
        <v>0</v>
      </c>
      <c r="O192" s="187">
        <v>9</v>
      </c>
      <c r="P192" s="77"/>
      <c r="Q192" s="77"/>
      <c r="R192" s="90"/>
      <c r="S192" s="70">
        <v>6</v>
      </c>
      <c r="T192" s="186">
        <v>3</v>
      </c>
      <c r="U192" s="71">
        <f t="shared" si="31"/>
        <v>100</v>
      </c>
      <c r="V192" s="71">
        <f t="shared" si="34"/>
        <v>20.04</v>
      </c>
      <c r="W192" s="283">
        <f t="shared" si="35"/>
        <v>20</v>
      </c>
      <c r="X192" s="44">
        <v>12</v>
      </c>
      <c r="Y192" s="73">
        <f>'ИТОГ и проверка'!J192</f>
        <v>20</v>
      </c>
      <c r="Z192" s="73">
        <f t="shared" si="38"/>
        <v>11.976047904191617</v>
      </c>
      <c r="AA192" s="71">
        <f t="shared" si="36"/>
        <v>-2.3952095808382978E-2</v>
      </c>
      <c r="AB192" s="73">
        <f t="shared" si="33"/>
        <v>0</v>
      </c>
      <c r="AC192" s="77"/>
      <c r="AD192" s="73">
        <f>'ИТОГ и проверка'!K192</f>
        <v>0</v>
      </c>
      <c r="AE192" s="77"/>
      <c r="AF192" s="77"/>
      <c r="AG192" s="77"/>
      <c r="AH192" s="73">
        <f>'ИТОГ и проверка'!L192</f>
        <v>0</v>
      </c>
      <c r="AI192" s="91"/>
      <c r="AJ192" s="91">
        <f t="shared" si="30"/>
        <v>0</v>
      </c>
      <c r="AK192" s="89">
        <f t="shared" si="28"/>
        <v>-20</v>
      </c>
      <c r="AL192" s="71">
        <f t="shared" si="29"/>
        <v>0</v>
      </c>
    </row>
    <row r="193" spans="1:38" ht="63">
      <c r="A193" s="66" t="s">
        <v>392</v>
      </c>
      <c r="B193" s="67" t="s">
        <v>393</v>
      </c>
      <c r="C193" s="189">
        <v>24.35</v>
      </c>
      <c r="D193" s="74">
        <v>107</v>
      </c>
      <c r="E193" s="169">
        <v>88</v>
      </c>
      <c r="F193" s="157">
        <f t="shared" si="32"/>
        <v>3.6139630390143735</v>
      </c>
      <c r="G193" s="72">
        <v>12</v>
      </c>
      <c r="H193" s="75">
        <v>11</v>
      </c>
      <c r="I193" s="75"/>
      <c r="J193" s="75">
        <v>0</v>
      </c>
      <c r="K193" s="75"/>
      <c r="L193" s="75"/>
      <c r="M193" s="75"/>
      <c r="N193" s="75">
        <v>0</v>
      </c>
      <c r="O193" s="186">
        <v>5</v>
      </c>
      <c r="P193" s="77"/>
      <c r="Q193" s="77"/>
      <c r="R193" s="90"/>
      <c r="S193" s="186">
        <v>2</v>
      </c>
      <c r="T193" s="187">
        <v>3</v>
      </c>
      <c r="U193" s="71">
        <f t="shared" si="31"/>
        <v>41.666666666666671</v>
      </c>
      <c r="V193" s="71">
        <f t="shared" si="34"/>
        <v>10.559999999999999</v>
      </c>
      <c r="W193" s="283">
        <f t="shared" si="35"/>
        <v>10</v>
      </c>
      <c r="X193" s="44">
        <v>12</v>
      </c>
      <c r="Y193" s="73">
        <f>'ИТОГ и проверка'!J193</f>
        <v>10</v>
      </c>
      <c r="Z193" s="73">
        <f t="shared" si="38"/>
        <v>11.363636363636363</v>
      </c>
      <c r="AA193" s="71">
        <f t="shared" si="36"/>
        <v>-0.63636363636363669</v>
      </c>
      <c r="AB193" s="10">
        <f t="shared" si="33"/>
        <v>0</v>
      </c>
      <c r="AC193" s="77"/>
      <c r="AD193" s="73">
        <f>'ИТОГ и проверка'!K193</f>
        <v>0</v>
      </c>
      <c r="AE193" s="77"/>
      <c r="AF193" s="77"/>
      <c r="AG193" s="77"/>
      <c r="AH193" s="73">
        <f>'ИТОГ и проверка'!L193</f>
        <v>0</v>
      </c>
      <c r="AI193" s="91"/>
      <c r="AJ193" s="91">
        <f t="shared" si="30"/>
        <v>0</v>
      </c>
      <c r="AK193" s="89">
        <f t="shared" si="28"/>
        <v>-10</v>
      </c>
      <c r="AL193" s="71">
        <f t="shared" si="29"/>
        <v>0</v>
      </c>
    </row>
    <row r="194" spans="1:38" ht="63">
      <c r="A194" s="66" t="s">
        <v>394</v>
      </c>
      <c r="B194" s="67" t="s">
        <v>395</v>
      </c>
      <c r="C194" s="196">
        <v>30.8</v>
      </c>
      <c r="D194" s="284">
        <v>99</v>
      </c>
      <c r="E194" s="227">
        <v>135</v>
      </c>
      <c r="F194" s="174">
        <f t="shared" si="32"/>
        <v>4.383116883116883</v>
      </c>
      <c r="G194" s="72">
        <v>11</v>
      </c>
      <c r="H194" s="75">
        <v>11</v>
      </c>
      <c r="I194" s="75"/>
      <c r="J194" s="75">
        <v>0</v>
      </c>
      <c r="K194" s="75"/>
      <c r="L194" s="75"/>
      <c r="M194" s="75"/>
      <c r="N194" s="75">
        <v>0</v>
      </c>
      <c r="O194" s="187">
        <v>2</v>
      </c>
      <c r="P194" s="77"/>
      <c r="Q194" s="77"/>
      <c r="R194" s="90"/>
      <c r="S194" s="70">
        <v>1</v>
      </c>
      <c r="T194" s="186">
        <v>1</v>
      </c>
      <c r="U194" s="71">
        <f t="shared" si="31"/>
        <v>18.181818181818183</v>
      </c>
      <c r="V194" s="71">
        <f t="shared" si="34"/>
        <v>16.2</v>
      </c>
      <c r="W194" s="283">
        <f t="shared" si="35"/>
        <v>16</v>
      </c>
      <c r="X194" s="44">
        <v>12</v>
      </c>
      <c r="Y194" s="73">
        <f>'ИТОГ и проверка'!J194</f>
        <v>16</v>
      </c>
      <c r="Z194" s="73">
        <f t="shared" si="38"/>
        <v>11.851851851851851</v>
      </c>
      <c r="AA194" s="71">
        <f t="shared" si="36"/>
        <v>-0.14814814814814881</v>
      </c>
      <c r="AB194" s="73">
        <f t="shared" si="33"/>
        <v>0</v>
      </c>
      <c r="AC194" s="77"/>
      <c r="AD194" s="73">
        <f>'ИТОГ и проверка'!K194</f>
        <v>0</v>
      </c>
      <c r="AE194" s="77"/>
      <c r="AF194" s="77"/>
      <c r="AG194" s="77"/>
      <c r="AH194" s="73">
        <f>'ИТОГ и проверка'!L194</f>
        <v>0</v>
      </c>
      <c r="AI194" s="91"/>
      <c r="AJ194" s="91">
        <f t="shared" si="30"/>
        <v>0</v>
      </c>
      <c r="AK194" s="89">
        <f t="shared" si="28"/>
        <v>-16</v>
      </c>
      <c r="AL194" s="71">
        <f t="shared" si="29"/>
        <v>0</v>
      </c>
    </row>
    <row r="195" spans="1:38">
      <c r="A195" s="93" t="s">
        <v>396</v>
      </c>
      <c r="B195" s="57" t="s">
        <v>397</v>
      </c>
      <c r="C195" s="175"/>
      <c r="D195" s="165"/>
      <c r="E195" s="258"/>
      <c r="F195" s="213"/>
      <c r="G195" s="119"/>
      <c r="H195" s="61"/>
      <c r="I195" s="61"/>
      <c r="J195" s="61"/>
      <c r="K195" s="61"/>
      <c r="L195" s="61"/>
      <c r="M195" s="61"/>
      <c r="N195" s="61"/>
      <c r="O195" s="207"/>
      <c r="P195" s="58"/>
      <c r="Q195" s="58"/>
      <c r="R195" s="58"/>
      <c r="S195" s="207"/>
      <c r="T195" s="164"/>
      <c r="U195" s="58"/>
      <c r="V195" s="60"/>
      <c r="W195" s="62"/>
      <c r="X195" s="62"/>
      <c r="Y195" s="60"/>
      <c r="Z195" s="120"/>
      <c r="AA195" s="60"/>
      <c r="AB195" s="10">
        <f t="shared" si="33"/>
        <v>0</v>
      </c>
      <c r="AC195" s="60"/>
      <c r="AD195" s="60"/>
      <c r="AE195" s="60"/>
      <c r="AF195" s="60"/>
      <c r="AG195" s="60"/>
      <c r="AH195" s="60"/>
      <c r="AI195" s="97"/>
      <c r="AJ195" s="91">
        <f t="shared" si="30"/>
        <v>0</v>
      </c>
      <c r="AK195" s="89">
        <f t="shared" si="28"/>
        <v>0</v>
      </c>
      <c r="AL195" s="71">
        <f t="shared" si="29"/>
        <v>0</v>
      </c>
    </row>
    <row r="196" spans="1:38" ht="47.25">
      <c r="A196" s="66" t="s">
        <v>398</v>
      </c>
      <c r="B196" s="67" t="s">
        <v>399</v>
      </c>
      <c r="C196" s="222">
        <v>555</v>
      </c>
      <c r="D196" s="284">
        <v>7490</v>
      </c>
      <c r="E196" s="227">
        <v>7683</v>
      </c>
      <c r="F196" s="174">
        <f t="shared" si="32"/>
        <v>13.843243243243244</v>
      </c>
      <c r="G196" s="72">
        <v>898</v>
      </c>
      <c r="H196" s="75">
        <v>12</v>
      </c>
      <c r="I196" s="75"/>
      <c r="J196" s="75">
        <v>0</v>
      </c>
      <c r="K196" s="75"/>
      <c r="L196" s="75"/>
      <c r="M196" s="75"/>
      <c r="N196" s="75">
        <v>0</v>
      </c>
      <c r="O196" s="187">
        <v>704</v>
      </c>
      <c r="P196" s="77"/>
      <c r="Q196" s="77"/>
      <c r="R196" s="90"/>
      <c r="S196" s="70">
        <v>489</v>
      </c>
      <c r="T196" s="186">
        <v>215</v>
      </c>
      <c r="U196" s="71">
        <f t="shared" si="31"/>
        <v>78.396436525612472</v>
      </c>
      <c r="V196" s="71">
        <f t="shared" si="34"/>
        <v>1920.75</v>
      </c>
      <c r="W196" s="283">
        <f t="shared" si="35"/>
        <v>1920</v>
      </c>
      <c r="X196" s="44">
        <v>25</v>
      </c>
      <c r="Y196" s="73">
        <f>'ИТОГ и проверка'!J196</f>
        <v>921</v>
      </c>
      <c r="Z196" s="73">
        <f t="shared" si="38"/>
        <v>11.987504880905897</v>
      </c>
      <c r="AA196" s="71">
        <f t="shared" si="36"/>
        <v>-13.012495119094103</v>
      </c>
      <c r="AB196" s="73">
        <f t="shared" si="33"/>
        <v>0</v>
      </c>
      <c r="AC196" s="77"/>
      <c r="AD196" s="73">
        <f>'ИТОГ и проверка'!K196</f>
        <v>0</v>
      </c>
      <c r="AE196" s="77"/>
      <c r="AF196" s="77"/>
      <c r="AG196" s="77"/>
      <c r="AH196" s="73">
        <f>'ИТОГ и проверка'!L196</f>
        <v>0</v>
      </c>
      <c r="AI196" s="91"/>
      <c r="AJ196" s="91">
        <f t="shared" si="30"/>
        <v>0</v>
      </c>
      <c r="AK196" s="89">
        <f t="shared" si="28"/>
        <v>-921</v>
      </c>
      <c r="AL196" s="71">
        <f t="shared" si="29"/>
        <v>0</v>
      </c>
    </row>
    <row r="197" spans="1:38">
      <c r="A197" s="93" t="s">
        <v>400</v>
      </c>
      <c r="B197" s="57" t="s">
        <v>401</v>
      </c>
      <c r="C197" s="175"/>
      <c r="D197" s="165"/>
      <c r="E197" s="229"/>
      <c r="F197" s="213"/>
      <c r="G197" s="119"/>
      <c r="H197" s="61"/>
      <c r="I197" s="61"/>
      <c r="J197" s="61"/>
      <c r="K197" s="61"/>
      <c r="L197" s="61"/>
      <c r="M197" s="61"/>
      <c r="N197" s="61"/>
      <c r="O197" s="193"/>
      <c r="P197" s="58"/>
      <c r="Q197" s="58"/>
      <c r="R197" s="58"/>
      <c r="S197" s="193"/>
      <c r="T197" s="194"/>
      <c r="U197" s="58"/>
      <c r="V197" s="60"/>
      <c r="W197" s="62"/>
      <c r="X197" s="62"/>
      <c r="Y197" s="60"/>
      <c r="Z197" s="120"/>
      <c r="AA197" s="60"/>
      <c r="AB197" s="10">
        <f t="shared" si="33"/>
        <v>0</v>
      </c>
      <c r="AC197" s="60"/>
      <c r="AD197" s="60"/>
      <c r="AE197" s="60"/>
      <c r="AF197" s="60"/>
      <c r="AG197" s="60"/>
      <c r="AH197" s="60"/>
      <c r="AI197" s="97"/>
      <c r="AJ197" s="91">
        <f t="shared" si="30"/>
        <v>0</v>
      </c>
      <c r="AK197" s="89">
        <f t="shared" si="28"/>
        <v>0</v>
      </c>
      <c r="AL197" s="71">
        <f t="shared" si="29"/>
        <v>0</v>
      </c>
    </row>
    <row r="198" spans="1:38" ht="31.5">
      <c r="A198" s="66" t="s">
        <v>402</v>
      </c>
      <c r="B198" s="67" t="s">
        <v>403</v>
      </c>
      <c r="C198" s="171">
        <v>133.66200000000001</v>
      </c>
      <c r="D198" s="74">
        <v>0</v>
      </c>
      <c r="E198" s="148">
        <v>0</v>
      </c>
      <c r="F198" s="157">
        <f t="shared" si="32"/>
        <v>0</v>
      </c>
      <c r="G198" s="72">
        <v>0</v>
      </c>
      <c r="H198" s="75">
        <v>0</v>
      </c>
      <c r="I198" s="75"/>
      <c r="J198" s="75">
        <v>0</v>
      </c>
      <c r="K198" s="75"/>
      <c r="L198" s="75"/>
      <c r="M198" s="75"/>
      <c r="N198" s="158">
        <v>0</v>
      </c>
      <c r="O198" s="170">
        <v>0</v>
      </c>
      <c r="P198" s="160"/>
      <c r="Q198" s="77"/>
      <c r="R198" s="172"/>
      <c r="S198" s="170">
        <v>0</v>
      </c>
      <c r="T198" s="170">
        <v>0</v>
      </c>
      <c r="U198" s="162">
        <v>0</v>
      </c>
      <c r="V198" s="71">
        <f t="shared" si="34"/>
        <v>0</v>
      </c>
      <c r="W198" s="283">
        <f t="shared" si="35"/>
        <v>0</v>
      </c>
      <c r="X198" s="44">
        <v>0</v>
      </c>
      <c r="Y198" s="73">
        <f>'ИТОГ и проверка'!J198</f>
        <v>0</v>
      </c>
      <c r="Z198" s="73">
        <v>0</v>
      </c>
      <c r="AA198" s="71">
        <f t="shared" si="36"/>
        <v>0</v>
      </c>
      <c r="AB198" s="73">
        <f t="shared" si="33"/>
        <v>0</v>
      </c>
      <c r="AC198" s="77"/>
      <c r="AD198" s="73">
        <f>'ИТОГ и проверка'!K198</f>
        <v>0</v>
      </c>
      <c r="AE198" s="77"/>
      <c r="AF198" s="77"/>
      <c r="AG198" s="77"/>
      <c r="AH198" s="73">
        <f>'ИТОГ и проверка'!L198</f>
        <v>0</v>
      </c>
      <c r="AI198" s="91"/>
      <c r="AJ198" s="91">
        <f t="shared" si="30"/>
        <v>0</v>
      </c>
      <c r="AK198" s="89">
        <f t="shared" si="28"/>
        <v>0</v>
      </c>
      <c r="AL198" s="71">
        <f t="shared" si="29"/>
        <v>0</v>
      </c>
    </row>
    <row r="199" spans="1:38" ht="31.5">
      <c r="A199" s="66" t="s">
        <v>404</v>
      </c>
      <c r="B199" s="67" t="s">
        <v>405</v>
      </c>
      <c r="C199" s="168">
        <v>868.12699999999995</v>
      </c>
      <c r="D199" s="74">
        <v>97</v>
      </c>
      <c r="E199" s="203">
        <v>197</v>
      </c>
      <c r="F199" s="157">
        <f t="shared" si="32"/>
        <v>0.22692532313820443</v>
      </c>
      <c r="G199" s="72">
        <v>3</v>
      </c>
      <c r="H199" s="75">
        <v>3</v>
      </c>
      <c r="I199" s="75"/>
      <c r="J199" s="75">
        <v>0</v>
      </c>
      <c r="K199" s="75"/>
      <c r="L199" s="75"/>
      <c r="M199" s="75"/>
      <c r="N199" s="158">
        <v>0</v>
      </c>
      <c r="O199" s="170">
        <v>2</v>
      </c>
      <c r="P199" s="160"/>
      <c r="Q199" s="77"/>
      <c r="R199" s="172"/>
      <c r="S199" s="170">
        <v>1</v>
      </c>
      <c r="T199" s="170">
        <v>1</v>
      </c>
      <c r="U199" s="162">
        <f t="shared" si="31"/>
        <v>66.666666666666671</v>
      </c>
      <c r="V199" s="71">
        <f t="shared" si="34"/>
        <v>9.8500000000000014</v>
      </c>
      <c r="W199" s="283">
        <f t="shared" si="35"/>
        <v>9</v>
      </c>
      <c r="X199" s="44">
        <v>5</v>
      </c>
      <c r="Y199" s="73">
        <f>'ИТОГ и проверка'!J199</f>
        <v>0</v>
      </c>
      <c r="Z199" s="73">
        <f t="shared" si="38"/>
        <v>0</v>
      </c>
      <c r="AA199" s="71">
        <f t="shared" si="36"/>
        <v>-5</v>
      </c>
      <c r="AB199" s="10">
        <f t="shared" si="33"/>
        <v>0</v>
      </c>
      <c r="AC199" s="77"/>
      <c r="AD199" s="73">
        <f>'ИТОГ и проверка'!K199</f>
        <v>0</v>
      </c>
      <c r="AE199" s="77"/>
      <c r="AF199" s="77"/>
      <c r="AG199" s="77"/>
      <c r="AH199" s="73">
        <f>'ИТОГ и проверка'!L199</f>
        <v>0</v>
      </c>
      <c r="AI199" s="91"/>
      <c r="AJ199" s="91">
        <f t="shared" si="30"/>
        <v>0</v>
      </c>
      <c r="AK199" s="89">
        <f t="shared" si="28"/>
        <v>0</v>
      </c>
      <c r="AL199" s="71">
        <f t="shared" si="29"/>
        <v>0</v>
      </c>
    </row>
    <row r="200" spans="1:38" ht="31.5">
      <c r="A200" s="66" t="s">
        <v>406</v>
      </c>
      <c r="B200" s="67" t="s">
        <v>407</v>
      </c>
      <c r="C200" s="171">
        <v>1249.8789999999999</v>
      </c>
      <c r="D200" s="74">
        <v>0</v>
      </c>
      <c r="E200" s="7">
        <v>0</v>
      </c>
      <c r="F200" s="157">
        <f t="shared" si="32"/>
        <v>0</v>
      </c>
      <c r="G200" s="72">
        <v>0</v>
      </c>
      <c r="H200" s="75">
        <v>0</v>
      </c>
      <c r="I200" s="75"/>
      <c r="J200" s="75">
        <v>0</v>
      </c>
      <c r="K200" s="75"/>
      <c r="L200" s="75"/>
      <c r="M200" s="75"/>
      <c r="N200" s="158">
        <v>0</v>
      </c>
      <c r="O200" s="170">
        <v>0</v>
      </c>
      <c r="P200" s="160"/>
      <c r="Q200" s="77"/>
      <c r="R200" s="172"/>
      <c r="S200" s="170">
        <v>0</v>
      </c>
      <c r="T200" s="170">
        <v>0</v>
      </c>
      <c r="U200" s="162">
        <v>0</v>
      </c>
      <c r="V200" s="71">
        <f t="shared" si="34"/>
        <v>0</v>
      </c>
      <c r="W200" s="283">
        <f t="shared" si="35"/>
        <v>0</v>
      </c>
      <c r="X200" s="44">
        <v>0</v>
      </c>
      <c r="Y200" s="73">
        <f>'ИТОГ и проверка'!J200</f>
        <v>0</v>
      </c>
      <c r="Z200" s="73">
        <v>0</v>
      </c>
      <c r="AA200" s="71">
        <f t="shared" si="36"/>
        <v>0</v>
      </c>
      <c r="AB200" s="73">
        <f t="shared" si="33"/>
        <v>0</v>
      </c>
      <c r="AC200" s="77"/>
      <c r="AD200" s="73">
        <f>'ИТОГ и проверка'!K200</f>
        <v>0</v>
      </c>
      <c r="AE200" s="77"/>
      <c r="AF200" s="77"/>
      <c r="AG200" s="77"/>
      <c r="AH200" s="73">
        <f>'ИТОГ и проверка'!L200</f>
        <v>0</v>
      </c>
      <c r="AI200" s="91"/>
      <c r="AJ200" s="91">
        <f t="shared" si="30"/>
        <v>0</v>
      </c>
      <c r="AK200" s="89">
        <f t="shared" si="28"/>
        <v>0</v>
      </c>
      <c r="AL200" s="71">
        <f t="shared" si="29"/>
        <v>0</v>
      </c>
    </row>
    <row r="201" spans="1:38" ht="47.25">
      <c r="A201" s="66" t="s">
        <v>408</v>
      </c>
      <c r="B201" s="67" t="s">
        <v>409</v>
      </c>
      <c r="C201" s="195">
        <v>405.33</v>
      </c>
      <c r="D201" s="74">
        <v>0</v>
      </c>
      <c r="E201" s="234">
        <v>0</v>
      </c>
      <c r="F201" s="157">
        <f t="shared" si="32"/>
        <v>0</v>
      </c>
      <c r="G201" s="72">
        <v>0</v>
      </c>
      <c r="H201" s="75">
        <v>0</v>
      </c>
      <c r="I201" s="75"/>
      <c r="J201" s="75">
        <v>0</v>
      </c>
      <c r="K201" s="75"/>
      <c r="L201" s="75"/>
      <c r="M201" s="75"/>
      <c r="N201" s="158">
        <v>0</v>
      </c>
      <c r="O201" s="170">
        <v>0</v>
      </c>
      <c r="P201" s="160"/>
      <c r="Q201" s="77"/>
      <c r="R201" s="172"/>
      <c r="S201" s="170">
        <v>0</v>
      </c>
      <c r="T201" s="170">
        <v>0</v>
      </c>
      <c r="U201" s="162">
        <v>0</v>
      </c>
      <c r="V201" s="71">
        <f t="shared" si="34"/>
        <v>0</v>
      </c>
      <c r="W201" s="283">
        <f t="shared" si="35"/>
        <v>0</v>
      </c>
      <c r="X201" s="44">
        <v>0</v>
      </c>
      <c r="Y201" s="73">
        <f>'ИТОГ и проверка'!J201</f>
        <v>0</v>
      </c>
      <c r="Z201" s="73">
        <v>0</v>
      </c>
      <c r="AA201" s="71">
        <f t="shared" si="36"/>
        <v>0</v>
      </c>
      <c r="AB201" s="10">
        <f t="shared" si="33"/>
        <v>0</v>
      </c>
      <c r="AC201" s="77"/>
      <c r="AD201" s="73">
        <f>'ИТОГ и проверка'!K201</f>
        <v>0</v>
      </c>
      <c r="AE201" s="77"/>
      <c r="AF201" s="77"/>
      <c r="AG201" s="77"/>
      <c r="AH201" s="73">
        <f>'ИТОГ и проверка'!L201</f>
        <v>0</v>
      </c>
      <c r="AI201" s="91"/>
      <c r="AJ201" s="91">
        <f t="shared" si="30"/>
        <v>0</v>
      </c>
      <c r="AK201" s="89">
        <f t="shared" si="28"/>
        <v>0</v>
      </c>
      <c r="AL201" s="71">
        <f t="shared" si="29"/>
        <v>0</v>
      </c>
    </row>
    <row r="202" spans="1:38" ht="47.25">
      <c r="A202" s="66" t="s">
        <v>410</v>
      </c>
      <c r="B202" s="67" t="s">
        <v>411</v>
      </c>
      <c r="C202" s="171">
        <v>85.331000000000003</v>
      </c>
      <c r="D202" s="74">
        <v>72</v>
      </c>
      <c r="E202" s="187">
        <v>88</v>
      </c>
      <c r="F202" s="157">
        <f t="shared" si="32"/>
        <v>1.0312781990132542</v>
      </c>
      <c r="G202" s="72">
        <v>3</v>
      </c>
      <c r="H202" s="75">
        <v>4</v>
      </c>
      <c r="I202" s="75"/>
      <c r="J202" s="75">
        <v>0</v>
      </c>
      <c r="K202" s="75"/>
      <c r="L202" s="75"/>
      <c r="M202" s="75"/>
      <c r="N202" s="75">
        <v>0</v>
      </c>
      <c r="O202" s="224">
        <v>0</v>
      </c>
      <c r="P202" s="77"/>
      <c r="Q202" s="77"/>
      <c r="R202" s="90"/>
      <c r="S202" s="224">
        <v>0</v>
      </c>
      <c r="T202" s="225">
        <v>0</v>
      </c>
      <c r="U202" s="71">
        <f t="shared" si="31"/>
        <v>0</v>
      </c>
      <c r="V202" s="71">
        <f t="shared" si="34"/>
        <v>7.04</v>
      </c>
      <c r="W202" s="283">
        <f t="shared" si="35"/>
        <v>7</v>
      </c>
      <c r="X202" s="44">
        <v>8</v>
      </c>
      <c r="Y202" s="73">
        <f>'ИТОГ и проверка'!J202</f>
        <v>7</v>
      </c>
      <c r="Z202" s="73">
        <f t="shared" si="38"/>
        <v>7.9545454545454541</v>
      </c>
      <c r="AA202" s="71">
        <f t="shared" si="36"/>
        <v>-4.5454545454545858E-2</v>
      </c>
      <c r="AB202" s="73">
        <f t="shared" si="33"/>
        <v>0</v>
      </c>
      <c r="AC202" s="77"/>
      <c r="AD202" s="73">
        <f>'ИТОГ и проверка'!K202</f>
        <v>0</v>
      </c>
      <c r="AE202" s="77"/>
      <c r="AF202" s="77"/>
      <c r="AG202" s="77"/>
      <c r="AH202" s="73">
        <f>'ИТОГ и проверка'!L202</f>
        <v>0</v>
      </c>
      <c r="AI202" s="91"/>
      <c r="AJ202" s="91">
        <f t="shared" si="30"/>
        <v>0</v>
      </c>
      <c r="AK202" s="89">
        <f t="shared" si="28"/>
        <v>-7</v>
      </c>
      <c r="AL202" s="71">
        <f t="shared" si="29"/>
        <v>0</v>
      </c>
    </row>
    <row r="203" spans="1:38" ht="47.25">
      <c r="A203" s="66" t="s">
        <v>412</v>
      </c>
      <c r="B203" s="67" t="s">
        <v>413</v>
      </c>
      <c r="C203" s="189">
        <v>387.851</v>
      </c>
      <c r="D203" s="74">
        <v>0</v>
      </c>
      <c r="E203" s="203">
        <v>0</v>
      </c>
      <c r="F203" s="157">
        <f t="shared" si="32"/>
        <v>0</v>
      </c>
      <c r="G203" s="72">
        <v>0</v>
      </c>
      <c r="H203" s="75">
        <v>0</v>
      </c>
      <c r="I203" s="75"/>
      <c r="J203" s="75">
        <v>0</v>
      </c>
      <c r="K203" s="75"/>
      <c r="L203" s="75"/>
      <c r="M203" s="75"/>
      <c r="N203" s="158">
        <v>0</v>
      </c>
      <c r="O203" s="159">
        <v>0</v>
      </c>
      <c r="P203" s="160"/>
      <c r="Q203" s="77"/>
      <c r="R203" s="172"/>
      <c r="S203" s="159">
        <v>0</v>
      </c>
      <c r="T203" s="159">
        <v>0</v>
      </c>
      <c r="U203" s="162">
        <v>0</v>
      </c>
      <c r="V203" s="71">
        <f t="shared" si="34"/>
        <v>0</v>
      </c>
      <c r="W203" s="283">
        <f t="shared" si="35"/>
        <v>0</v>
      </c>
      <c r="X203" s="44">
        <v>0</v>
      </c>
      <c r="Y203" s="73">
        <f>'ИТОГ и проверка'!J203</f>
        <v>0</v>
      </c>
      <c r="Z203" s="73">
        <v>0</v>
      </c>
      <c r="AA203" s="71">
        <f t="shared" si="36"/>
        <v>0</v>
      </c>
      <c r="AB203" s="10">
        <f t="shared" si="33"/>
        <v>0</v>
      </c>
      <c r="AC203" s="77"/>
      <c r="AD203" s="73">
        <f>'ИТОГ и проверка'!K203</f>
        <v>0</v>
      </c>
      <c r="AE203" s="77"/>
      <c r="AF203" s="77"/>
      <c r="AG203" s="77"/>
      <c r="AH203" s="73">
        <f>'ИТОГ и проверка'!L203</f>
        <v>0</v>
      </c>
      <c r="AI203" s="91"/>
      <c r="AJ203" s="91">
        <f t="shared" si="30"/>
        <v>0</v>
      </c>
      <c r="AK203" s="89">
        <f t="shared" si="28"/>
        <v>0</v>
      </c>
      <c r="AL203" s="71">
        <f t="shared" si="29"/>
        <v>0</v>
      </c>
    </row>
    <row r="204" spans="1:38" ht="31.5">
      <c r="A204" s="66" t="s">
        <v>414</v>
      </c>
      <c r="B204" s="67" t="s">
        <v>415</v>
      </c>
      <c r="C204" s="196">
        <v>1.5740000000000001</v>
      </c>
      <c r="D204" s="74">
        <v>42</v>
      </c>
      <c r="E204" s="226">
        <v>46</v>
      </c>
      <c r="F204" s="157">
        <f t="shared" si="32"/>
        <v>29.224904701397712</v>
      </c>
      <c r="G204" s="72">
        <v>12</v>
      </c>
      <c r="H204" s="75">
        <v>29</v>
      </c>
      <c r="I204" s="75"/>
      <c r="J204" s="75">
        <v>0</v>
      </c>
      <c r="K204" s="75"/>
      <c r="L204" s="75"/>
      <c r="M204" s="75"/>
      <c r="N204" s="75">
        <v>0</v>
      </c>
      <c r="O204" s="188">
        <v>4</v>
      </c>
      <c r="P204" s="77"/>
      <c r="Q204" s="77"/>
      <c r="R204" s="298"/>
      <c r="S204" s="188">
        <v>2</v>
      </c>
      <c r="T204" s="187">
        <v>2</v>
      </c>
      <c r="U204" s="71">
        <v>0</v>
      </c>
      <c r="V204" s="71">
        <f t="shared" si="34"/>
        <v>13.799999999999999</v>
      </c>
      <c r="W204" s="283">
        <f t="shared" si="35"/>
        <v>13</v>
      </c>
      <c r="X204" s="44">
        <v>30</v>
      </c>
      <c r="Y204" s="73">
        <f>'ИТОГ и проверка'!J204</f>
        <v>3</v>
      </c>
      <c r="Z204" s="73">
        <f t="shared" si="38"/>
        <v>6.5217391304347823</v>
      </c>
      <c r="AA204" s="71">
        <f t="shared" si="36"/>
        <v>-23.478260869565219</v>
      </c>
      <c r="AB204" s="73">
        <f t="shared" si="33"/>
        <v>0</v>
      </c>
      <c r="AC204" s="77"/>
      <c r="AD204" s="73">
        <f>'ИТОГ и проверка'!K204</f>
        <v>0</v>
      </c>
      <c r="AE204" s="77"/>
      <c r="AF204" s="77"/>
      <c r="AG204" s="77"/>
      <c r="AH204" s="73">
        <f>'ИТОГ и проверка'!L204</f>
        <v>0</v>
      </c>
      <c r="AI204" s="91"/>
      <c r="AJ204" s="91">
        <f t="shared" si="30"/>
        <v>0</v>
      </c>
      <c r="AK204" s="89">
        <f t="shared" si="28"/>
        <v>-3</v>
      </c>
      <c r="AL204" s="71">
        <f t="shared" si="29"/>
        <v>0</v>
      </c>
    </row>
    <row r="205" spans="1:38" ht="47.25">
      <c r="A205" s="66" t="s">
        <v>416</v>
      </c>
      <c r="B205" s="67" t="s">
        <v>417</v>
      </c>
      <c r="C205" s="168">
        <v>103.86</v>
      </c>
      <c r="D205" s="74">
        <v>218</v>
      </c>
      <c r="E205" s="234">
        <v>118</v>
      </c>
      <c r="F205" s="157">
        <f t="shared" si="32"/>
        <v>1.1361448103215868</v>
      </c>
      <c r="G205" s="72">
        <v>17</v>
      </c>
      <c r="H205" s="75">
        <v>8</v>
      </c>
      <c r="I205" s="75"/>
      <c r="J205" s="75">
        <v>0</v>
      </c>
      <c r="K205" s="75"/>
      <c r="L205" s="75"/>
      <c r="M205" s="75"/>
      <c r="N205" s="75">
        <v>0</v>
      </c>
      <c r="O205" s="209">
        <v>0</v>
      </c>
      <c r="P205" s="77"/>
      <c r="Q205" s="77"/>
      <c r="R205" s="90"/>
      <c r="S205" s="209">
        <v>0</v>
      </c>
      <c r="T205" s="209">
        <v>0</v>
      </c>
      <c r="U205" s="71">
        <v>0</v>
      </c>
      <c r="V205" s="71">
        <f t="shared" si="34"/>
        <v>9.44</v>
      </c>
      <c r="W205" s="283">
        <f t="shared" si="35"/>
        <v>9</v>
      </c>
      <c r="X205" s="44">
        <v>8</v>
      </c>
      <c r="Y205" s="73">
        <f>'ИТОГ и проверка'!J205</f>
        <v>4</v>
      </c>
      <c r="Z205" s="73">
        <f t="shared" si="38"/>
        <v>3.3898305084745766</v>
      </c>
      <c r="AA205" s="71">
        <f t="shared" si="36"/>
        <v>-4.6101694915254239</v>
      </c>
      <c r="AB205" s="10">
        <f t="shared" si="33"/>
        <v>0</v>
      </c>
      <c r="AC205" s="77"/>
      <c r="AD205" s="73">
        <f>'ИТОГ и проверка'!K205</f>
        <v>0</v>
      </c>
      <c r="AE205" s="77"/>
      <c r="AF205" s="77"/>
      <c r="AG205" s="77"/>
      <c r="AH205" s="73">
        <f>'ИТОГ и проверка'!L205</f>
        <v>0</v>
      </c>
      <c r="AI205" s="91"/>
      <c r="AJ205" s="91">
        <f t="shared" si="30"/>
        <v>0</v>
      </c>
      <c r="AK205" s="89">
        <f t="shared" ref="AK205:AK264" si="39">AJ205-Y205</f>
        <v>-4</v>
      </c>
      <c r="AL205" s="71">
        <f t="shared" ref="AL205:AL264" si="40">IF(AK205&gt;1,AK205*1000,0)</f>
        <v>0</v>
      </c>
    </row>
    <row r="206" spans="1:38" ht="31.5" customHeight="1">
      <c r="A206" s="66" t="s">
        <v>418</v>
      </c>
      <c r="B206" s="67" t="s">
        <v>419</v>
      </c>
      <c r="C206" s="171">
        <v>16.981999999999999</v>
      </c>
      <c r="D206" s="74">
        <v>0</v>
      </c>
      <c r="E206" s="187">
        <v>0</v>
      </c>
      <c r="F206" s="157">
        <f t="shared" si="32"/>
        <v>0</v>
      </c>
      <c r="G206" s="72">
        <v>0</v>
      </c>
      <c r="H206" s="75">
        <v>0</v>
      </c>
      <c r="I206" s="75"/>
      <c r="J206" s="75">
        <v>0</v>
      </c>
      <c r="K206" s="75"/>
      <c r="L206" s="75"/>
      <c r="M206" s="75">
        <v>0</v>
      </c>
      <c r="N206" s="158">
        <v>0</v>
      </c>
      <c r="O206" s="170">
        <v>0</v>
      </c>
      <c r="P206" s="160"/>
      <c r="Q206" s="77"/>
      <c r="R206" s="289"/>
      <c r="S206" s="170">
        <v>0</v>
      </c>
      <c r="T206" s="170">
        <v>0</v>
      </c>
      <c r="U206" s="162">
        <v>0</v>
      </c>
      <c r="V206" s="71">
        <f t="shared" si="34"/>
        <v>0</v>
      </c>
      <c r="W206" s="283">
        <f t="shared" si="35"/>
        <v>0</v>
      </c>
      <c r="X206" s="44">
        <v>0</v>
      </c>
      <c r="Y206" s="73">
        <f>'ИТОГ и проверка'!J206</f>
        <v>0</v>
      </c>
      <c r="Z206" s="73">
        <v>0</v>
      </c>
      <c r="AA206" s="71">
        <f t="shared" si="36"/>
        <v>0</v>
      </c>
      <c r="AB206" s="73">
        <f t="shared" si="33"/>
        <v>0</v>
      </c>
      <c r="AC206" s="77"/>
      <c r="AD206" s="73">
        <f>'ИТОГ и проверка'!K206</f>
        <v>0</v>
      </c>
      <c r="AE206" s="77"/>
      <c r="AF206" s="77"/>
      <c r="AG206" s="73">
        <f t="shared" si="37"/>
        <v>0</v>
      </c>
      <c r="AH206" s="73">
        <f>'ИТОГ и проверка'!L206</f>
        <v>0</v>
      </c>
      <c r="AI206" s="91"/>
      <c r="AJ206" s="91">
        <f t="shared" si="30"/>
        <v>0</v>
      </c>
      <c r="AK206" s="89">
        <f t="shared" si="39"/>
        <v>0</v>
      </c>
      <c r="AL206" s="71">
        <f t="shared" si="40"/>
        <v>0</v>
      </c>
    </row>
    <row r="207" spans="1:38" ht="47.25">
      <c r="A207" s="66" t="s">
        <v>420</v>
      </c>
      <c r="B207" s="67" t="s">
        <v>421</v>
      </c>
      <c r="C207" s="168">
        <v>114.56699999999999</v>
      </c>
      <c r="D207" s="74">
        <v>0</v>
      </c>
      <c r="E207" s="186">
        <v>0</v>
      </c>
      <c r="F207" s="157">
        <f t="shared" si="32"/>
        <v>0</v>
      </c>
      <c r="G207" s="72">
        <v>0</v>
      </c>
      <c r="H207" s="75">
        <v>0</v>
      </c>
      <c r="I207" s="75"/>
      <c r="J207" s="75">
        <v>0</v>
      </c>
      <c r="K207" s="75"/>
      <c r="L207" s="75"/>
      <c r="M207" s="75">
        <v>0</v>
      </c>
      <c r="N207" s="158">
        <v>0</v>
      </c>
      <c r="O207" s="170">
        <v>0</v>
      </c>
      <c r="P207" s="160"/>
      <c r="Q207" s="77"/>
      <c r="R207" s="172"/>
      <c r="S207" s="170">
        <v>0</v>
      </c>
      <c r="T207" s="170">
        <v>0</v>
      </c>
      <c r="U207" s="162">
        <v>0</v>
      </c>
      <c r="V207" s="71">
        <f t="shared" si="34"/>
        <v>0</v>
      </c>
      <c r="W207" s="283">
        <f t="shared" si="35"/>
        <v>0</v>
      </c>
      <c r="X207" s="44">
        <v>0</v>
      </c>
      <c r="Y207" s="73">
        <f>'ИТОГ и проверка'!J207</f>
        <v>0</v>
      </c>
      <c r="Z207" s="73">
        <v>0</v>
      </c>
      <c r="AA207" s="71">
        <f t="shared" si="36"/>
        <v>0</v>
      </c>
      <c r="AB207" s="10">
        <f t="shared" si="33"/>
        <v>0</v>
      </c>
      <c r="AC207" s="77"/>
      <c r="AD207" s="73">
        <f>'ИТОГ и проверка'!K207</f>
        <v>0</v>
      </c>
      <c r="AE207" s="77"/>
      <c r="AF207" s="77"/>
      <c r="AG207" s="73">
        <f t="shared" si="37"/>
        <v>0</v>
      </c>
      <c r="AH207" s="73">
        <f>'ИТОГ и проверка'!L207</f>
        <v>0</v>
      </c>
      <c r="AI207" s="91"/>
      <c r="AJ207" s="91">
        <f t="shared" ref="AJ207:AJ265" si="41">SUM(AD207:AI207)</f>
        <v>0</v>
      </c>
      <c r="AK207" s="89">
        <f t="shared" si="39"/>
        <v>0</v>
      </c>
      <c r="AL207" s="71">
        <f t="shared" si="40"/>
        <v>0</v>
      </c>
    </row>
    <row r="208" spans="1:38" ht="47.25">
      <c r="A208" s="66" t="s">
        <v>422</v>
      </c>
      <c r="B208" s="67" t="s">
        <v>423</v>
      </c>
      <c r="C208" s="171">
        <v>15.319000000000001</v>
      </c>
      <c r="D208" s="74">
        <v>0</v>
      </c>
      <c r="E208" s="187">
        <v>0</v>
      </c>
      <c r="F208" s="157">
        <f t="shared" si="32"/>
        <v>0</v>
      </c>
      <c r="G208" s="72">
        <v>0</v>
      </c>
      <c r="H208" s="75">
        <v>0</v>
      </c>
      <c r="I208" s="75"/>
      <c r="J208" s="75">
        <v>0</v>
      </c>
      <c r="K208" s="75"/>
      <c r="L208" s="75"/>
      <c r="M208" s="75">
        <v>0</v>
      </c>
      <c r="N208" s="158">
        <v>0</v>
      </c>
      <c r="O208" s="170">
        <v>0</v>
      </c>
      <c r="P208" s="160"/>
      <c r="Q208" s="77"/>
      <c r="R208" s="172"/>
      <c r="S208" s="170">
        <v>0</v>
      </c>
      <c r="T208" s="170">
        <v>0</v>
      </c>
      <c r="U208" s="162">
        <v>0</v>
      </c>
      <c r="V208" s="71">
        <f t="shared" si="34"/>
        <v>0</v>
      </c>
      <c r="W208" s="283">
        <f t="shared" si="35"/>
        <v>0</v>
      </c>
      <c r="X208" s="44">
        <v>0</v>
      </c>
      <c r="Y208" s="73">
        <f>'ИТОГ и проверка'!J208</f>
        <v>0</v>
      </c>
      <c r="Z208" s="73">
        <v>0</v>
      </c>
      <c r="AA208" s="71">
        <f t="shared" si="36"/>
        <v>0</v>
      </c>
      <c r="AB208" s="73">
        <f t="shared" si="33"/>
        <v>0</v>
      </c>
      <c r="AC208" s="77"/>
      <c r="AD208" s="73">
        <f>'ИТОГ и проверка'!K208</f>
        <v>0</v>
      </c>
      <c r="AE208" s="77"/>
      <c r="AF208" s="77"/>
      <c r="AG208" s="73">
        <f t="shared" si="37"/>
        <v>0</v>
      </c>
      <c r="AH208" s="73">
        <f>'ИТОГ и проверка'!L208</f>
        <v>0</v>
      </c>
      <c r="AI208" s="91"/>
      <c r="AJ208" s="91">
        <f t="shared" si="41"/>
        <v>0</v>
      </c>
      <c r="AK208" s="89">
        <f t="shared" si="39"/>
        <v>0</v>
      </c>
      <c r="AL208" s="71">
        <f t="shared" si="40"/>
        <v>0</v>
      </c>
    </row>
    <row r="209" spans="1:38" ht="47.25">
      <c r="A209" s="66" t="s">
        <v>424</v>
      </c>
      <c r="B209" s="67" t="s">
        <v>425</v>
      </c>
      <c r="C209" s="168">
        <v>8.5980000000000008</v>
      </c>
      <c r="D209" s="74">
        <v>0</v>
      </c>
      <c r="E209" s="186">
        <v>0</v>
      </c>
      <c r="F209" s="157">
        <f t="shared" si="32"/>
        <v>0</v>
      </c>
      <c r="G209" s="72">
        <v>0</v>
      </c>
      <c r="H209" s="75">
        <v>0</v>
      </c>
      <c r="I209" s="75"/>
      <c r="J209" s="75">
        <v>0</v>
      </c>
      <c r="K209" s="75"/>
      <c r="L209" s="75"/>
      <c r="M209" s="75">
        <v>0</v>
      </c>
      <c r="N209" s="158">
        <v>0</v>
      </c>
      <c r="O209" s="170">
        <v>0</v>
      </c>
      <c r="P209" s="160"/>
      <c r="Q209" s="77"/>
      <c r="R209" s="172"/>
      <c r="S209" s="170">
        <v>0</v>
      </c>
      <c r="T209" s="170">
        <v>0</v>
      </c>
      <c r="U209" s="162">
        <v>0</v>
      </c>
      <c r="V209" s="71">
        <f t="shared" si="34"/>
        <v>0</v>
      </c>
      <c r="W209" s="283">
        <f t="shared" si="35"/>
        <v>0</v>
      </c>
      <c r="X209" s="44">
        <v>0</v>
      </c>
      <c r="Y209" s="73">
        <f>'ИТОГ и проверка'!J209</f>
        <v>0</v>
      </c>
      <c r="Z209" s="73">
        <v>0</v>
      </c>
      <c r="AA209" s="71">
        <f t="shared" si="36"/>
        <v>0</v>
      </c>
      <c r="AB209" s="10">
        <f t="shared" si="33"/>
        <v>0</v>
      </c>
      <c r="AC209" s="77"/>
      <c r="AD209" s="73">
        <f>'ИТОГ и проверка'!K209</f>
        <v>0</v>
      </c>
      <c r="AE209" s="77"/>
      <c r="AF209" s="77"/>
      <c r="AG209" s="73">
        <f t="shared" si="37"/>
        <v>0</v>
      </c>
      <c r="AH209" s="73">
        <f>'ИТОГ и проверка'!L209</f>
        <v>0</v>
      </c>
      <c r="AI209" s="91"/>
      <c r="AJ209" s="91">
        <f t="shared" si="41"/>
        <v>0</v>
      </c>
      <c r="AK209" s="89">
        <f t="shared" si="39"/>
        <v>0</v>
      </c>
      <c r="AL209" s="71">
        <f t="shared" si="40"/>
        <v>0</v>
      </c>
    </row>
    <row r="210" spans="1:38" ht="47.25">
      <c r="A210" s="66" t="s">
        <v>426</v>
      </c>
      <c r="B210" s="67" t="s">
        <v>427</v>
      </c>
      <c r="C210" s="171">
        <v>13.641</v>
      </c>
      <c r="D210" s="74">
        <v>0</v>
      </c>
      <c r="E210" s="187">
        <v>0</v>
      </c>
      <c r="F210" s="157">
        <f t="shared" si="32"/>
        <v>0</v>
      </c>
      <c r="G210" s="72">
        <v>0</v>
      </c>
      <c r="H210" s="75">
        <v>0</v>
      </c>
      <c r="I210" s="75"/>
      <c r="J210" s="75">
        <v>0</v>
      </c>
      <c r="K210" s="75"/>
      <c r="L210" s="75"/>
      <c r="M210" s="75">
        <v>0</v>
      </c>
      <c r="N210" s="158">
        <v>0</v>
      </c>
      <c r="O210" s="170">
        <v>0</v>
      </c>
      <c r="P210" s="160"/>
      <c r="Q210" s="77"/>
      <c r="R210" s="172"/>
      <c r="S210" s="170">
        <v>0</v>
      </c>
      <c r="T210" s="170">
        <v>0</v>
      </c>
      <c r="U210" s="162">
        <v>0</v>
      </c>
      <c r="V210" s="71">
        <f t="shared" si="34"/>
        <v>0</v>
      </c>
      <c r="W210" s="283">
        <f t="shared" si="35"/>
        <v>0</v>
      </c>
      <c r="X210" s="44">
        <v>0</v>
      </c>
      <c r="Y210" s="73">
        <f>'ИТОГ и проверка'!J210</f>
        <v>0</v>
      </c>
      <c r="Z210" s="73">
        <v>0</v>
      </c>
      <c r="AA210" s="71">
        <f t="shared" si="36"/>
        <v>0</v>
      </c>
      <c r="AB210" s="73">
        <f t="shared" si="33"/>
        <v>0</v>
      </c>
      <c r="AC210" s="77"/>
      <c r="AD210" s="73">
        <f>'ИТОГ и проверка'!K210</f>
        <v>0</v>
      </c>
      <c r="AE210" s="77"/>
      <c r="AF210" s="77"/>
      <c r="AG210" s="73">
        <f t="shared" si="37"/>
        <v>0</v>
      </c>
      <c r="AH210" s="73">
        <f>'ИТОГ и проверка'!L210</f>
        <v>0</v>
      </c>
      <c r="AI210" s="91"/>
      <c r="AJ210" s="91">
        <f t="shared" si="41"/>
        <v>0</v>
      </c>
      <c r="AK210" s="89">
        <f t="shared" si="39"/>
        <v>0</v>
      </c>
      <c r="AL210" s="71">
        <f t="shared" si="40"/>
        <v>0</v>
      </c>
    </row>
    <row r="211" spans="1:38" ht="31.5">
      <c r="A211" s="66" t="s">
        <v>428</v>
      </c>
      <c r="B211" s="67" t="s">
        <v>429</v>
      </c>
      <c r="C211" s="195">
        <v>50.604999999999997</v>
      </c>
      <c r="D211" s="74">
        <v>0</v>
      </c>
      <c r="E211" s="203">
        <v>0</v>
      </c>
      <c r="F211" s="157">
        <f t="shared" si="32"/>
        <v>0</v>
      </c>
      <c r="G211" s="72">
        <v>0</v>
      </c>
      <c r="H211" s="75">
        <v>0</v>
      </c>
      <c r="I211" s="75"/>
      <c r="J211" s="75">
        <v>0</v>
      </c>
      <c r="K211" s="75"/>
      <c r="L211" s="75"/>
      <c r="M211" s="75"/>
      <c r="N211" s="158">
        <v>0</v>
      </c>
      <c r="O211" s="170">
        <v>0</v>
      </c>
      <c r="P211" s="160"/>
      <c r="Q211" s="77"/>
      <c r="R211" s="172"/>
      <c r="S211" s="170">
        <v>0</v>
      </c>
      <c r="T211" s="170">
        <v>0</v>
      </c>
      <c r="U211" s="162">
        <v>0</v>
      </c>
      <c r="V211" s="71">
        <f t="shared" si="34"/>
        <v>0</v>
      </c>
      <c r="W211" s="283">
        <f t="shared" si="35"/>
        <v>0</v>
      </c>
      <c r="X211" s="44">
        <v>0</v>
      </c>
      <c r="Y211" s="73">
        <f>'ИТОГ и проверка'!J211</f>
        <v>0</v>
      </c>
      <c r="Z211" s="73">
        <v>0</v>
      </c>
      <c r="AA211" s="71">
        <f t="shared" si="36"/>
        <v>0</v>
      </c>
      <c r="AB211" s="10">
        <f t="shared" si="33"/>
        <v>0</v>
      </c>
      <c r="AC211" s="77"/>
      <c r="AD211" s="73">
        <f>'ИТОГ и проверка'!K211</f>
        <v>0</v>
      </c>
      <c r="AE211" s="77"/>
      <c r="AF211" s="77"/>
      <c r="AG211" s="77"/>
      <c r="AH211" s="73">
        <f>'ИТОГ и проверка'!L211</f>
        <v>0</v>
      </c>
      <c r="AI211" s="91"/>
      <c r="AJ211" s="91">
        <f t="shared" si="41"/>
        <v>0</v>
      </c>
      <c r="AK211" s="89">
        <f t="shared" si="39"/>
        <v>0</v>
      </c>
      <c r="AL211" s="71">
        <f t="shared" si="40"/>
        <v>0</v>
      </c>
    </row>
    <row r="212" spans="1:38" ht="31.5">
      <c r="A212" s="66" t="s">
        <v>430</v>
      </c>
      <c r="B212" s="67" t="s">
        <v>431</v>
      </c>
      <c r="C212" s="171">
        <v>18.405000000000001</v>
      </c>
      <c r="D212" s="74">
        <v>0</v>
      </c>
      <c r="E212" s="148">
        <v>0</v>
      </c>
      <c r="F212" s="157">
        <f t="shared" si="32"/>
        <v>0</v>
      </c>
      <c r="G212" s="72">
        <v>0</v>
      </c>
      <c r="H212" s="75">
        <v>0</v>
      </c>
      <c r="I212" s="75"/>
      <c r="J212" s="75">
        <v>0</v>
      </c>
      <c r="K212" s="75"/>
      <c r="L212" s="75"/>
      <c r="M212" s="75"/>
      <c r="N212" s="158">
        <v>0</v>
      </c>
      <c r="O212" s="170">
        <v>0</v>
      </c>
      <c r="P212" s="160"/>
      <c r="Q212" s="77"/>
      <c r="R212" s="172"/>
      <c r="S212" s="170">
        <v>0</v>
      </c>
      <c r="T212" s="170">
        <v>0</v>
      </c>
      <c r="U212" s="162">
        <v>0</v>
      </c>
      <c r="V212" s="71">
        <f t="shared" si="34"/>
        <v>0</v>
      </c>
      <c r="W212" s="283">
        <f t="shared" si="35"/>
        <v>0</v>
      </c>
      <c r="X212" s="44">
        <v>0</v>
      </c>
      <c r="Y212" s="73">
        <f>'ИТОГ и проверка'!J212</f>
        <v>0</v>
      </c>
      <c r="Z212" s="73">
        <v>0</v>
      </c>
      <c r="AA212" s="71">
        <f t="shared" si="36"/>
        <v>0</v>
      </c>
      <c r="AB212" s="73">
        <f t="shared" si="33"/>
        <v>0</v>
      </c>
      <c r="AC212" s="77"/>
      <c r="AD212" s="73">
        <f>'ИТОГ и проверка'!K212</f>
        <v>0</v>
      </c>
      <c r="AE212" s="77"/>
      <c r="AF212" s="77"/>
      <c r="AG212" s="77"/>
      <c r="AH212" s="73">
        <f>'ИТОГ и проверка'!L212</f>
        <v>0</v>
      </c>
      <c r="AI212" s="91"/>
      <c r="AJ212" s="91">
        <f t="shared" si="41"/>
        <v>0</v>
      </c>
      <c r="AK212" s="89">
        <f t="shared" si="39"/>
        <v>0</v>
      </c>
      <c r="AL212" s="71">
        <f t="shared" si="40"/>
        <v>0</v>
      </c>
    </row>
    <row r="213" spans="1:38" ht="47.25">
      <c r="A213" s="66" t="s">
        <v>432</v>
      </c>
      <c r="B213" s="67" t="s">
        <v>433</v>
      </c>
      <c r="C213" s="195">
        <v>46.442</v>
      </c>
      <c r="D213" s="74">
        <v>0</v>
      </c>
      <c r="E213" s="237">
        <v>0</v>
      </c>
      <c r="F213" s="157">
        <f t="shared" si="32"/>
        <v>0</v>
      </c>
      <c r="G213" s="72">
        <v>0</v>
      </c>
      <c r="H213" s="75">
        <v>0</v>
      </c>
      <c r="I213" s="75"/>
      <c r="J213" s="75">
        <v>0</v>
      </c>
      <c r="K213" s="75"/>
      <c r="L213" s="75"/>
      <c r="M213" s="75"/>
      <c r="N213" s="158">
        <v>0</v>
      </c>
      <c r="O213" s="170">
        <v>0</v>
      </c>
      <c r="P213" s="160"/>
      <c r="Q213" s="77"/>
      <c r="R213" s="172"/>
      <c r="S213" s="170">
        <v>0</v>
      </c>
      <c r="T213" s="170">
        <v>0</v>
      </c>
      <c r="U213" s="162">
        <v>0</v>
      </c>
      <c r="V213" s="71">
        <f t="shared" si="34"/>
        <v>0</v>
      </c>
      <c r="W213" s="283">
        <f t="shared" si="35"/>
        <v>0</v>
      </c>
      <c r="X213" s="44">
        <v>0</v>
      </c>
      <c r="Y213" s="73">
        <f>'ИТОГ и проверка'!J213</f>
        <v>0</v>
      </c>
      <c r="Z213" s="73">
        <v>0</v>
      </c>
      <c r="AA213" s="71">
        <f t="shared" si="36"/>
        <v>0</v>
      </c>
      <c r="AB213" s="10">
        <f t="shared" si="33"/>
        <v>0</v>
      </c>
      <c r="AC213" s="77"/>
      <c r="AD213" s="73">
        <f>'ИТОГ и проверка'!K213</f>
        <v>0</v>
      </c>
      <c r="AE213" s="77"/>
      <c r="AF213" s="77"/>
      <c r="AG213" s="77"/>
      <c r="AH213" s="73">
        <f>'ИТОГ и проверка'!L213</f>
        <v>0</v>
      </c>
      <c r="AI213" s="91"/>
      <c r="AJ213" s="91">
        <f t="shared" si="41"/>
        <v>0</v>
      </c>
      <c r="AK213" s="89">
        <f t="shared" si="39"/>
        <v>0</v>
      </c>
      <c r="AL213" s="71">
        <f t="shared" si="40"/>
        <v>0</v>
      </c>
    </row>
    <row r="214" spans="1:38" ht="47.25">
      <c r="A214" s="66" t="s">
        <v>434</v>
      </c>
      <c r="B214" s="67" t="s">
        <v>435</v>
      </c>
      <c r="C214" s="222">
        <v>51.905999999999999</v>
      </c>
      <c r="D214" s="74">
        <v>0</v>
      </c>
      <c r="E214" s="148">
        <v>0</v>
      </c>
      <c r="F214" s="157">
        <f t="shared" si="32"/>
        <v>0</v>
      </c>
      <c r="G214" s="72">
        <v>0</v>
      </c>
      <c r="H214" s="75">
        <v>0</v>
      </c>
      <c r="I214" s="75"/>
      <c r="J214" s="75">
        <v>0</v>
      </c>
      <c r="K214" s="75"/>
      <c r="L214" s="75"/>
      <c r="M214" s="75"/>
      <c r="N214" s="158">
        <v>0</v>
      </c>
      <c r="O214" s="170">
        <v>0</v>
      </c>
      <c r="P214" s="160"/>
      <c r="Q214" s="77"/>
      <c r="R214" s="172"/>
      <c r="S214" s="170">
        <v>0</v>
      </c>
      <c r="T214" s="170">
        <v>0</v>
      </c>
      <c r="U214" s="162">
        <v>0</v>
      </c>
      <c r="V214" s="71">
        <f t="shared" si="34"/>
        <v>0</v>
      </c>
      <c r="W214" s="283">
        <f t="shared" si="35"/>
        <v>0</v>
      </c>
      <c r="X214" s="44">
        <v>0</v>
      </c>
      <c r="Y214" s="73">
        <f>'ИТОГ и проверка'!J214</f>
        <v>0</v>
      </c>
      <c r="Z214" s="73">
        <v>0</v>
      </c>
      <c r="AA214" s="71">
        <f t="shared" si="36"/>
        <v>0</v>
      </c>
      <c r="AB214" s="73">
        <f t="shared" si="33"/>
        <v>0</v>
      </c>
      <c r="AC214" s="77"/>
      <c r="AD214" s="73">
        <f>'ИТОГ и проверка'!K214</f>
        <v>0</v>
      </c>
      <c r="AE214" s="77"/>
      <c r="AF214" s="77"/>
      <c r="AG214" s="77"/>
      <c r="AH214" s="73">
        <f>'ИТОГ и проверка'!L214</f>
        <v>0</v>
      </c>
      <c r="AI214" s="91"/>
      <c r="AJ214" s="91">
        <f t="shared" si="41"/>
        <v>0</v>
      </c>
      <c r="AK214" s="89">
        <f t="shared" si="39"/>
        <v>0</v>
      </c>
      <c r="AL214" s="71">
        <f t="shared" si="40"/>
        <v>0</v>
      </c>
    </row>
    <row r="215" spans="1:38" ht="31.5">
      <c r="A215" s="66" t="s">
        <v>436</v>
      </c>
      <c r="B215" s="67" t="s">
        <v>437</v>
      </c>
      <c r="C215" s="168">
        <v>34.097000000000001</v>
      </c>
      <c r="D215" s="74">
        <v>0</v>
      </c>
      <c r="E215" s="90">
        <v>0</v>
      </c>
      <c r="F215" s="157">
        <f t="shared" si="32"/>
        <v>0</v>
      </c>
      <c r="G215" s="72">
        <v>0</v>
      </c>
      <c r="H215" s="75">
        <v>0</v>
      </c>
      <c r="I215" s="75"/>
      <c r="J215" s="75">
        <v>0</v>
      </c>
      <c r="K215" s="75"/>
      <c r="L215" s="75"/>
      <c r="M215" s="75"/>
      <c r="N215" s="158">
        <v>0</v>
      </c>
      <c r="O215" s="170">
        <v>0</v>
      </c>
      <c r="P215" s="160"/>
      <c r="Q215" s="77"/>
      <c r="R215" s="172"/>
      <c r="S215" s="170">
        <v>0</v>
      </c>
      <c r="T215" s="170">
        <v>0</v>
      </c>
      <c r="U215" s="162">
        <v>0</v>
      </c>
      <c r="V215" s="71">
        <f t="shared" si="34"/>
        <v>0</v>
      </c>
      <c r="W215" s="283">
        <f t="shared" si="35"/>
        <v>0</v>
      </c>
      <c r="X215" s="44">
        <v>0</v>
      </c>
      <c r="Y215" s="73">
        <f>'ИТОГ и проверка'!J215</f>
        <v>0</v>
      </c>
      <c r="Z215" s="73">
        <v>0</v>
      </c>
      <c r="AA215" s="71">
        <f t="shared" si="36"/>
        <v>0</v>
      </c>
      <c r="AB215" s="10">
        <f t="shared" si="33"/>
        <v>0</v>
      </c>
      <c r="AC215" s="77"/>
      <c r="AD215" s="73">
        <f>'ИТОГ и проверка'!K215</f>
        <v>0</v>
      </c>
      <c r="AE215" s="77"/>
      <c r="AF215" s="77"/>
      <c r="AG215" s="77"/>
      <c r="AH215" s="73">
        <f>'ИТОГ и проверка'!L215</f>
        <v>0</v>
      </c>
      <c r="AI215" s="91"/>
      <c r="AJ215" s="91">
        <f t="shared" si="41"/>
        <v>0</v>
      </c>
      <c r="AK215" s="89">
        <f t="shared" si="39"/>
        <v>0</v>
      </c>
      <c r="AL215" s="71">
        <f t="shared" si="40"/>
        <v>0</v>
      </c>
    </row>
    <row r="216" spans="1:38" ht="31.5">
      <c r="A216" s="66" t="s">
        <v>438</v>
      </c>
      <c r="B216" s="67" t="s">
        <v>439</v>
      </c>
      <c r="C216" s="222">
        <v>48.301000000000002</v>
      </c>
      <c r="D216" s="74">
        <v>0</v>
      </c>
      <c r="E216" s="148">
        <v>0</v>
      </c>
      <c r="F216" s="157">
        <f t="shared" si="32"/>
        <v>0</v>
      </c>
      <c r="G216" s="72">
        <v>0</v>
      </c>
      <c r="H216" s="75">
        <v>0</v>
      </c>
      <c r="I216" s="75"/>
      <c r="J216" s="75">
        <v>0</v>
      </c>
      <c r="K216" s="75"/>
      <c r="L216" s="75"/>
      <c r="M216" s="75"/>
      <c r="N216" s="158">
        <v>0</v>
      </c>
      <c r="O216" s="170">
        <v>0</v>
      </c>
      <c r="P216" s="160"/>
      <c r="Q216" s="77"/>
      <c r="R216" s="172"/>
      <c r="S216" s="170">
        <v>0</v>
      </c>
      <c r="T216" s="170">
        <v>0</v>
      </c>
      <c r="U216" s="162">
        <v>0</v>
      </c>
      <c r="V216" s="71">
        <f t="shared" si="34"/>
        <v>0</v>
      </c>
      <c r="W216" s="283">
        <f t="shared" si="35"/>
        <v>0</v>
      </c>
      <c r="X216" s="44">
        <v>0</v>
      </c>
      <c r="Y216" s="73">
        <f>'ИТОГ и проверка'!J216</f>
        <v>0</v>
      </c>
      <c r="Z216" s="73">
        <v>0</v>
      </c>
      <c r="AA216" s="71">
        <f t="shared" si="36"/>
        <v>0</v>
      </c>
      <c r="AB216" s="73">
        <f t="shared" si="33"/>
        <v>0</v>
      </c>
      <c r="AC216" s="77"/>
      <c r="AD216" s="73">
        <f>'ИТОГ и проверка'!K216</f>
        <v>0</v>
      </c>
      <c r="AE216" s="77"/>
      <c r="AF216" s="77"/>
      <c r="AG216" s="77"/>
      <c r="AH216" s="73">
        <f>'ИТОГ и проверка'!L216</f>
        <v>0</v>
      </c>
      <c r="AI216" s="91"/>
      <c r="AJ216" s="91">
        <f t="shared" si="41"/>
        <v>0</v>
      </c>
      <c r="AK216" s="89">
        <f t="shared" si="39"/>
        <v>0</v>
      </c>
      <c r="AL216" s="71">
        <f t="shared" si="40"/>
        <v>0</v>
      </c>
    </row>
    <row r="217" spans="1:38">
      <c r="A217" s="93" t="s">
        <v>440</v>
      </c>
      <c r="B217" s="57" t="s">
        <v>441</v>
      </c>
      <c r="C217" s="175"/>
      <c r="D217" s="165"/>
      <c r="E217" s="241"/>
      <c r="F217" s="213"/>
      <c r="G217" s="119"/>
      <c r="H217" s="61"/>
      <c r="I217" s="61"/>
      <c r="J217" s="61"/>
      <c r="K217" s="61"/>
      <c r="L217" s="61"/>
      <c r="M217" s="61"/>
      <c r="N217" s="61"/>
      <c r="O217" s="164"/>
      <c r="P217" s="58"/>
      <c r="Q217" s="58"/>
      <c r="R217" s="58"/>
      <c r="S217" s="220"/>
      <c r="T217" s="221"/>
      <c r="U217" s="58"/>
      <c r="V217" s="60"/>
      <c r="W217" s="62"/>
      <c r="X217" s="62"/>
      <c r="Y217" s="60"/>
      <c r="Z217" s="120"/>
      <c r="AA217" s="60"/>
      <c r="AB217" s="10">
        <f t="shared" si="33"/>
        <v>0</v>
      </c>
      <c r="AC217" s="60"/>
      <c r="AD217" s="60"/>
      <c r="AE217" s="60"/>
      <c r="AF217" s="60"/>
      <c r="AG217" s="60"/>
      <c r="AH217" s="60"/>
      <c r="AI217" s="97"/>
      <c r="AJ217" s="91">
        <f t="shared" si="41"/>
        <v>0</v>
      </c>
      <c r="AK217" s="89">
        <f t="shared" si="39"/>
        <v>0</v>
      </c>
      <c r="AL217" s="71">
        <f t="shared" si="40"/>
        <v>0</v>
      </c>
    </row>
    <row r="218" spans="1:38" ht="47.25">
      <c r="A218" s="66" t="s">
        <v>442</v>
      </c>
      <c r="B218" s="67" t="s">
        <v>443</v>
      </c>
      <c r="C218" s="171">
        <v>3221.3</v>
      </c>
      <c r="D218" s="74">
        <v>213</v>
      </c>
      <c r="E218" s="148">
        <v>212</v>
      </c>
      <c r="F218" s="157">
        <f t="shared" si="32"/>
        <v>6.5811939279173004E-2</v>
      </c>
      <c r="G218" s="72">
        <v>10</v>
      </c>
      <c r="H218" s="75">
        <v>5</v>
      </c>
      <c r="I218" s="75">
        <v>0</v>
      </c>
      <c r="J218" s="75">
        <v>0</v>
      </c>
      <c r="K218" s="75"/>
      <c r="L218" s="75"/>
      <c r="M218" s="75"/>
      <c r="N218" s="75">
        <v>0</v>
      </c>
      <c r="O218" s="244"/>
      <c r="P218" s="77"/>
      <c r="Q218" s="77"/>
      <c r="R218" s="90"/>
      <c r="S218" s="244"/>
      <c r="T218" s="231"/>
      <c r="U218" s="71">
        <f t="shared" ref="U218:U264" si="42">O218/G218%</f>
        <v>0</v>
      </c>
      <c r="V218" s="71">
        <f t="shared" si="34"/>
        <v>10.600000000000001</v>
      </c>
      <c r="W218" s="283">
        <f t="shared" si="35"/>
        <v>10</v>
      </c>
      <c r="X218" s="44">
        <v>5</v>
      </c>
      <c r="Y218" s="73">
        <f>'ИТОГ и проверка'!J218</f>
        <v>10</v>
      </c>
      <c r="Z218" s="73">
        <f t="shared" si="38"/>
        <v>4.7169811320754711</v>
      </c>
      <c r="AA218" s="71">
        <f t="shared" si="36"/>
        <v>-0.28301886792452891</v>
      </c>
      <c r="AB218" s="73">
        <f t="shared" si="33"/>
        <v>0</v>
      </c>
      <c r="AC218" s="77">
        <v>0</v>
      </c>
      <c r="AD218" s="73">
        <f>'ИТОГ и проверка'!K218</f>
        <v>0</v>
      </c>
      <c r="AE218" s="77"/>
      <c r="AF218" s="77"/>
      <c r="AG218" s="77"/>
      <c r="AH218" s="73">
        <f>'ИТОГ и проверка'!L218</f>
        <v>0</v>
      </c>
      <c r="AI218" s="91"/>
      <c r="AJ218" s="91">
        <f t="shared" si="41"/>
        <v>0</v>
      </c>
      <c r="AK218" s="89">
        <f t="shared" si="39"/>
        <v>-10</v>
      </c>
      <c r="AL218" s="71">
        <f t="shared" si="40"/>
        <v>0</v>
      </c>
    </row>
    <row r="219" spans="1:38">
      <c r="A219" s="93" t="s">
        <v>444</v>
      </c>
      <c r="B219" s="57" t="s">
        <v>445</v>
      </c>
      <c r="C219" s="175"/>
      <c r="D219" s="165"/>
      <c r="E219" s="241"/>
      <c r="F219" s="213"/>
      <c r="G219" s="119"/>
      <c r="H219" s="61"/>
      <c r="I219" s="61"/>
      <c r="J219" s="61"/>
      <c r="K219" s="61"/>
      <c r="L219" s="61"/>
      <c r="M219" s="61"/>
      <c r="N219" s="61"/>
      <c r="O219" s="194"/>
      <c r="P219" s="58"/>
      <c r="Q219" s="58"/>
      <c r="R219" s="58"/>
      <c r="S219" s="194"/>
      <c r="T219" s="193"/>
      <c r="U219" s="58"/>
      <c r="V219" s="60"/>
      <c r="W219" s="62"/>
      <c r="X219" s="62"/>
      <c r="Y219" s="60"/>
      <c r="Z219" s="120"/>
      <c r="AA219" s="60"/>
      <c r="AB219" s="10">
        <f t="shared" si="33"/>
        <v>0</v>
      </c>
      <c r="AC219" s="60"/>
      <c r="AD219" s="60"/>
      <c r="AE219" s="60"/>
      <c r="AF219" s="60"/>
      <c r="AG219" s="60"/>
      <c r="AH219" s="60"/>
      <c r="AI219" s="97"/>
      <c r="AJ219" s="91">
        <f t="shared" si="41"/>
        <v>0</v>
      </c>
      <c r="AK219" s="89">
        <f t="shared" si="39"/>
        <v>0</v>
      </c>
      <c r="AL219" s="71">
        <f t="shared" si="40"/>
        <v>0</v>
      </c>
    </row>
    <row r="220" spans="1:38" ht="47.25">
      <c r="A220" s="66" t="s">
        <v>446</v>
      </c>
      <c r="B220" s="67" t="s">
        <v>447</v>
      </c>
      <c r="C220" s="171">
        <v>986.86199999999997</v>
      </c>
      <c r="D220" s="74">
        <v>829</v>
      </c>
      <c r="E220" s="7">
        <v>862</v>
      </c>
      <c r="F220" s="157">
        <f t="shared" si="32"/>
        <v>0.87347572406273621</v>
      </c>
      <c r="G220" s="72">
        <v>41</v>
      </c>
      <c r="H220" s="75">
        <v>5</v>
      </c>
      <c r="I220" s="75"/>
      <c r="J220" s="75">
        <v>0</v>
      </c>
      <c r="K220" s="75"/>
      <c r="L220" s="75"/>
      <c r="M220" s="75"/>
      <c r="N220" s="158">
        <v>0</v>
      </c>
      <c r="O220" s="170">
        <v>22</v>
      </c>
      <c r="P220" s="160"/>
      <c r="Q220" s="77"/>
      <c r="R220" s="172"/>
      <c r="S220" s="170">
        <v>13</v>
      </c>
      <c r="T220" s="170">
        <v>9</v>
      </c>
      <c r="U220" s="162">
        <f t="shared" si="42"/>
        <v>53.658536585365859</v>
      </c>
      <c r="V220" s="71">
        <f t="shared" si="34"/>
        <v>43.1</v>
      </c>
      <c r="W220" s="283">
        <f t="shared" si="35"/>
        <v>43</v>
      </c>
      <c r="X220" s="44">
        <v>5</v>
      </c>
      <c r="Y220" s="73">
        <f>'ИТОГ и проверка'!J220</f>
        <v>43</v>
      </c>
      <c r="Z220" s="73">
        <f t="shared" si="38"/>
        <v>4.9883990719257545</v>
      </c>
      <c r="AA220" s="71">
        <f t="shared" si="36"/>
        <v>-1.1600928074245509E-2</v>
      </c>
      <c r="AB220" s="73">
        <f t="shared" si="33"/>
        <v>0</v>
      </c>
      <c r="AC220" s="77"/>
      <c r="AD220" s="73">
        <f>'ИТОГ и проверка'!K220</f>
        <v>0</v>
      </c>
      <c r="AE220" s="77"/>
      <c r="AF220" s="77"/>
      <c r="AG220" s="77"/>
      <c r="AH220" s="73">
        <f>'ИТОГ и проверка'!L220</f>
        <v>0</v>
      </c>
      <c r="AI220" s="91"/>
      <c r="AJ220" s="91">
        <f t="shared" si="41"/>
        <v>0</v>
      </c>
      <c r="AK220" s="89">
        <f t="shared" si="39"/>
        <v>-43</v>
      </c>
      <c r="AL220" s="71">
        <f t="shared" si="40"/>
        <v>0</v>
      </c>
    </row>
    <row r="221" spans="1:38" ht="47.25">
      <c r="A221" s="66" t="s">
        <v>448</v>
      </c>
      <c r="B221" s="67" t="s">
        <v>449</v>
      </c>
      <c r="C221" s="168">
        <v>600.15499999999997</v>
      </c>
      <c r="D221" s="74">
        <v>0</v>
      </c>
      <c r="E221" s="260">
        <v>0</v>
      </c>
      <c r="F221" s="157">
        <f t="shared" si="32"/>
        <v>0</v>
      </c>
      <c r="G221" s="72">
        <v>0</v>
      </c>
      <c r="H221" s="75">
        <v>0</v>
      </c>
      <c r="I221" s="75"/>
      <c r="J221" s="75">
        <v>0</v>
      </c>
      <c r="K221" s="75"/>
      <c r="L221" s="75"/>
      <c r="M221" s="75"/>
      <c r="N221" s="158">
        <v>0</v>
      </c>
      <c r="O221" s="170">
        <v>0</v>
      </c>
      <c r="P221" s="160"/>
      <c r="Q221" s="77"/>
      <c r="R221" s="172"/>
      <c r="S221" s="170">
        <v>0</v>
      </c>
      <c r="T221" s="170">
        <v>0</v>
      </c>
      <c r="U221" s="162">
        <v>0</v>
      </c>
      <c r="V221" s="71">
        <f t="shared" si="34"/>
        <v>0</v>
      </c>
      <c r="W221" s="283">
        <f t="shared" si="35"/>
        <v>0</v>
      </c>
      <c r="X221" s="44">
        <v>0</v>
      </c>
      <c r="Y221" s="73">
        <f>'ИТОГ и проверка'!J221</f>
        <v>0</v>
      </c>
      <c r="Z221" s="73">
        <v>0</v>
      </c>
      <c r="AA221" s="71">
        <f t="shared" si="36"/>
        <v>0</v>
      </c>
      <c r="AB221" s="10">
        <f t="shared" si="33"/>
        <v>0</v>
      </c>
      <c r="AC221" s="77"/>
      <c r="AD221" s="73">
        <f>'ИТОГ и проверка'!K221</f>
        <v>0</v>
      </c>
      <c r="AE221" s="77"/>
      <c r="AF221" s="77"/>
      <c r="AG221" s="77"/>
      <c r="AH221" s="73">
        <f>'ИТОГ и проверка'!L221</f>
        <v>0</v>
      </c>
      <c r="AI221" s="91"/>
      <c r="AJ221" s="91">
        <f t="shared" si="41"/>
        <v>0</v>
      </c>
      <c r="AK221" s="89">
        <f t="shared" si="39"/>
        <v>0</v>
      </c>
      <c r="AL221" s="71">
        <f t="shared" si="40"/>
        <v>0</v>
      </c>
    </row>
    <row r="222" spans="1:38" ht="47.25">
      <c r="A222" s="66" t="s">
        <v>450</v>
      </c>
      <c r="B222" s="67" t="s">
        <v>451</v>
      </c>
      <c r="C222" s="171">
        <v>316.95299999999997</v>
      </c>
      <c r="D222" s="74">
        <v>2974</v>
      </c>
      <c r="E222" s="148">
        <v>3036</v>
      </c>
      <c r="F222" s="157">
        <f t="shared" si="32"/>
        <v>9.5787072531258577</v>
      </c>
      <c r="G222" s="72">
        <v>200</v>
      </c>
      <c r="H222" s="75">
        <v>7</v>
      </c>
      <c r="I222" s="75"/>
      <c r="J222" s="75">
        <v>0</v>
      </c>
      <c r="K222" s="75"/>
      <c r="L222" s="75"/>
      <c r="M222" s="75"/>
      <c r="N222" s="158">
        <v>0</v>
      </c>
      <c r="O222" s="170">
        <v>163</v>
      </c>
      <c r="P222" s="160"/>
      <c r="Q222" s="77"/>
      <c r="R222" s="172"/>
      <c r="S222" s="170">
        <v>89</v>
      </c>
      <c r="T222" s="170">
        <v>74</v>
      </c>
      <c r="U222" s="162">
        <f t="shared" si="42"/>
        <v>81.5</v>
      </c>
      <c r="V222" s="71">
        <f t="shared" si="34"/>
        <v>546.48</v>
      </c>
      <c r="W222" s="283">
        <f t="shared" si="35"/>
        <v>546</v>
      </c>
      <c r="X222" s="44">
        <v>18</v>
      </c>
      <c r="Y222" s="73">
        <f>'ИТОГ и проверка'!J222</f>
        <v>200</v>
      </c>
      <c r="Z222" s="73">
        <f t="shared" si="38"/>
        <v>6.587615283267457</v>
      </c>
      <c r="AA222" s="71">
        <f t="shared" si="36"/>
        <v>-11.412384716732543</v>
      </c>
      <c r="AB222" s="73">
        <f t="shared" si="33"/>
        <v>0</v>
      </c>
      <c r="AC222" s="77"/>
      <c r="AD222" s="73">
        <f>'ИТОГ и проверка'!K222</f>
        <v>0</v>
      </c>
      <c r="AE222" s="77"/>
      <c r="AF222" s="77"/>
      <c r="AG222" s="77"/>
      <c r="AH222" s="73">
        <f>'ИТОГ и проверка'!L222</f>
        <v>0</v>
      </c>
      <c r="AI222" s="91"/>
      <c r="AJ222" s="91">
        <f t="shared" si="41"/>
        <v>0</v>
      </c>
      <c r="AK222" s="89">
        <f t="shared" si="39"/>
        <v>-200</v>
      </c>
      <c r="AL222" s="71">
        <f t="shared" si="40"/>
        <v>0</v>
      </c>
    </row>
    <row r="223" spans="1:38">
      <c r="A223" s="93" t="s">
        <v>452</v>
      </c>
      <c r="B223" s="57" t="s">
        <v>453</v>
      </c>
      <c r="C223" s="175"/>
      <c r="D223" s="165"/>
      <c r="E223" s="212"/>
      <c r="F223" s="213"/>
      <c r="G223" s="119"/>
      <c r="H223" s="61"/>
      <c r="I223" s="61"/>
      <c r="J223" s="61"/>
      <c r="K223" s="61"/>
      <c r="L223" s="61"/>
      <c r="M223" s="61"/>
      <c r="N223" s="61"/>
      <c r="O223" s="164"/>
      <c r="P223" s="58"/>
      <c r="Q223" s="58"/>
      <c r="R223" s="58"/>
      <c r="S223" s="220"/>
      <c r="T223" s="221"/>
      <c r="U223" s="58"/>
      <c r="V223" s="60"/>
      <c r="W223" s="62"/>
      <c r="X223" s="62"/>
      <c r="Y223" s="60"/>
      <c r="Z223" s="120"/>
      <c r="AA223" s="60"/>
      <c r="AB223" s="10">
        <f t="shared" si="33"/>
        <v>0</v>
      </c>
      <c r="AC223" s="60"/>
      <c r="AD223" s="60"/>
      <c r="AE223" s="60"/>
      <c r="AF223" s="60"/>
      <c r="AG223" s="60"/>
      <c r="AH223" s="60"/>
      <c r="AI223" s="97"/>
      <c r="AJ223" s="91">
        <f t="shared" si="41"/>
        <v>0</v>
      </c>
      <c r="AK223" s="89">
        <f t="shared" si="39"/>
        <v>0</v>
      </c>
      <c r="AL223" s="71">
        <f t="shared" si="40"/>
        <v>0</v>
      </c>
    </row>
    <row r="224" spans="1:38" ht="63">
      <c r="A224" s="66" t="s">
        <v>454</v>
      </c>
      <c r="B224" s="67" t="s">
        <v>455</v>
      </c>
      <c r="C224" s="171">
        <v>185.38</v>
      </c>
      <c r="D224" s="74">
        <v>646</v>
      </c>
      <c r="E224" s="226">
        <v>710</v>
      </c>
      <c r="F224" s="157">
        <f t="shared" si="32"/>
        <v>3.8299708706440825</v>
      </c>
      <c r="G224" s="72">
        <v>77</v>
      </c>
      <c r="H224" s="75">
        <v>12</v>
      </c>
      <c r="I224" s="75"/>
      <c r="J224" s="75">
        <v>0</v>
      </c>
      <c r="K224" s="75"/>
      <c r="L224" s="75"/>
      <c r="M224" s="75"/>
      <c r="N224" s="75">
        <v>0</v>
      </c>
      <c r="O224" s="244"/>
      <c r="P224" s="77"/>
      <c r="Q224" s="77"/>
      <c r="R224" s="90"/>
      <c r="S224" s="244"/>
      <c r="T224" s="231"/>
      <c r="U224" s="71">
        <f t="shared" si="42"/>
        <v>0</v>
      </c>
      <c r="V224" s="71">
        <f t="shared" si="34"/>
        <v>85.2</v>
      </c>
      <c r="W224" s="283">
        <f t="shared" si="35"/>
        <v>85</v>
      </c>
      <c r="X224" s="44">
        <v>12</v>
      </c>
      <c r="Y224" s="73">
        <f>'ИТОГ и проверка'!J224</f>
        <v>85</v>
      </c>
      <c r="Z224" s="73">
        <f t="shared" si="38"/>
        <v>11.971830985915494</v>
      </c>
      <c r="AA224" s="71">
        <f t="shared" si="36"/>
        <v>-2.8169014084506117E-2</v>
      </c>
      <c r="AB224" s="73">
        <f t="shared" si="33"/>
        <v>0</v>
      </c>
      <c r="AC224" s="77"/>
      <c r="AD224" s="73">
        <f>'ИТОГ и проверка'!K224</f>
        <v>0</v>
      </c>
      <c r="AE224" s="77"/>
      <c r="AF224" s="77"/>
      <c r="AG224" s="77"/>
      <c r="AH224" s="73">
        <f>'ИТОГ и проверка'!L224</f>
        <v>0</v>
      </c>
      <c r="AI224" s="91"/>
      <c r="AJ224" s="91">
        <f t="shared" si="41"/>
        <v>0</v>
      </c>
      <c r="AK224" s="89">
        <f t="shared" si="39"/>
        <v>-85</v>
      </c>
      <c r="AL224" s="71">
        <f t="shared" si="40"/>
        <v>0</v>
      </c>
    </row>
    <row r="225" spans="1:38" ht="31.5">
      <c r="A225" s="66" t="s">
        <v>456</v>
      </c>
      <c r="B225" s="67" t="s">
        <v>457</v>
      </c>
      <c r="C225" s="168">
        <v>85.9</v>
      </c>
      <c r="D225" s="74">
        <v>192</v>
      </c>
      <c r="E225" s="186">
        <v>219</v>
      </c>
      <c r="F225" s="157">
        <f t="shared" si="32"/>
        <v>2.5494761350407447</v>
      </c>
      <c r="G225" s="72">
        <v>15</v>
      </c>
      <c r="H225" s="75">
        <v>8</v>
      </c>
      <c r="I225" s="75"/>
      <c r="J225" s="75">
        <v>0</v>
      </c>
      <c r="K225" s="75"/>
      <c r="L225" s="75"/>
      <c r="M225" s="75"/>
      <c r="N225" s="75">
        <v>0</v>
      </c>
      <c r="O225" s="187">
        <v>9</v>
      </c>
      <c r="P225" s="77"/>
      <c r="Q225" s="77"/>
      <c r="R225" s="90"/>
      <c r="S225" s="70">
        <v>5</v>
      </c>
      <c r="T225" s="186">
        <v>4</v>
      </c>
      <c r="U225" s="71">
        <f t="shared" si="42"/>
        <v>60</v>
      </c>
      <c r="V225" s="71">
        <f t="shared" si="34"/>
        <v>17.52</v>
      </c>
      <c r="W225" s="283">
        <f t="shared" si="35"/>
        <v>17</v>
      </c>
      <c r="X225" s="44">
        <v>8</v>
      </c>
      <c r="Y225" s="73">
        <f>'ИТОГ и проверка'!J225</f>
        <v>15</v>
      </c>
      <c r="Z225" s="73">
        <f t="shared" si="38"/>
        <v>6.8493150684931505</v>
      </c>
      <c r="AA225" s="71">
        <f t="shared" si="36"/>
        <v>-1.1506849315068495</v>
      </c>
      <c r="AB225" s="10">
        <f t="shared" si="33"/>
        <v>0</v>
      </c>
      <c r="AC225" s="77"/>
      <c r="AD225" s="73">
        <f>'ИТОГ и проверка'!K225</f>
        <v>0</v>
      </c>
      <c r="AE225" s="77"/>
      <c r="AF225" s="77"/>
      <c r="AG225" s="77"/>
      <c r="AH225" s="73">
        <f>'ИТОГ и проверка'!L225</f>
        <v>0</v>
      </c>
      <c r="AI225" s="91"/>
      <c r="AJ225" s="91">
        <f t="shared" si="41"/>
        <v>0</v>
      </c>
      <c r="AK225" s="89">
        <f t="shared" si="39"/>
        <v>-15</v>
      </c>
      <c r="AL225" s="71">
        <f t="shared" si="40"/>
        <v>0</v>
      </c>
    </row>
    <row r="226" spans="1:38" ht="31.5">
      <c r="A226" s="66" t="s">
        <v>458</v>
      </c>
      <c r="B226" s="67" t="s">
        <v>459</v>
      </c>
      <c r="C226" s="171">
        <v>74.510000000000005</v>
      </c>
      <c r="D226" s="74">
        <v>247</v>
      </c>
      <c r="E226" s="172">
        <v>357</v>
      </c>
      <c r="F226" s="157">
        <f t="shared" si="32"/>
        <v>4.7913031807811031</v>
      </c>
      <c r="G226" s="72">
        <v>17</v>
      </c>
      <c r="H226" s="75">
        <v>7</v>
      </c>
      <c r="I226" s="75"/>
      <c r="J226" s="75">
        <v>0</v>
      </c>
      <c r="K226" s="75"/>
      <c r="L226" s="75"/>
      <c r="M226" s="75"/>
      <c r="N226" s="75">
        <v>0</v>
      </c>
      <c r="O226" s="233"/>
      <c r="P226" s="77"/>
      <c r="Q226" s="77"/>
      <c r="R226" s="90"/>
      <c r="S226" s="233"/>
      <c r="T226" s="233"/>
      <c r="U226" s="71">
        <f t="shared" si="42"/>
        <v>0</v>
      </c>
      <c r="V226" s="71">
        <f t="shared" si="34"/>
        <v>42.839999999999996</v>
      </c>
      <c r="W226" s="283">
        <f t="shared" si="35"/>
        <v>42</v>
      </c>
      <c r="X226" s="44">
        <v>12</v>
      </c>
      <c r="Y226" s="73">
        <f>'ИТОГ и проверка'!J226</f>
        <v>24</v>
      </c>
      <c r="Z226" s="73">
        <f t="shared" si="38"/>
        <v>6.7226890756302522</v>
      </c>
      <c r="AA226" s="71">
        <f t="shared" si="36"/>
        <v>-5.2773109243697478</v>
      </c>
      <c r="AB226" s="73">
        <f t="shared" si="33"/>
        <v>0</v>
      </c>
      <c r="AC226" s="77"/>
      <c r="AD226" s="73">
        <f>'ИТОГ и проверка'!K226</f>
        <v>0</v>
      </c>
      <c r="AE226" s="77"/>
      <c r="AF226" s="77"/>
      <c r="AG226" s="77"/>
      <c r="AH226" s="73">
        <f>'ИТОГ и проверка'!L226</f>
        <v>0</v>
      </c>
      <c r="AI226" s="91"/>
      <c r="AJ226" s="91">
        <f t="shared" si="41"/>
        <v>0</v>
      </c>
      <c r="AK226" s="89">
        <f t="shared" si="39"/>
        <v>-24</v>
      </c>
      <c r="AL226" s="71">
        <f t="shared" si="40"/>
        <v>0</v>
      </c>
    </row>
    <row r="227" spans="1:38" ht="47.25">
      <c r="A227" s="66" t="s">
        <v>460</v>
      </c>
      <c r="B227" s="67" t="s">
        <v>461</v>
      </c>
      <c r="C227" s="195">
        <v>125.851</v>
      </c>
      <c r="D227" s="74">
        <v>997</v>
      </c>
      <c r="E227" s="234">
        <v>1190</v>
      </c>
      <c r="F227" s="157">
        <f t="shared" si="32"/>
        <v>9.4556260975280289</v>
      </c>
      <c r="G227" s="72">
        <v>100</v>
      </c>
      <c r="H227" s="75">
        <v>10</v>
      </c>
      <c r="I227" s="75"/>
      <c r="J227" s="75">
        <v>0</v>
      </c>
      <c r="K227" s="75"/>
      <c r="L227" s="75"/>
      <c r="M227" s="75"/>
      <c r="N227" s="158">
        <v>0</v>
      </c>
      <c r="O227" s="170">
        <v>81</v>
      </c>
      <c r="P227" s="160"/>
      <c r="Q227" s="77"/>
      <c r="R227" s="289"/>
      <c r="S227" s="170">
        <v>62</v>
      </c>
      <c r="T227" s="170">
        <v>19</v>
      </c>
      <c r="U227" s="162">
        <f t="shared" si="42"/>
        <v>81</v>
      </c>
      <c r="V227" s="71">
        <f t="shared" si="34"/>
        <v>178.5</v>
      </c>
      <c r="W227" s="283">
        <f t="shared" si="35"/>
        <v>178</v>
      </c>
      <c r="X227" s="44">
        <v>15</v>
      </c>
      <c r="Y227" s="73">
        <f>'ИТОГ и проверка'!J227</f>
        <v>100</v>
      </c>
      <c r="Z227" s="73">
        <f t="shared" si="38"/>
        <v>8.4033613445378155</v>
      </c>
      <c r="AA227" s="71">
        <f t="shared" si="36"/>
        <v>-6.5966386554621845</v>
      </c>
      <c r="AB227" s="10">
        <f t="shared" si="33"/>
        <v>0</v>
      </c>
      <c r="AC227" s="77"/>
      <c r="AD227" s="73">
        <f>'ИТОГ и проверка'!K227</f>
        <v>0</v>
      </c>
      <c r="AE227" s="77"/>
      <c r="AF227" s="77"/>
      <c r="AG227" s="77"/>
      <c r="AH227" s="73">
        <f>'ИТОГ и проверка'!L227</f>
        <v>0</v>
      </c>
      <c r="AI227" s="91"/>
      <c r="AJ227" s="91">
        <f t="shared" si="41"/>
        <v>0</v>
      </c>
      <c r="AK227" s="89">
        <f t="shared" si="39"/>
        <v>-100</v>
      </c>
      <c r="AL227" s="71">
        <f t="shared" si="40"/>
        <v>0</v>
      </c>
    </row>
    <row r="228" spans="1:38" ht="31.5">
      <c r="A228" s="66" t="s">
        <v>462</v>
      </c>
      <c r="B228" s="67" t="s">
        <v>463</v>
      </c>
      <c r="C228" s="171">
        <v>23.507999999999999</v>
      </c>
      <c r="D228" s="74">
        <v>81</v>
      </c>
      <c r="E228" s="226">
        <v>0</v>
      </c>
      <c r="F228" s="157">
        <f t="shared" ref="F228:F265" si="43">E228/C228</f>
        <v>0</v>
      </c>
      <c r="G228" s="72">
        <v>9</v>
      </c>
      <c r="H228" s="75">
        <v>11</v>
      </c>
      <c r="I228" s="75"/>
      <c r="J228" s="75">
        <v>0</v>
      </c>
      <c r="K228" s="75"/>
      <c r="L228" s="75"/>
      <c r="M228" s="75"/>
      <c r="N228" s="75">
        <v>0</v>
      </c>
      <c r="O228" s="291"/>
      <c r="P228" s="77"/>
      <c r="Q228" s="77"/>
      <c r="R228" s="90"/>
      <c r="S228" s="291"/>
      <c r="T228" s="290"/>
      <c r="U228" s="71">
        <f t="shared" si="42"/>
        <v>0</v>
      </c>
      <c r="V228" s="71">
        <f t="shared" si="34"/>
        <v>0</v>
      </c>
      <c r="W228" s="283">
        <f t="shared" si="35"/>
        <v>0</v>
      </c>
      <c r="X228" s="44">
        <v>0</v>
      </c>
      <c r="Y228" s="73">
        <f>'ИТОГ и проверка'!J228</f>
        <v>0</v>
      </c>
      <c r="Z228" s="73">
        <v>0</v>
      </c>
      <c r="AA228" s="71">
        <v>0</v>
      </c>
      <c r="AB228" s="73">
        <f t="shared" ref="AB228:AB264" si="44">IF(AA228&gt;0.01,AA228*1000000,0)</f>
        <v>0</v>
      </c>
      <c r="AC228" s="77"/>
      <c r="AD228" s="73">
        <f>'ИТОГ и проверка'!K228</f>
        <v>0</v>
      </c>
      <c r="AE228" s="77"/>
      <c r="AF228" s="77"/>
      <c r="AG228" s="77"/>
      <c r="AH228" s="73">
        <f>'ИТОГ и проверка'!L228</f>
        <v>0</v>
      </c>
      <c r="AI228" s="91"/>
      <c r="AJ228" s="91">
        <f t="shared" si="41"/>
        <v>0</v>
      </c>
      <c r="AK228" s="89">
        <f t="shared" si="39"/>
        <v>0</v>
      </c>
      <c r="AL228" s="71">
        <f t="shared" si="40"/>
        <v>0</v>
      </c>
    </row>
    <row r="229" spans="1:38" ht="31.5">
      <c r="A229" s="66" t="s">
        <v>464</v>
      </c>
      <c r="B229" s="67" t="s">
        <v>465</v>
      </c>
      <c r="C229" s="168">
        <v>161</v>
      </c>
      <c r="D229" s="74">
        <v>63</v>
      </c>
      <c r="E229" s="186">
        <v>72</v>
      </c>
      <c r="F229" s="157">
        <f t="shared" si="43"/>
        <v>0.44720496894409939</v>
      </c>
      <c r="G229" s="72">
        <v>0</v>
      </c>
      <c r="H229" s="75">
        <v>0</v>
      </c>
      <c r="I229" s="75"/>
      <c r="J229" s="75">
        <v>0</v>
      </c>
      <c r="K229" s="75"/>
      <c r="L229" s="75"/>
      <c r="M229" s="75">
        <v>0</v>
      </c>
      <c r="N229" s="158">
        <v>0</v>
      </c>
      <c r="O229" s="173">
        <v>0</v>
      </c>
      <c r="P229" s="160"/>
      <c r="Q229" s="77"/>
      <c r="R229" s="172"/>
      <c r="S229" s="173">
        <v>0</v>
      </c>
      <c r="T229" s="173">
        <v>0</v>
      </c>
      <c r="U229" s="162">
        <v>0</v>
      </c>
      <c r="V229" s="71">
        <f t="shared" si="34"/>
        <v>3.6</v>
      </c>
      <c r="W229" s="283">
        <f t="shared" si="35"/>
        <v>3</v>
      </c>
      <c r="X229" s="44">
        <v>5</v>
      </c>
      <c r="Y229" s="73">
        <f>'ИТОГ и проверка'!J229</f>
        <v>3</v>
      </c>
      <c r="Z229" s="73">
        <f t="shared" si="38"/>
        <v>4.166666666666667</v>
      </c>
      <c r="AA229" s="71">
        <f t="shared" si="36"/>
        <v>-0.83333333333333304</v>
      </c>
      <c r="AB229" s="10">
        <f t="shared" si="44"/>
        <v>0</v>
      </c>
      <c r="AC229" s="77"/>
      <c r="AD229" s="73">
        <f>'ИТОГ и проверка'!K229</f>
        <v>0</v>
      </c>
      <c r="AE229" s="77"/>
      <c r="AF229" s="77"/>
      <c r="AG229" s="73">
        <f t="shared" si="37"/>
        <v>2</v>
      </c>
      <c r="AH229" s="73">
        <f>'ИТОГ и проверка'!L229</f>
        <v>1</v>
      </c>
      <c r="AI229" s="91"/>
      <c r="AJ229" s="91">
        <f t="shared" si="41"/>
        <v>3</v>
      </c>
      <c r="AK229" s="89">
        <f t="shared" si="39"/>
        <v>0</v>
      </c>
      <c r="AL229" s="71">
        <f t="shared" si="40"/>
        <v>0</v>
      </c>
    </row>
    <row r="230" spans="1:38" ht="31.5">
      <c r="A230" s="66" t="s">
        <v>466</v>
      </c>
      <c r="B230" s="67" t="s">
        <v>467</v>
      </c>
      <c r="C230" s="171">
        <v>28</v>
      </c>
      <c r="D230" s="74">
        <v>10</v>
      </c>
      <c r="E230" s="187">
        <v>14</v>
      </c>
      <c r="F230" s="157">
        <f t="shared" si="43"/>
        <v>0.5</v>
      </c>
      <c r="G230" s="72">
        <v>0</v>
      </c>
      <c r="H230" s="75">
        <v>0</v>
      </c>
      <c r="I230" s="75"/>
      <c r="J230" s="75">
        <v>0</v>
      </c>
      <c r="K230" s="75"/>
      <c r="L230" s="75"/>
      <c r="M230" s="75">
        <v>0</v>
      </c>
      <c r="N230" s="158">
        <v>0</v>
      </c>
      <c r="O230" s="173">
        <v>0</v>
      </c>
      <c r="P230" s="160"/>
      <c r="Q230" s="77"/>
      <c r="R230" s="289"/>
      <c r="S230" s="173">
        <v>0</v>
      </c>
      <c r="T230" s="173">
        <v>0</v>
      </c>
      <c r="U230" s="162">
        <v>0</v>
      </c>
      <c r="V230" s="71">
        <f t="shared" si="34"/>
        <v>0</v>
      </c>
      <c r="W230" s="283">
        <f t="shared" si="35"/>
        <v>0</v>
      </c>
      <c r="X230" s="44">
        <v>0</v>
      </c>
      <c r="Y230" s="73">
        <f>'ИТОГ и проверка'!J230</f>
        <v>0</v>
      </c>
      <c r="Z230" s="73">
        <f t="shared" si="38"/>
        <v>0</v>
      </c>
      <c r="AA230" s="71">
        <f t="shared" si="36"/>
        <v>0</v>
      </c>
      <c r="AB230" s="73">
        <f t="shared" si="44"/>
        <v>0</v>
      </c>
      <c r="AC230" s="77"/>
      <c r="AD230" s="73">
        <f>'ИТОГ и проверка'!K230</f>
        <v>0</v>
      </c>
      <c r="AE230" s="77"/>
      <c r="AF230" s="77"/>
      <c r="AG230" s="73">
        <f t="shared" si="37"/>
        <v>0</v>
      </c>
      <c r="AH230" s="73">
        <f>'ИТОГ и проверка'!L230</f>
        <v>0</v>
      </c>
      <c r="AI230" s="91"/>
      <c r="AJ230" s="91">
        <f t="shared" si="41"/>
        <v>0</v>
      </c>
      <c r="AK230" s="89">
        <f t="shared" si="39"/>
        <v>0</v>
      </c>
      <c r="AL230" s="71">
        <f t="shared" si="40"/>
        <v>0</v>
      </c>
    </row>
    <row r="231" spans="1:38" ht="63">
      <c r="A231" s="66" t="s">
        <v>468</v>
      </c>
      <c r="B231" s="67" t="s">
        <v>469</v>
      </c>
      <c r="C231" s="195">
        <v>145.673</v>
      </c>
      <c r="D231" s="74">
        <v>2533</v>
      </c>
      <c r="E231" s="203">
        <v>1993</v>
      </c>
      <c r="F231" s="157">
        <f t="shared" si="43"/>
        <v>13.681327356476492</v>
      </c>
      <c r="G231" s="72">
        <v>633</v>
      </c>
      <c r="H231" s="75">
        <v>25</v>
      </c>
      <c r="I231" s="75"/>
      <c r="J231" s="75">
        <v>0</v>
      </c>
      <c r="K231" s="75"/>
      <c r="L231" s="75"/>
      <c r="M231" s="75"/>
      <c r="N231" s="158">
        <v>0</v>
      </c>
      <c r="O231" s="170">
        <v>520</v>
      </c>
      <c r="P231" s="160"/>
      <c r="Q231" s="77"/>
      <c r="R231" s="172"/>
      <c r="S231" s="170">
        <v>460</v>
      </c>
      <c r="T231" s="170">
        <v>60</v>
      </c>
      <c r="U231" s="162">
        <f t="shared" si="42"/>
        <v>82.148499210110586</v>
      </c>
      <c r="V231" s="71">
        <f t="shared" si="34"/>
        <v>498.25</v>
      </c>
      <c r="W231" s="283">
        <f t="shared" si="35"/>
        <v>498</v>
      </c>
      <c r="X231" s="44">
        <v>25</v>
      </c>
      <c r="Y231" s="73">
        <f>'ИТОГ и проверка'!J231</f>
        <v>498</v>
      </c>
      <c r="Z231" s="73">
        <f t="shared" si="38"/>
        <v>24.98745609633718</v>
      </c>
      <c r="AA231" s="71">
        <f t="shared" si="36"/>
        <v>-1.2543903662820099E-2</v>
      </c>
      <c r="AB231" s="10">
        <f t="shared" si="44"/>
        <v>0</v>
      </c>
      <c r="AC231" s="77"/>
      <c r="AD231" s="73">
        <f>'ИТОГ и проверка'!K231</f>
        <v>0</v>
      </c>
      <c r="AE231" s="77"/>
      <c r="AF231" s="77"/>
      <c r="AG231" s="77"/>
      <c r="AH231" s="73">
        <f>'ИТОГ и проверка'!L231</f>
        <v>0</v>
      </c>
      <c r="AI231" s="91"/>
      <c r="AJ231" s="91">
        <f t="shared" si="41"/>
        <v>0</v>
      </c>
      <c r="AK231" s="89">
        <f t="shared" si="39"/>
        <v>-498</v>
      </c>
      <c r="AL231" s="71">
        <f t="shared" si="40"/>
        <v>0</v>
      </c>
    </row>
    <row r="232" spans="1:38" ht="63">
      <c r="A232" s="66" t="s">
        <v>470</v>
      </c>
      <c r="B232" s="67" t="s">
        <v>471</v>
      </c>
      <c r="C232" s="222">
        <v>76.474999999999994</v>
      </c>
      <c r="D232" s="74">
        <v>930</v>
      </c>
      <c r="E232" s="148">
        <v>1030</v>
      </c>
      <c r="F232" s="157">
        <f t="shared" si="43"/>
        <v>13.468453743053287</v>
      </c>
      <c r="G232" s="72">
        <v>232</v>
      </c>
      <c r="H232" s="75">
        <v>25</v>
      </c>
      <c r="I232" s="75"/>
      <c r="J232" s="75">
        <v>0</v>
      </c>
      <c r="K232" s="75"/>
      <c r="L232" s="75"/>
      <c r="M232" s="75"/>
      <c r="N232" s="158">
        <v>0</v>
      </c>
      <c r="O232" s="170">
        <v>200</v>
      </c>
      <c r="P232" s="160"/>
      <c r="Q232" s="77"/>
      <c r="R232" s="172"/>
      <c r="S232" s="170">
        <v>172</v>
      </c>
      <c r="T232" s="170">
        <v>28</v>
      </c>
      <c r="U232" s="162">
        <f t="shared" si="42"/>
        <v>86.206896551724142</v>
      </c>
      <c r="V232" s="71">
        <f t="shared" si="34"/>
        <v>257.5</v>
      </c>
      <c r="W232" s="283">
        <f t="shared" si="35"/>
        <v>257</v>
      </c>
      <c r="X232" s="44">
        <v>25</v>
      </c>
      <c r="Y232" s="73">
        <f>'ИТОГ и проверка'!J232</f>
        <v>257</v>
      </c>
      <c r="Z232" s="73">
        <f t="shared" si="38"/>
        <v>24.95145631067961</v>
      </c>
      <c r="AA232" s="71">
        <f t="shared" si="36"/>
        <v>-4.854368932038966E-2</v>
      </c>
      <c r="AB232" s="73">
        <f t="shared" si="44"/>
        <v>0</v>
      </c>
      <c r="AC232" s="77"/>
      <c r="AD232" s="73">
        <f>'ИТОГ и проверка'!K232</f>
        <v>0</v>
      </c>
      <c r="AE232" s="77"/>
      <c r="AF232" s="77"/>
      <c r="AG232" s="77"/>
      <c r="AH232" s="73">
        <f>'ИТОГ и проверка'!L232</f>
        <v>0</v>
      </c>
      <c r="AI232" s="91"/>
      <c r="AJ232" s="91">
        <f t="shared" si="41"/>
        <v>0</v>
      </c>
      <c r="AK232" s="89">
        <f t="shared" si="39"/>
        <v>-257</v>
      </c>
      <c r="AL232" s="71">
        <f t="shared" si="40"/>
        <v>0</v>
      </c>
    </row>
    <row r="233" spans="1:38">
      <c r="A233" s="93" t="s">
        <v>472</v>
      </c>
      <c r="B233" s="57" t="s">
        <v>473</v>
      </c>
      <c r="C233" s="175"/>
      <c r="D233" s="165"/>
      <c r="E233" s="241"/>
      <c r="F233" s="261"/>
      <c r="G233" s="119"/>
      <c r="H233" s="61"/>
      <c r="I233" s="61"/>
      <c r="J233" s="61"/>
      <c r="K233" s="61"/>
      <c r="L233" s="61"/>
      <c r="M233" s="61"/>
      <c r="N233" s="61"/>
      <c r="O233" s="179"/>
      <c r="P233" s="58"/>
      <c r="Q233" s="58"/>
      <c r="R233" s="58"/>
      <c r="S233" s="179"/>
      <c r="T233" s="179"/>
      <c r="U233" s="58"/>
      <c r="V233" s="60"/>
      <c r="W233" s="62"/>
      <c r="X233" s="62"/>
      <c r="Y233" s="60"/>
      <c r="Z233" s="120"/>
      <c r="AA233" s="60"/>
      <c r="AB233" s="10">
        <f t="shared" si="44"/>
        <v>0</v>
      </c>
      <c r="AC233" s="60"/>
      <c r="AD233" s="60"/>
      <c r="AE233" s="60"/>
      <c r="AF233" s="60"/>
      <c r="AG233" s="60"/>
      <c r="AH233" s="60"/>
      <c r="AI233" s="97"/>
      <c r="AJ233" s="91">
        <f t="shared" si="41"/>
        <v>0</v>
      </c>
      <c r="AK233" s="89">
        <f t="shared" si="39"/>
        <v>0</v>
      </c>
      <c r="AL233" s="71">
        <f t="shared" si="40"/>
        <v>0</v>
      </c>
    </row>
    <row r="234" spans="1:38" ht="47.25">
      <c r="A234" s="66" t="s">
        <v>474</v>
      </c>
      <c r="B234" s="67" t="s">
        <v>475</v>
      </c>
      <c r="C234" s="171">
        <v>89.930999999999997</v>
      </c>
      <c r="D234" s="74">
        <v>92</v>
      </c>
      <c r="E234" s="148">
        <v>112</v>
      </c>
      <c r="F234" s="157">
        <f t="shared" si="43"/>
        <v>1.2453992505365226</v>
      </c>
      <c r="G234" s="72">
        <v>7</v>
      </c>
      <c r="H234" s="75">
        <v>8</v>
      </c>
      <c r="I234" s="75"/>
      <c r="J234" s="75">
        <v>0</v>
      </c>
      <c r="K234" s="75"/>
      <c r="L234" s="75"/>
      <c r="M234" s="75"/>
      <c r="N234" s="158">
        <v>0</v>
      </c>
      <c r="O234" s="262">
        <v>2</v>
      </c>
      <c r="P234" s="160"/>
      <c r="Q234" s="77"/>
      <c r="R234" s="289"/>
      <c r="S234" s="262">
        <v>1</v>
      </c>
      <c r="T234" s="262">
        <v>1</v>
      </c>
      <c r="U234" s="162">
        <f t="shared" si="42"/>
        <v>28.571428571428569</v>
      </c>
      <c r="V234" s="71">
        <f t="shared" si="34"/>
        <v>8.9600000000000009</v>
      </c>
      <c r="W234" s="283">
        <f t="shared" si="35"/>
        <v>8</v>
      </c>
      <c r="X234" s="44">
        <v>8</v>
      </c>
      <c r="Y234" s="73">
        <f>'ИТОГ и проверка'!J234</f>
        <v>8</v>
      </c>
      <c r="Z234" s="73">
        <f t="shared" si="38"/>
        <v>7.1428571428571423</v>
      </c>
      <c r="AA234" s="71">
        <f t="shared" si="36"/>
        <v>-0.85714285714285765</v>
      </c>
      <c r="AB234" s="73">
        <f t="shared" si="44"/>
        <v>0</v>
      </c>
      <c r="AC234" s="77"/>
      <c r="AD234" s="73">
        <f>'ИТОГ и проверка'!K234</f>
        <v>0</v>
      </c>
      <c r="AE234" s="77"/>
      <c r="AF234" s="77"/>
      <c r="AG234" s="77"/>
      <c r="AH234" s="73">
        <f>'ИТОГ и проверка'!L234</f>
        <v>0</v>
      </c>
      <c r="AI234" s="91"/>
      <c r="AJ234" s="91">
        <f t="shared" si="41"/>
        <v>0</v>
      </c>
      <c r="AK234" s="89">
        <f t="shared" si="39"/>
        <v>-8</v>
      </c>
      <c r="AL234" s="71">
        <f t="shared" si="40"/>
        <v>0</v>
      </c>
    </row>
    <row r="235" spans="1:38" ht="31.5">
      <c r="A235" s="66" t="s">
        <v>476</v>
      </c>
      <c r="B235" s="67" t="s">
        <v>477</v>
      </c>
      <c r="C235" s="168">
        <v>397</v>
      </c>
      <c r="D235" s="74">
        <v>373</v>
      </c>
      <c r="E235" s="243">
        <v>358</v>
      </c>
      <c r="F235" s="157">
        <f t="shared" si="43"/>
        <v>0.90176322418136023</v>
      </c>
      <c r="G235" s="72">
        <v>18</v>
      </c>
      <c r="H235" s="75">
        <v>5</v>
      </c>
      <c r="I235" s="75"/>
      <c r="J235" s="75">
        <v>0</v>
      </c>
      <c r="K235" s="75"/>
      <c r="L235" s="75"/>
      <c r="M235" s="75"/>
      <c r="N235" s="75">
        <v>0</v>
      </c>
      <c r="O235" s="263">
        <v>5</v>
      </c>
      <c r="P235" s="77"/>
      <c r="Q235" s="77"/>
      <c r="R235" s="90"/>
      <c r="S235" s="263">
        <v>5</v>
      </c>
      <c r="T235" s="263">
        <v>0</v>
      </c>
      <c r="U235" s="71">
        <f t="shared" si="42"/>
        <v>27.777777777777779</v>
      </c>
      <c r="V235" s="71">
        <f t="shared" si="34"/>
        <v>17.900000000000002</v>
      </c>
      <c r="W235" s="283">
        <f t="shared" si="35"/>
        <v>17</v>
      </c>
      <c r="X235" s="44">
        <v>5</v>
      </c>
      <c r="Y235" s="73">
        <f>'ИТОГ и проверка'!J235</f>
        <v>7</v>
      </c>
      <c r="Z235" s="73">
        <f t="shared" si="38"/>
        <v>1.9553072625698324</v>
      </c>
      <c r="AA235" s="71">
        <f t="shared" si="36"/>
        <v>-3.0446927374301676</v>
      </c>
      <c r="AB235" s="10">
        <f t="shared" si="44"/>
        <v>0</v>
      </c>
      <c r="AC235" s="77"/>
      <c r="AD235" s="73">
        <f>'ИТОГ и проверка'!K235</f>
        <v>0</v>
      </c>
      <c r="AE235" s="77"/>
      <c r="AF235" s="77"/>
      <c r="AG235" s="77"/>
      <c r="AH235" s="73">
        <f>'ИТОГ и проверка'!L235</f>
        <v>0</v>
      </c>
      <c r="AI235" s="91"/>
      <c r="AJ235" s="91">
        <f t="shared" si="41"/>
        <v>0</v>
      </c>
      <c r="AK235" s="89">
        <f t="shared" si="39"/>
        <v>-7</v>
      </c>
      <c r="AL235" s="71">
        <f t="shared" si="40"/>
        <v>0</v>
      </c>
    </row>
    <row r="236" spans="1:38" ht="47.25">
      <c r="A236" s="66" t="s">
        <v>478</v>
      </c>
      <c r="B236" s="67" t="s">
        <v>479</v>
      </c>
      <c r="C236" s="171">
        <v>283.51</v>
      </c>
      <c r="D236" s="74">
        <v>184</v>
      </c>
      <c r="E236" s="148">
        <v>148</v>
      </c>
      <c r="F236" s="157">
        <f t="shared" si="43"/>
        <v>0.52202744171281434</v>
      </c>
      <c r="G236" s="72">
        <v>9</v>
      </c>
      <c r="H236" s="75">
        <v>5</v>
      </c>
      <c r="I236" s="75"/>
      <c r="J236" s="75">
        <v>1</v>
      </c>
      <c r="K236" s="75"/>
      <c r="L236" s="75"/>
      <c r="M236" s="75">
        <v>4</v>
      </c>
      <c r="N236" s="158">
        <v>4</v>
      </c>
      <c r="O236" s="170">
        <v>5</v>
      </c>
      <c r="P236" s="160"/>
      <c r="Q236" s="77"/>
      <c r="R236" s="172"/>
      <c r="S236" s="170">
        <v>2</v>
      </c>
      <c r="T236" s="170">
        <v>3</v>
      </c>
      <c r="U236" s="162">
        <f t="shared" si="42"/>
        <v>55.555555555555557</v>
      </c>
      <c r="V236" s="71">
        <f t="shared" si="34"/>
        <v>7.4</v>
      </c>
      <c r="W236" s="283">
        <f t="shared" si="35"/>
        <v>7</v>
      </c>
      <c r="X236" s="44">
        <v>5</v>
      </c>
      <c r="Y236" s="73">
        <f>'ИТОГ и проверка'!J236</f>
        <v>7</v>
      </c>
      <c r="Z236" s="73">
        <f t="shared" si="38"/>
        <v>4.7297297297297298</v>
      </c>
      <c r="AA236" s="71">
        <f t="shared" si="36"/>
        <v>-0.27027027027027017</v>
      </c>
      <c r="AB236" s="73">
        <f t="shared" si="44"/>
        <v>0</v>
      </c>
      <c r="AC236" s="77"/>
      <c r="AD236" s="73">
        <f>'ИТОГ и проверка'!K236</f>
        <v>0</v>
      </c>
      <c r="AE236" s="77"/>
      <c r="AF236" s="77"/>
      <c r="AG236" s="73">
        <f t="shared" si="37"/>
        <v>4</v>
      </c>
      <c r="AH236" s="73">
        <f>'ИТОГ и проверка'!L236</f>
        <v>3</v>
      </c>
      <c r="AI236" s="91"/>
      <c r="AJ236" s="91">
        <f t="shared" si="41"/>
        <v>7</v>
      </c>
      <c r="AK236" s="89">
        <f t="shared" si="39"/>
        <v>0</v>
      </c>
      <c r="AL236" s="71">
        <f t="shared" si="40"/>
        <v>0</v>
      </c>
    </row>
    <row r="237" spans="1:38" ht="47.25">
      <c r="A237" s="66" t="s">
        <v>480</v>
      </c>
      <c r="B237" s="67" t="s">
        <v>481</v>
      </c>
      <c r="C237" s="168">
        <v>17.295000000000002</v>
      </c>
      <c r="D237" s="74">
        <v>11</v>
      </c>
      <c r="E237" s="203">
        <v>9</v>
      </c>
      <c r="F237" s="157">
        <f t="shared" si="43"/>
        <v>0.5203816131830008</v>
      </c>
      <c r="G237" s="72">
        <v>0</v>
      </c>
      <c r="H237" s="75">
        <v>0</v>
      </c>
      <c r="I237" s="75"/>
      <c r="J237" s="75">
        <v>0</v>
      </c>
      <c r="K237" s="75"/>
      <c r="L237" s="75"/>
      <c r="M237" s="75">
        <v>0</v>
      </c>
      <c r="N237" s="158">
        <v>0</v>
      </c>
      <c r="O237" s="170">
        <v>0</v>
      </c>
      <c r="P237" s="160"/>
      <c r="Q237" s="77"/>
      <c r="R237" s="172"/>
      <c r="S237" s="170">
        <v>0</v>
      </c>
      <c r="T237" s="170">
        <v>0</v>
      </c>
      <c r="U237" s="162">
        <v>0</v>
      </c>
      <c r="V237" s="71">
        <f t="shared" si="34"/>
        <v>0</v>
      </c>
      <c r="W237" s="283">
        <f t="shared" si="35"/>
        <v>0</v>
      </c>
      <c r="X237" s="44">
        <v>0</v>
      </c>
      <c r="Y237" s="73">
        <f>'ИТОГ и проверка'!J237</f>
        <v>0</v>
      </c>
      <c r="Z237" s="73">
        <f t="shared" si="38"/>
        <v>0</v>
      </c>
      <c r="AA237" s="71">
        <f t="shared" si="36"/>
        <v>0</v>
      </c>
      <c r="AB237" s="10">
        <f t="shared" si="44"/>
        <v>0</v>
      </c>
      <c r="AC237" s="77"/>
      <c r="AD237" s="73">
        <f>'ИТОГ и проверка'!K237</f>
        <v>0</v>
      </c>
      <c r="AE237" s="77"/>
      <c r="AF237" s="77"/>
      <c r="AG237" s="73">
        <f t="shared" si="37"/>
        <v>0</v>
      </c>
      <c r="AH237" s="73">
        <f>'ИТОГ и проверка'!L237</f>
        <v>0</v>
      </c>
      <c r="AI237" s="91"/>
      <c r="AJ237" s="91">
        <f t="shared" si="41"/>
        <v>0</v>
      </c>
      <c r="AK237" s="89">
        <f t="shared" si="39"/>
        <v>0</v>
      </c>
      <c r="AL237" s="71">
        <f t="shared" si="40"/>
        <v>0</v>
      </c>
    </row>
    <row r="238" spans="1:38" ht="47.25">
      <c r="A238" s="66" t="s">
        <v>482</v>
      </c>
      <c r="B238" s="67" t="s">
        <v>483</v>
      </c>
      <c r="C238" s="171">
        <v>21.34</v>
      </c>
      <c r="D238" s="74">
        <v>16</v>
      </c>
      <c r="E238" s="7">
        <v>13</v>
      </c>
      <c r="F238" s="157">
        <f t="shared" si="43"/>
        <v>0.60918462980318655</v>
      </c>
      <c r="G238" s="72">
        <v>0</v>
      </c>
      <c r="H238" s="75">
        <v>0</v>
      </c>
      <c r="I238" s="75"/>
      <c r="J238" s="75">
        <v>0</v>
      </c>
      <c r="K238" s="75"/>
      <c r="L238" s="75"/>
      <c r="M238" s="75">
        <v>0</v>
      </c>
      <c r="N238" s="158">
        <v>0</v>
      </c>
      <c r="O238" s="170">
        <v>0</v>
      </c>
      <c r="P238" s="160"/>
      <c r="Q238" s="77"/>
      <c r="R238" s="172"/>
      <c r="S238" s="170">
        <v>0</v>
      </c>
      <c r="T238" s="170">
        <v>0</v>
      </c>
      <c r="U238" s="162">
        <v>0</v>
      </c>
      <c r="V238" s="71">
        <f t="shared" ref="V238:V264" si="45">E238*X238%</f>
        <v>0</v>
      </c>
      <c r="W238" s="283">
        <f t="shared" ref="W238:W264" si="46">ROUNDDOWN(V238,0)</f>
        <v>0</v>
      </c>
      <c r="X238" s="44">
        <v>0</v>
      </c>
      <c r="Y238" s="73">
        <f>'ИТОГ и проверка'!J238</f>
        <v>0</v>
      </c>
      <c r="Z238" s="73">
        <f t="shared" si="38"/>
        <v>0</v>
      </c>
      <c r="AA238" s="71">
        <f t="shared" ref="AA238:AA264" si="47">Z238-X238</f>
        <v>0</v>
      </c>
      <c r="AB238" s="73">
        <f t="shared" si="44"/>
        <v>0</v>
      </c>
      <c r="AC238" s="77"/>
      <c r="AD238" s="73">
        <f>'ИТОГ и проверка'!K238</f>
        <v>0</v>
      </c>
      <c r="AE238" s="77"/>
      <c r="AF238" s="77"/>
      <c r="AG238" s="73">
        <f t="shared" ref="AG238:AG262" si="48">Y238-AD238-AH238</f>
        <v>0</v>
      </c>
      <c r="AH238" s="73">
        <f>'ИТОГ и проверка'!L238</f>
        <v>0</v>
      </c>
      <c r="AI238" s="91"/>
      <c r="AJ238" s="91">
        <f t="shared" si="41"/>
        <v>0</v>
      </c>
      <c r="AK238" s="89">
        <f t="shared" si="39"/>
        <v>0</v>
      </c>
      <c r="AL238" s="71">
        <f t="shared" si="40"/>
        <v>0</v>
      </c>
    </row>
    <row r="239" spans="1:38" ht="47.25">
      <c r="A239" s="66" t="s">
        <v>484</v>
      </c>
      <c r="B239" s="67" t="s">
        <v>485</v>
      </c>
      <c r="C239" s="195">
        <v>398.80700000000002</v>
      </c>
      <c r="D239" s="74">
        <v>953</v>
      </c>
      <c r="E239" s="203">
        <v>855</v>
      </c>
      <c r="F239" s="157">
        <f t="shared" si="43"/>
        <v>2.1438941643451592</v>
      </c>
      <c r="G239" s="72">
        <v>4</v>
      </c>
      <c r="H239" s="75">
        <v>0</v>
      </c>
      <c r="I239" s="75"/>
      <c r="J239" s="75">
        <v>0</v>
      </c>
      <c r="K239" s="75"/>
      <c r="L239" s="75"/>
      <c r="M239" s="75"/>
      <c r="N239" s="75">
        <v>0</v>
      </c>
      <c r="O239" s="187">
        <v>4</v>
      </c>
      <c r="P239" s="77"/>
      <c r="Q239" s="77"/>
      <c r="R239" s="90"/>
      <c r="S239" s="205">
        <v>2</v>
      </c>
      <c r="T239" s="188">
        <v>2</v>
      </c>
      <c r="U239" s="71">
        <f t="shared" si="42"/>
        <v>100</v>
      </c>
      <c r="V239" s="71">
        <f t="shared" si="45"/>
        <v>68.400000000000006</v>
      </c>
      <c r="W239" s="283">
        <f t="shared" si="46"/>
        <v>68</v>
      </c>
      <c r="X239" s="44">
        <v>8</v>
      </c>
      <c r="Y239" s="73">
        <f>'ИТОГ и проверка'!J239</f>
        <v>6</v>
      </c>
      <c r="Z239" s="73">
        <f t="shared" si="38"/>
        <v>0.70175438596491224</v>
      </c>
      <c r="AA239" s="71">
        <f t="shared" si="47"/>
        <v>-7.2982456140350873</v>
      </c>
      <c r="AB239" s="10">
        <f t="shared" si="44"/>
        <v>0</v>
      </c>
      <c r="AC239" s="77"/>
      <c r="AD239" s="73">
        <f>'ИТОГ и проверка'!K239</f>
        <v>0</v>
      </c>
      <c r="AE239" s="77"/>
      <c r="AF239" s="77"/>
      <c r="AG239" s="77"/>
      <c r="AH239" s="73">
        <f>'ИТОГ и проверка'!L239</f>
        <v>0</v>
      </c>
      <c r="AI239" s="91"/>
      <c r="AJ239" s="91">
        <f t="shared" si="41"/>
        <v>0</v>
      </c>
      <c r="AK239" s="89">
        <f t="shared" si="39"/>
        <v>-6</v>
      </c>
      <c r="AL239" s="71">
        <f t="shared" si="40"/>
        <v>0</v>
      </c>
    </row>
    <row r="240" spans="1:38" ht="47.25">
      <c r="A240" s="66" t="s">
        <v>486</v>
      </c>
      <c r="B240" s="67" t="s">
        <v>487</v>
      </c>
      <c r="C240" s="171">
        <v>379.44299999999998</v>
      </c>
      <c r="D240" s="74">
        <v>338</v>
      </c>
      <c r="E240" s="246">
        <v>287</v>
      </c>
      <c r="F240" s="157">
        <f t="shared" si="43"/>
        <v>0.75637183977567124</v>
      </c>
      <c r="G240" s="72">
        <v>16</v>
      </c>
      <c r="H240" s="75">
        <v>5</v>
      </c>
      <c r="I240" s="75"/>
      <c r="J240" s="75">
        <v>0</v>
      </c>
      <c r="K240" s="75"/>
      <c r="L240" s="75"/>
      <c r="M240" s="75"/>
      <c r="N240" s="75">
        <v>0</v>
      </c>
      <c r="O240" s="263">
        <v>0</v>
      </c>
      <c r="P240" s="77"/>
      <c r="Q240" s="77"/>
      <c r="R240" s="90"/>
      <c r="S240" s="263">
        <v>0</v>
      </c>
      <c r="T240" s="246">
        <v>0</v>
      </c>
      <c r="U240" s="71">
        <f t="shared" si="42"/>
        <v>0</v>
      </c>
      <c r="V240" s="71">
        <f t="shared" si="45"/>
        <v>14.350000000000001</v>
      </c>
      <c r="W240" s="283">
        <f t="shared" si="46"/>
        <v>14</v>
      </c>
      <c r="X240" s="44">
        <v>5</v>
      </c>
      <c r="Y240" s="73">
        <f>'ИТОГ и проверка'!J240</f>
        <v>2</v>
      </c>
      <c r="Z240" s="73">
        <f t="shared" si="38"/>
        <v>0.69686411149825778</v>
      </c>
      <c r="AA240" s="71">
        <f t="shared" si="47"/>
        <v>-4.3031358885017426</v>
      </c>
      <c r="AB240" s="73">
        <f t="shared" si="44"/>
        <v>0</v>
      </c>
      <c r="AC240" s="77"/>
      <c r="AD240" s="73">
        <f>'ИТОГ и проверка'!K240</f>
        <v>0</v>
      </c>
      <c r="AE240" s="77"/>
      <c r="AF240" s="77"/>
      <c r="AG240" s="77"/>
      <c r="AH240" s="73">
        <f>'ИТОГ и проверка'!L240</f>
        <v>0</v>
      </c>
      <c r="AI240" s="91"/>
      <c r="AJ240" s="91">
        <f t="shared" si="41"/>
        <v>0</v>
      </c>
      <c r="AK240" s="89">
        <f t="shared" si="39"/>
        <v>-2</v>
      </c>
      <c r="AL240" s="71">
        <f t="shared" si="40"/>
        <v>0</v>
      </c>
    </row>
    <row r="241" spans="1:38" ht="31.5">
      <c r="A241" s="66" t="s">
        <v>488</v>
      </c>
      <c r="B241" s="67" t="s">
        <v>489</v>
      </c>
      <c r="C241" s="195">
        <v>246.23500000000001</v>
      </c>
      <c r="D241" s="74">
        <v>251</v>
      </c>
      <c r="E241" s="203">
        <v>235</v>
      </c>
      <c r="F241" s="157">
        <f t="shared" si="43"/>
        <v>0.95437285519930137</v>
      </c>
      <c r="G241" s="72">
        <v>13</v>
      </c>
      <c r="H241" s="75">
        <v>5</v>
      </c>
      <c r="I241" s="75"/>
      <c r="J241" s="75">
        <v>0</v>
      </c>
      <c r="K241" s="75"/>
      <c r="L241" s="75"/>
      <c r="M241" s="75"/>
      <c r="N241" s="158">
        <v>0</v>
      </c>
      <c r="O241" s="262">
        <v>3</v>
      </c>
      <c r="P241" s="160"/>
      <c r="Q241" s="77"/>
      <c r="R241" s="172"/>
      <c r="S241" s="262">
        <v>3</v>
      </c>
      <c r="T241" s="262"/>
      <c r="U241" s="162">
        <f t="shared" si="42"/>
        <v>23.076923076923077</v>
      </c>
      <c r="V241" s="71">
        <f t="shared" si="45"/>
        <v>18.8</v>
      </c>
      <c r="W241" s="283">
        <f t="shared" si="46"/>
        <v>18</v>
      </c>
      <c r="X241" s="44">
        <v>8</v>
      </c>
      <c r="Y241" s="73">
        <f>'ИТОГ и проверка'!J241</f>
        <v>7</v>
      </c>
      <c r="Z241" s="73">
        <f t="shared" si="38"/>
        <v>2.978723404255319</v>
      </c>
      <c r="AA241" s="71">
        <f t="shared" si="47"/>
        <v>-5.0212765957446805</v>
      </c>
      <c r="AB241" s="10">
        <f t="shared" si="44"/>
        <v>0</v>
      </c>
      <c r="AC241" s="77"/>
      <c r="AD241" s="73">
        <f>'ИТОГ и проверка'!K241</f>
        <v>0</v>
      </c>
      <c r="AE241" s="77"/>
      <c r="AF241" s="77"/>
      <c r="AG241" s="77"/>
      <c r="AH241" s="73">
        <f>'ИТОГ и проверка'!L241</f>
        <v>0</v>
      </c>
      <c r="AI241" s="91"/>
      <c r="AJ241" s="91">
        <f t="shared" si="41"/>
        <v>0</v>
      </c>
      <c r="AK241" s="89">
        <f t="shared" si="39"/>
        <v>-7</v>
      </c>
      <c r="AL241" s="71">
        <f t="shared" si="40"/>
        <v>0</v>
      </c>
    </row>
    <row r="242" spans="1:38" ht="47.25">
      <c r="A242" s="66" t="s">
        <v>490</v>
      </c>
      <c r="B242" s="67" t="s">
        <v>491</v>
      </c>
      <c r="C242" s="171">
        <v>349.32100000000003</v>
      </c>
      <c r="D242" s="74">
        <v>342</v>
      </c>
      <c r="E242" s="246">
        <v>312</v>
      </c>
      <c r="F242" s="157">
        <f t="shared" si="43"/>
        <v>0.89316130435902785</v>
      </c>
      <c r="G242" s="72">
        <v>17</v>
      </c>
      <c r="H242" s="75">
        <v>5</v>
      </c>
      <c r="I242" s="75"/>
      <c r="J242" s="75">
        <v>0</v>
      </c>
      <c r="K242" s="75"/>
      <c r="L242" s="75"/>
      <c r="M242" s="75"/>
      <c r="N242" s="75">
        <v>0</v>
      </c>
      <c r="O242" s="75">
        <v>1</v>
      </c>
      <c r="P242" s="77"/>
      <c r="Q242" s="77"/>
      <c r="R242" s="90"/>
      <c r="S242" s="75">
        <v>1</v>
      </c>
      <c r="T242" s="75">
        <v>0</v>
      </c>
      <c r="U242" s="71">
        <f t="shared" si="42"/>
        <v>5.8823529411764701</v>
      </c>
      <c r="V242" s="71">
        <f t="shared" si="45"/>
        <v>15.600000000000001</v>
      </c>
      <c r="W242" s="283">
        <f t="shared" si="46"/>
        <v>15</v>
      </c>
      <c r="X242" s="44">
        <v>5</v>
      </c>
      <c r="Y242" s="73">
        <f>'ИТОГ и проверка'!J242</f>
        <v>3</v>
      </c>
      <c r="Z242" s="73">
        <f t="shared" si="38"/>
        <v>0.96153846153846145</v>
      </c>
      <c r="AA242" s="71">
        <f t="shared" si="47"/>
        <v>-4.0384615384615383</v>
      </c>
      <c r="AB242" s="73">
        <f t="shared" si="44"/>
        <v>0</v>
      </c>
      <c r="AC242" s="77"/>
      <c r="AD242" s="73">
        <f>'ИТОГ и проверка'!K242</f>
        <v>0</v>
      </c>
      <c r="AE242" s="77"/>
      <c r="AF242" s="77"/>
      <c r="AG242" s="77"/>
      <c r="AH242" s="73">
        <f>'ИТОГ и проверка'!L242</f>
        <v>0</v>
      </c>
      <c r="AI242" s="91"/>
      <c r="AJ242" s="91">
        <f t="shared" si="41"/>
        <v>0</v>
      </c>
      <c r="AK242" s="89">
        <f t="shared" si="39"/>
        <v>-3</v>
      </c>
      <c r="AL242" s="71">
        <f t="shared" si="40"/>
        <v>0</v>
      </c>
    </row>
    <row r="243" spans="1:38" ht="47.25">
      <c r="A243" s="66" t="s">
        <v>492</v>
      </c>
      <c r="B243" s="67" t="s">
        <v>493</v>
      </c>
      <c r="C243" s="168">
        <v>144.42500000000001</v>
      </c>
      <c r="D243" s="74">
        <v>142</v>
      </c>
      <c r="E243" s="243">
        <v>143</v>
      </c>
      <c r="F243" s="157">
        <f t="shared" si="43"/>
        <v>0.9901332871732732</v>
      </c>
      <c r="G243" s="72">
        <v>7</v>
      </c>
      <c r="H243" s="75">
        <v>5</v>
      </c>
      <c r="I243" s="75"/>
      <c r="J243" s="75">
        <v>0</v>
      </c>
      <c r="K243" s="75"/>
      <c r="L243" s="75"/>
      <c r="M243" s="75"/>
      <c r="N243" s="75">
        <v>0</v>
      </c>
      <c r="O243" s="265">
        <v>6</v>
      </c>
      <c r="P243" s="77"/>
      <c r="Q243" s="77"/>
      <c r="R243" s="298"/>
      <c r="S243" s="72">
        <v>3</v>
      </c>
      <c r="T243" s="265">
        <v>3</v>
      </c>
      <c r="U243" s="71">
        <f t="shared" si="42"/>
        <v>85.714285714285708</v>
      </c>
      <c r="V243" s="71">
        <f t="shared" si="45"/>
        <v>7.15</v>
      </c>
      <c r="W243" s="283">
        <f t="shared" si="46"/>
        <v>7</v>
      </c>
      <c r="X243" s="44">
        <v>5</v>
      </c>
      <c r="Y243" s="73">
        <f>'ИТОГ и проверка'!J243</f>
        <v>7</v>
      </c>
      <c r="Z243" s="73">
        <f t="shared" si="38"/>
        <v>4.895104895104895</v>
      </c>
      <c r="AA243" s="71">
        <f t="shared" si="47"/>
        <v>-0.10489510489510501</v>
      </c>
      <c r="AB243" s="10">
        <f t="shared" si="44"/>
        <v>0</v>
      </c>
      <c r="AC243" s="77"/>
      <c r="AD243" s="73">
        <f>'ИТОГ и проверка'!K243</f>
        <v>0</v>
      </c>
      <c r="AE243" s="77"/>
      <c r="AF243" s="77"/>
      <c r="AG243" s="77"/>
      <c r="AH243" s="73">
        <f>'ИТОГ и проверка'!L243</f>
        <v>0</v>
      </c>
      <c r="AI243" s="91"/>
      <c r="AJ243" s="91">
        <f t="shared" si="41"/>
        <v>0</v>
      </c>
      <c r="AK243" s="89">
        <f t="shared" si="39"/>
        <v>-7</v>
      </c>
      <c r="AL243" s="71">
        <f t="shared" si="40"/>
        <v>0</v>
      </c>
    </row>
    <row r="244" spans="1:38" ht="47.25">
      <c r="A244" s="66" t="s">
        <v>494</v>
      </c>
      <c r="B244" s="67" t="s">
        <v>495</v>
      </c>
      <c r="C244" s="171">
        <v>289.97000000000003</v>
      </c>
      <c r="D244" s="74">
        <v>302</v>
      </c>
      <c r="E244" s="266">
        <v>273</v>
      </c>
      <c r="F244" s="157">
        <f t="shared" si="43"/>
        <v>0.94147670448667098</v>
      </c>
      <c r="G244" s="72">
        <v>24</v>
      </c>
      <c r="H244" s="75">
        <v>8</v>
      </c>
      <c r="I244" s="75"/>
      <c r="J244" s="75">
        <v>0</v>
      </c>
      <c r="K244" s="75"/>
      <c r="L244" s="75"/>
      <c r="M244" s="75"/>
      <c r="N244" s="75">
        <v>0</v>
      </c>
      <c r="O244" s="75">
        <v>1</v>
      </c>
      <c r="P244" s="77"/>
      <c r="Q244" s="77"/>
      <c r="R244" s="90"/>
      <c r="S244" s="246">
        <v>1</v>
      </c>
      <c r="T244" s="75">
        <v>0</v>
      </c>
      <c r="U244" s="71">
        <f t="shared" si="42"/>
        <v>4.166666666666667</v>
      </c>
      <c r="V244" s="71">
        <f t="shared" si="45"/>
        <v>21.84</v>
      </c>
      <c r="W244" s="283">
        <f t="shared" si="46"/>
        <v>21</v>
      </c>
      <c r="X244" s="44">
        <v>8</v>
      </c>
      <c r="Y244" s="73">
        <f>'ИТОГ и проверка'!J244</f>
        <v>2</v>
      </c>
      <c r="Z244" s="73">
        <f t="shared" si="38"/>
        <v>0.73260073260073255</v>
      </c>
      <c r="AA244" s="71">
        <f t="shared" si="47"/>
        <v>-7.2673992673992673</v>
      </c>
      <c r="AB244" s="73">
        <f t="shared" si="44"/>
        <v>0</v>
      </c>
      <c r="AC244" s="77"/>
      <c r="AD244" s="73">
        <f>'ИТОГ и проверка'!K244</f>
        <v>0</v>
      </c>
      <c r="AE244" s="77"/>
      <c r="AF244" s="77"/>
      <c r="AG244" s="77"/>
      <c r="AH244" s="73">
        <f>'ИТОГ и проверка'!L244</f>
        <v>0</v>
      </c>
      <c r="AI244" s="91"/>
      <c r="AJ244" s="91">
        <f t="shared" si="41"/>
        <v>0</v>
      </c>
      <c r="AK244" s="89">
        <f t="shared" si="39"/>
        <v>-2</v>
      </c>
      <c r="AL244" s="71">
        <f t="shared" si="40"/>
        <v>0</v>
      </c>
    </row>
    <row r="245" spans="1:38">
      <c r="A245" s="93" t="s">
        <v>496</v>
      </c>
      <c r="B245" s="57" t="s">
        <v>497</v>
      </c>
      <c r="C245" s="175"/>
      <c r="D245" s="165"/>
      <c r="E245" s="258"/>
      <c r="F245" s="261"/>
      <c r="G245" s="119"/>
      <c r="H245" s="61"/>
      <c r="I245" s="61"/>
      <c r="J245" s="61"/>
      <c r="K245" s="61"/>
      <c r="L245" s="61"/>
      <c r="M245" s="61"/>
      <c r="N245" s="61"/>
      <c r="O245" s="194"/>
      <c r="P245" s="58"/>
      <c r="Q245" s="58"/>
      <c r="R245" s="58"/>
      <c r="S245" s="194"/>
      <c r="T245" s="193"/>
      <c r="U245" s="58"/>
      <c r="V245" s="60"/>
      <c r="W245" s="62"/>
      <c r="X245" s="62"/>
      <c r="Y245" s="60"/>
      <c r="Z245" s="120"/>
      <c r="AA245" s="60"/>
      <c r="AB245" s="10">
        <f t="shared" si="44"/>
        <v>0</v>
      </c>
      <c r="AC245" s="60"/>
      <c r="AD245" s="60"/>
      <c r="AE245" s="60"/>
      <c r="AF245" s="60"/>
      <c r="AG245" s="60"/>
      <c r="AH245" s="60"/>
      <c r="AI245" s="97"/>
      <c r="AJ245" s="91">
        <f t="shared" si="41"/>
        <v>0</v>
      </c>
      <c r="AK245" s="89">
        <f t="shared" si="39"/>
        <v>0</v>
      </c>
      <c r="AL245" s="71">
        <f t="shared" si="40"/>
        <v>0</v>
      </c>
    </row>
    <row r="246" spans="1:38" ht="63">
      <c r="A246" s="66" t="s">
        <v>498</v>
      </c>
      <c r="B246" s="67" t="s">
        <v>499</v>
      </c>
      <c r="C246" s="171">
        <v>18</v>
      </c>
      <c r="D246" s="284">
        <v>67</v>
      </c>
      <c r="E246" s="304">
        <v>73</v>
      </c>
      <c r="F246" s="157">
        <f t="shared" si="43"/>
        <v>4.0555555555555554</v>
      </c>
      <c r="G246" s="72">
        <v>8</v>
      </c>
      <c r="H246" s="75">
        <v>12</v>
      </c>
      <c r="I246" s="75"/>
      <c r="J246" s="75">
        <v>0</v>
      </c>
      <c r="K246" s="75"/>
      <c r="L246" s="75"/>
      <c r="M246" s="75"/>
      <c r="N246" s="158">
        <v>0</v>
      </c>
      <c r="O246" s="170">
        <v>5</v>
      </c>
      <c r="P246" s="160"/>
      <c r="Q246" s="77"/>
      <c r="R246" s="172"/>
      <c r="S246" s="170">
        <v>3</v>
      </c>
      <c r="T246" s="170">
        <v>2</v>
      </c>
      <c r="U246" s="162">
        <f t="shared" si="42"/>
        <v>62.5</v>
      </c>
      <c r="V246" s="71">
        <f t="shared" si="45"/>
        <v>8.76</v>
      </c>
      <c r="W246" s="283">
        <f t="shared" si="46"/>
        <v>8</v>
      </c>
      <c r="X246" s="44">
        <v>12</v>
      </c>
      <c r="Y246" s="73">
        <f>'ИТОГ и проверка'!J246</f>
        <v>8</v>
      </c>
      <c r="Z246" s="73">
        <f t="shared" ref="Z246:Z264" si="49">Y246/E246%</f>
        <v>10.95890410958904</v>
      </c>
      <c r="AA246" s="71">
        <f t="shared" si="47"/>
        <v>-1.0410958904109595</v>
      </c>
      <c r="AB246" s="73">
        <f t="shared" si="44"/>
        <v>0</v>
      </c>
      <c r="AC246" s="77"/>
      <c r="AD246" s="73">
        <f>'ИТОГ и проверка'!K246</f>
        <v>0</v>
      </c>
      <c r="AE246" s="77"/>
      <c r="AF246" s="77"/>
      <c r="AG246" s="77"/>
      <c r="AH246" s="73">
        <f>'ИТОГ и проверка'!L246</f>
        <v>0</v>
      </c>
      <c r="AI246" s="91"/>
      <c r="AJ246" s="91">
        <f t="shared" si="41"/>
        <v>0</v>
      </c>
      <c r="AK246" s="89">
        <f t="shared" si="39"/>
        <v>-8</v>
      </c>
      <c r="AL246" s="71">
        <f t="shared" si="40"/>
        <v>0</v>
      </c>
    </row>
    <row r="247" spans="1:38" ht="47.25">
      <c r="A247" s="66" t="s">
        <v>500</v>
      </c>
      <c r="B247" s="67" t="s">
        <v>501</v>
      </c>
      <c r="C247" s="168">
        <v>144.4</v>
      </c>
      <c r="D247" s="74">
        <v>2311</v>
      </c>
      <c r="E247" s="186">
        <v>2211</v>
      </c>
      <c r="F247" s="157">
        <f t="shared" si="43"/>
        <v>15.31163434903047</v>
      </c>
      <c r="G247" s="72">
        <v>380</v>
      </c>
      <c r="H247" s="75">
        <v>16</v>
      </c>
      <c r="I247" s="75"/>
      <c r="J247" s="75">
        <v>0</v>
      </c>
      <c r="K247" s="75"/>
      <c r="L247" s="75"/>
      <c r="M247" s="75"/>
      <c r="N247" s="75">
        <v>0</v>
      </c>
      <c r="O247" s="187">
        <v>299</v>
      </c>
      <c r="P247" s="77"/>
      <c r="Q247" s="77"/>
      <c r="R247" s="90"/>
      <c r="S247" s="205">
        <v>210</v>
      </c>
      <c r="T247" s="188">
        <v>89</v>
      </c>
      <c r="U247" s="71">
        <f t="shared" si="42"/>
        <v>78.684210526315795</v>
      </c>
      <c r="V247" s="71">
        <f t="shared" si="45"/>
        <v>552.75</v>
      </c>
      <c r="W247" s="283">
        <f t="shared" si="46"/>
        <v>552</v>
      </c>
      <c r="X247" s="44">
        <v>25</v>
      </c>
      <c r="Y247" s="73">
        <f>'ИТОГ и проверка'!J247</f>
        <v>353</v>
      </c>
      <c r="Z247" s="73">
        <f t="shared" si="49"/>
        <v>15.965626413387607</v>
      </c>
      <c r="AA247" s="71">
        <f t="shared" si="47"/>
        <v>-9.0343735866123929</v>
      </c>
      <c r="AB247" s="10">
        <f t="shared" si="44"/>
        <v>0</v>
      </c>
      <c r="AC247" s="77"/>
      <c r="AD247" s="73">
        <f>'ИТОГ и проверка'!K247</f>
        <v>0</v>
      </c>
      <c r="AE247" s="77"/>
      <c r="AF247" s="77"/>
      <c r="AG247" s="77"/>
      <c r="AH247" s="73">
        <f>'ИТОГ и проверка'!L247</f>
        <v>0</v>
      </c>
      <c r="AI247" s="91"/>
      <c r="AJ247" s="91">
        <f t="shared" si="41"/>
        <v>0</v>
      </c>
      <c r="AK247" s="89">
        <f t="shared" si="39"/>
        <v>-353</v>
      </c>
      <c r="AL247" s="71">
        <f t="shared" si="40"/>
        <v>0</v>
      </c>
    </row>
    <row r="248" spans="1:38">
      <c r="A248" s="93" t="s">
        <v>502</v>
      </c>
      <c r="B248" s="57" t="s">
        <v>503</v>
      </c>
      <c r="C248" s="163"/>
      <c r="D248" s="58"/>
      <c r="E248" s="164"/>
      <c r="F248" s="267"/>
      <c r="G248" s="119"/>
      <c r="H248" s="61"/>
      <c r="I248" s="61"/>
      <c r="J248" s="61"/>
      <c r="K248" s="61"/>
      <c r="L248" s="61"/>
      <c r="M248" s="61"/>
      <c r="N248" s="61"/>
      <c r="O248" s="207"/>
      <c r="P248" s="58"/>
      <c r="Q248" s="58"/>
      <c r="R248" s="58"/>
      <c r="S248" s="207"/>
      <c r="T248" s="164"/>
      <c r="U248" s="58"/>
      <c r="V248" s="60"/>
      <c r="W248" s="62"/>
      <c r="X248" s="62"/>
      <c r="Y248" s="60"/>
      <c r="Z248" s="120"/>
      <c r="AA248" s="60"/>
      <c r="AB248" s="73">
        <f t="shared" si="44"/>
        <v>0</v>
      </c>
      <c r="AC248" s="60"/>
      <c r="AD248" s="60"/>
      <c r="AE248" s="60"/>
      <c r="AF248" s="60"/>
      <c r="AG248" s="60"/>
      <c r="AH248" s="60"/>
      <c r="AI248" s="97"/>
      <c r="AJ248" s="91">
        <f t="shared" si="41"/>
        <v>0</v>
      </c>
      <c r="AK248" s="89">
        <f t="shared" si="39"/>
        <v>0</v>
      </c>
      <c r="AL248" s="71">
        <f t="shared" si="40"/>
        <v>0</v>
      </c>
    </row>
    <row r="249" spans="1:38" ht="63">
      <c r="A249" s="66" t="s">
        <v>504</v>
      </c>
      <c r="B249" s="67" t="s">
        <v>505</v>
      </c>
      <c r="C249" s="168">
        <v>29.6</v>
      </c>
      <c r="D249" s="74">
        <v>492</v>
      </c>
      <c r="E249" s="186">
        <v>510</v>
      </c>
      <c r="F249" s="157">
        <f t="shared" si="43"/>
        <v>17.22972972972973</v>
      </c>
      <c r="G249" s="72">
        <v>45</v>
      </c>
      <c r="H249" s="75">
        <v>9</v>
      </c>
      <c r="I249" s="75"/>
      <c r="J249" s="75">
        <v>0</v>
      </c>
      <c r="K249" s="75"/>
      <c r="L249" s="75"/>
      <c r="M249" s="75"/>
      <c r="N249" s="75">
        <v>0</v>
      </c>
      <c r="O249" s="187">
        <v>45</v>
      </c>
      <c r="P249" s="77"/>
      <c r="Q249" s="77"/>
      <c r="R249" s="90"/>
      <c r="S249" s="70">
        <v>30</v>
      </c>
      <c r="T249" s="186">
        <v>15</v>
      </c>
      <c r="U249" s="71">
        <f t="shared" si="42"/>
        <v>100</v>
      </c>
      <c r="V249" s="71">
        <f t="shared" si="45"/>
        <v>127.5</v>
      </c>
      <c r="W249" s="283">
        <f t="shared" si="46"/>
        <v>127</v>
      </c>
      <c r="X249" s="44">
        <v>25</v>
      </c>
      <c r="Y249" s="73">
        <f>'ИТОГ и проверка'!J249</f>
        <v>95</v>
      </c>
      <c r="Z249" s="73">
        <f t="shared" si="49"/>
        <v>18.627450980392158</v>
      </c>
      <c r="AA249" s="71">
        <f t="shared" si="47"/>
        <v>-6.3725490196078418</v>
      </c>
      <c r="AB249" s="10">
        <f t="shared" si="44"/>
        <v>0</v>
      </c>
      <c r="AC249" s="77"/>
      <c r="AD249" s="73">
        <f>'ИТОГ и проверка'!K249</f>
        <v>0</v>
      </c>
      <c r="AE249" s="77"/>
      <c r="AF249" s="77"/>
      <c r="AG249" s="77"/>
      <c r="AH249" s="73">
        <f>'ИТОГ и проверка'!L249</f>
        <v>0</v>
      </c>
      <c r="AI249" s="91"/>
      <c r="AJ249" s="91">
        <f t="shared" si="41"/>
        <v>0</v>
      </c>
      <c r="AK249" s="89">
        <f t="shared" si="39"/>
        <v>-95</v>
      </c>
      <c r="AL249" s="71">
        <f t="shared" si="40"/>
        <v>0</v>
      </c>
    </row>
    <row r="250" spans="1:38" ht="47.25">
      <c r="A250" s="66" t="s">
        <v>506</v>
      </c>
      <c r="B250" s="67" t="s">
        <v>507</v>
      </c>
      <c r="C250" s="171">
        <v>5.2</v>
      </c>
      <c r="D250" s="74">
        <v>23</v>
      </c>
      <c r="E250" s="172">
        <v>51</v>
      </c>
      <c r="F250" s="157">
        <f t="shared" si="43"/>
        <v>9.8076923076923066</v>
      </c>
      <c r="G250" s="72">
        <v>0</v>
      </c>
      <c r="H250" s="75">
        <v>0</v>
      </c>
      <c r="I250" s="75"/>
      <c r="J250" s="75">
        <v>0</v>
      </c>
      <c r="K250" s="75"/>
      <c r="L250" s="75"/>
      <c r="M250" s="75"/>
      <c r="N250" s="75">
        <v>0</v>
      </c>
      <c r="O250" s="268">
        <v>0</v>
      </c>
      <c r="P250" s="77"/>
      <c r="Q250" s="77"/>
      <c r="R250" s="90"/>
      <c r="S250" s="268">
        <v>0</v>
      </c>
      <c r="T250" s="265">
        <v>0</v>
      </c>
      <c r="U250" s="71">
        <v>0</v>
      </c>
      <c r="V250" s="71">
        <f t="shared" si="45"/>
        <v>9.18</v>
      </c>
      <c r="W250" s="283">
        <f t="shared" si="46"/>
        <v>9</v>
      </c>
      <c r="X250" s="44">
        <v>18</v>
      </c>
      <c r="Y250" s="73">
        <f>'ИТОГ и проверка'!J250</f>
        <v>5</v>
      </c>
      <c r="Z250" s="73">
        <f t="shared" si="49"/>
        <v>9.8039215686274517</v>
      </c>
      <c r="AA250" s="71">
        <f t="shared" si="47"/>
        <v>-8.1960784313725483</v>
      </c>
      <c r="AB250" s="73">
        <f t="shared" si="44"/>
        <v>0</v>
      </c>
      <c r="AC250" s="77"/>
      <c r="AD250" s="73">
        <f>'ИТОГ и проверка'!K250</f>
        <v>0</v>
      </c>
      <c r="AE250" s="77"/>
      <c r="AF250" s="77"/>
      <c r="AG250" s="77"/>
      <c r="AH250" s="73">
        <f>'ИТОГ и проверка'!L250</f>
        <v>0</v>
      </c>
      <c r="AI250" s="91"/>
      <c r="AJ250" s="91">
        <f t="shared" si="41"/>
        <v>0</v>
      </c>
      <c r="AK250" s="89">
        <f t="shared" si="39"/>
        <v>-5</v>
      </c>
      <c r="AL250" s="71">
        <f t="shared" si="40"/>
        <v>0</v>
      </c>
    </row>
    <row r="251" spans="1:38" ht="47.25">
      <c r="A251" s="66" t="s">
        <v>508</v>
      </c>
      <c r="B251" s="67" t="s">
        <v>509</v>
      </c>
      <c r="C251" s="168">
        <v>3.2</v>
      </c>
      <c r="D251" s="74">
        <v>25</v>
      </c>
      <c r="E251" s="203">
        <v>31</v>
      </c>
      <c r="F251" s="157">
        <f t="shared" si="43"/>
        <v>9.6875</v>
      </c>
      <c r="G251" s="72">
        <v>3</v>
      </c>
      <c r="H251" s="75">
        <v>12</v>
      </c>
      <c r="I251" s="75"/>
      <c r="J251" s="75">
        <v>0</v>
      </c>
      <c r="K251" s="75"/>
      <c r="L251" s="75"/>
      <c r="M251" s="75"/>
      <c r="N251" s="158">
        <v>0</v>
      </c>
      <c r="O251" s="170">
        <v>3</v>
      </c>
      <c r="P251" s="160"/>
      <c r="Q251" s="77"/>
      <c r="R251" s="172"/>
      <c r="S251" s="170">
        <v>2</v>
      </c>
      <c r="T251" s="170">
        <v>1</v>
      </c>
      <c r="U251" s="162">
        <v>0</v>
      </c>
      <c r="V251" s="71">
        <f t="shared" si="45"/>
        <v>4.6499999999999995</v>
      </c>
      <c r="W251" s="283">
        <f t="shared" si="46"/>
        <v>4</v>
      </c>
      <c r="X251" s="44">
        <v>15</v>
      </c>
      <c r="Y251" s="73">
        <f>'ИТОГ и проверка'!J251</f>
        <v>4</v>
      </c>
      <c r="Z251" s="73">
        <f t="shared" si="49"/>
        <v>12.903225806451614</v>
      </c>
      <c r="AA251" s="71">
        <f t="shared" si="47"/>
        <v>-2.0967741935483861</v>
      </c>
      <c r="AB251" s="10">
        <f t="shared" si="44"/>
        <v>0</v>
      </c>
      <c r="AC251" s="77"/>
      <c r="AD251" s="73">
        <f>'ИТОГ и проверка'!K251</f>
        <v>0</v>
      </c>
      <c r="AE251" s="77"/>
      <c r="AF251" s="77"/>
      <c r="AG251" s="77"/>
      <c r="AH251" s="73">
        <f>'ИТОГ и проверка'!L251</f>
        <v>0</v>
      </c>
      <c r="AI251" s="91"/>
      <c r="AJ251" s="91">
        <f t="shared" si="41"/>
        <v>0</v>
      </c>
      <c r="AK251" s="89">
        <f t="shared" si="39"/>
        <v>-4</v>
      </c>
      <c r="AL251" s="71">
        <f t="shared" si="40"/>
        <v>0</v>
      </c>
    </row>
    <row r="252" spans="1:38" ht="31.5">
      <c r="A252" s="66" t="s">
        <v>510</v>
      </c>
      <c r="B252" s="67" t="s">
        <v>511</v>
      </c>
      <c r="C252" s="171">
        <v>4</v>
      </c>
      <c r="D252" s="74">
        <v>34</v>
      </c>
      <c r="E252" s="148">
        <v>31</v>
      </c>
      <c r="F252" s="157">
        <f t="shared" si="43"/>
        <v>7.75</v>
      </c>
      <c r="G252" s="72">
        <v>4</v>
      </c>
      <c r="H252" s="75">
        <v>12</v>
      </c>
      <c r="I252" s="75"/>
      <c r="J252" s="75">
        <v>0</v>
      </c>
      <c r="K252" s="75"/>
      <c r="L252" s="75"/>
      <c r="M252" s="75"/>
      <c r="N252" s="158">
        <v>0</v>
      </c>
      <c r="O252" s="170">
        <v>4</v>
      </c>
      <c r="P252" s="160"/>
      <c r="Q252" s="77"/>
      <c r="R252" s="172"/>
      <c r="S252" s="170">
        <v>2</v>
      </c>
      <c r="T252" s="170">
        <v>2</v>
      </c>
      <c r="U252" s="162">
        <v>0</v>
      </c>
      <c r="V252" s="71">
        <f t="shared" si="45"/>
        <v>4.6499999999999995</v>
      </c>
      <c r="W252" s="283">
        <f t="shared" si="46"/>
        <v>4</v>
      </c>
      <c r="X252" s="44">
        <v>15</v>
      </c>
      <c r="Y252" s="73">
        <f>'ИТОГ и проверка'!J252</f>
        <v>4</v>
      </c>
      <c r="Z252" s="73">
        <f t="shared" si="49"/>
        <v>12.903225806451614</v>
      </c>
      <c r="AA252" s="71">
        <f t="shared" si="47"/>
        <v>-2.0967741935483861</v>
      </c>
      <c r="AB252" s="73">
        <f t="shared" si="44"/>
        <v>0</v>
      </c>
      <c r="AC252" s="77"/>
      <c r="AD252" s="73">
        <f>'ИТОГ и проверка'!K252</f>
        <v>0</v>
      </c>
      <c r="AE252" s="77"/>
      <c r="AF252" s="77"/>
      <c r="AG252" s="77"/>
      <c r="AH252" s="73">
        <f>'ИТОГ и проверка'!L252</f>
        <v>0</v>
      </c>
      <c r="AI252" s="91"/>
      <c r="AJ252" s="91">
        <f t="shared" si="41"/>
        <v>0</v>
      </c>
      <c r="AK252" s="89">
        <f t="shared" si="39"/>
        <v>-4</v>
      </c>
      <c r="AL252" s="71">
        <f t="shared" si="40"/>
        <v>0</v>
      </c>
    </row>
    <row r="253" spans="1:38" ht="31.5">
      <c r="A253" s="66" t="s">
        <v>512</v>
      </c>
      <c r="B253" s="67" t="s">
        <v>513</v>
      </c>
      <c r="C253" s="168">
        <v>9.4</v>
      </c>
      <c r="D253" s="74">
        <v>66</v>
      </c>
      <c r="E253" s="203">
        <v>77</v>
      </c>
      <c r="F253" s="157">
        <f t="shared" si="43"/>
        <v>8.1914893617021267</v>
      </c>
      <c r="G253" s="72">
        <v>9</v>
      </c>
      <c r="H253" s="75">
        <v>14</v>
      </c>
      <c r="I253" s="75"/>
      <c r="J253" s="75">
        <v>0</v>
      </c>
      <c r="K253" s="75"/>
      <c r="L253" s="75"/>
      <c r="M253" s="75"/>
      <c r="N253" s="158">
        <v>0</v>
      </c>
      <c r="O253" s="170">
        <v>8</v>
      </c>
      <c r="P253" s="160"/>
      <c r="Q253" s="77"/>
      <c r="R253" s="172"/>
      <c r="S253" s="170">
        <v>5</v>
      </c>
      <c r="T253" s="170">
        <v>3</v>
      </c>
      <c r="U253" s="162">
        <f t="shared" si="42"/>
        <v>88.888888888888886</v>
      </c>
      <c r="V253" s="71">
        <f t="shared" si="45"/>
        <v>11.549999999999999</v>
      </c>
      <c r="W253" s="283">
        <f t="shared" si="46"/>
        <v>11</v>
      </c>
      <c r="X253" s="44">
        <v>15</v>
      </c>
      <c r="Y253" s="73">
        <f>'ИТОГ и проверка'!J253</f>
        <v>11</v>
      </c>
      <c r="Z253" s="73">
        <f t="shared" si="49"/>
        <v>14.285714285714285</v>
      </c>
      <c r="AA253" s="71">
        <f t="shared" si="47"/>
        <v>-0.7142857142857153</v>
      </c>
      <c r="AB253" s="10">
        <f t="shared" si="44"/>
        <v>0</v>
      </c>
      <c r="AC253" s="77"/>
      <c r="AD253" s="73">
        <f>'ИТОГ и проверка'!K253</f>
        <v>0</v>
      </c>
      <c r="AE253" s="77"/>
      <c r="AF253" s="77"/>
      <c r="AG253" s="77"/>
      <c r="AH253" s="73">
        <f>'ИТОГ и проверка'!L253</f>
        <v>0</v>
      </c>
      <c r="AI253" s="91"/>
      <c r="AJ253" s="91">
        <f t="shared" si="41"/>
        <v>0</v>
      </c>
      <c r="AK253" s="89">
        <f t="shared" si="39"/>
        <v>-11</v>
      </c>
      <c r="AL253" s="71">
        <f t="shared" si="40"/>
        <v>0</v>
      </c>
    </row>
    <row r="254" spans="1:38" ht="63">
      <c r="A254" s="66" t="s">
        <v>514</v>
      </c>
      <c r="B254" s="67" t="s">
        <v>515</v>
      </c>
      <c r="C254" s="171">
        <v>11.4</v>
      </c>
      <c r="D254" s="74">
        <v>70</v>
      </c>
      <c r="E254" s="148">
        <v>80</v>
      </c>
      <c r="F254" s="157">
        <f t="shared" si="43"/>
        <v>7.0175438596491224</v>
      </c>
      <c r="G254" s="72">
        <v>8</v>
      </c>
      <c r="H254" s="75">
        <v>11</v>
      </c>
      <c r="I254" s="75"/>
      <c r="J254" s="75">
        <v>0</v>
      </c>
      <c r="K254" s="75"/>
      <c r="L254" s="75"/>
      <c r="M254" s="75"/>
      <c r="N254" s="158">
        <v>0</v>
      </c>
      <c r="O254" s="170">
        <v>8</v>
      </c>
      <c r="P254" s="160"/>
      <c r="Q254" s="77"/>
      <c r="R254" s="172"/>
      <c r="S254" s="170">
        <v>4</v>
      </c>
      <c r="T254" s="170">
        <v>4</v>
      </c>
      <c r="U254" s="162">
        <f t="shared" si="42"/>
        <v>100</v>
      </c>
      <c r="V254" s="71">
        <f t="shared" si="45"/>
        <v>12</v>
      </c>
      <c r="W254" s="283">
        <f t="shared" si="46"/>
        <v>12</v>
      </c>
      <c r="X254" s="44">
        <v>15</v>
      </c>
      <c r="Y254" s="73">
        <f>'ИТОГ и проверка'!J254</f>
        <v>12</v>
      </c>
      <c r="Z254" s="73">
        <f t="shared" si="49"/>
        <v>15</v>
      </c>
      <c r="AA254" s="71">
        <f t="shared" si="47"/>
        <v>0</v>
      </c>
      <c r="AB254" s="73">
        <f t="shared" si="44"/>
        <v>0</v>
      </c>
      <c r="AC254" s="77"/>
      <c r="AD254" s="73">
        <f>'ИТОГ и проверка'!K254</f>
        <v>0</v>
      </c>
      <c r="AE254" s="77"/>
      <c r="AF254" s="77"/>
      <c r="AG254" s="77"/>
      <c r="AH254" s="73">
        <f>'ИТОГ и проверка'!L254</f>
        <v>0</v>
      </c>
      <c r="AI254" s="91"/>
      <c r="AJ254" s="91">
        <f t="shared" si="41"/>
        <v>0</v>
      </c>
      <c r="AK254" s="89">
        <f t="shared" si="39"/>
        <v>-12</v>
      </c>
      <c r="AL254" s="71">
        <f t="shared" si="40"/>
        <v>0</v>
      </c>
    </row>
    <row r="255" spans="1:38">
      <c r="A255" s="66" t="s">
        <v>516</v>
      </c>
      <c r="B255" s="67" t="s">
        <v>517</v>
      </c>
      <c r="C255" s="168">
        <v>5.1719999999999997</v>
      </c>
      <c r="D255" s="74">
        <v>55</v>
      </c>
      <c r="E255" s="169">
        <v>87</v>
      </c>
      <c r="F255" s="157">
        <f t="shared" si="43"/>
        <v>16.821345707656615</v>
      </c>
      <c r="G255" s="72">
        <v>6</v>
      </c>
      <c r="H255" s="75">
        <v>11</v>
      </c>
      <c r="I255" s="75"/>
      <c r="J255" s="75">
        <v>0</v>
      </c>
      <c r="K255" s="75"/>
      <c r="L255" s="75"/>
      <c r="M255" s="75"/>
      <c r="N255" s="75">
        <v>0</v>
      </c>
      <c r="O255" s="305"/>
      <c r="P255" s="77"/>
      <c r="Q255" s="77"/>
      <c r="R255" s="298"/>
      <c r="S255" s="305"/>
      <c r="T255" s="305"/>
      <c r="U255" s="71">
        <f t="shared" si="42"/>
        <v>0</v>
      </c>
      <c r="V255" s="71">
        <f t="shared" si="45"/>
        <v>13.049999999999999</v>
      </c>
      <c r="W255" s="283">
        <f t="shared" si="46"/>
        <v>13</v>
      </c>
      <c r="X255" s="44">
        <v>15</v>
      </c>
      <c r="Y255" s="73">
        <f>'ИТОГ и проверка'!J255</f>
        <v>10</v>
      </c>
      <c r="Z255" s="73">
        <f t="shared" si="49"/>
        <v>11.494252873563218</v>
      </c>
      <c r="AA255" s="71">
        <f t="shared" si="47"/>
        <v>-3.5057471264367823</v>
      </c>
      <c r="AB255" s="10">
        <f t="shared" si="44"/>
        <v>0</v>
      </c>
      <c r="AC255" s="77"/>
      <c r="AD255" s="73">
        <f>'ИТОГ и проверка'!K255</f>
        <v>0</v>
      </c>
      <c r="AE255" s="77"/>
      <c r="AF255" s="77"/>
      <c r="AG255" s="77"/>
      <c r="AH255" s="73">
        <f>'ИТОГ и проверка'!L255</f>
        <v>0</v>
      </c>
      <c r="AI255" s="91"/>
      <c r="AJ255" s="91">
        <f t="shared" si="41"/>
        <v>0</v>
      </c>
      <c r="AK255" s="89">
        <f t="shared" si="39"/>
        <v>-10</v>
      </c>
      <c r="AL255" s="71">
        <f t="shared" si="40"/>
        <v>0</v>
      </c>
    </row>
    <row r="256" spans="1:38" ht="31.5">
      <c r="A256" s="66" t="s">
        <v>518</v>
      </c>
      <c r="B256" s="67" t="s">
        <v>519</v>
      </c>
      <c r="C256" s="171">
        <v>3.52</v>
      </c>
      <c r="D256" s="284">
        <v>85</v>
      </c>
      <c r="E256" s="250">
        <v>93</v>
      </c>
      <c r="F256" s="174">
        <f t="shared" si="43"/>
        <v>26.420454545454547</v>
      </c>
      <c r="G256" s="72">
        <v>7</v>
      </c>
      <c r="H256" s="75">
        <v>8</v>
      </c>
      <c r="I256" s="75"/>
      <c r="J256" s="75">
        <v>0</v>
      </c>
      <c r="K256" s="75"/>
      <c r="L256" s="75"/>
      <c r="M256" s="75"/>
      <c r="N256" s="158">
        <v>0</v>
      </c>
      <c r="O256" s="211">
        <v>7</v>
      </c>
      <c r="P256" s="160"/>
      <c r="Q256" s="77"/>
      <c r="R256" s="172"/>
      <c r="S256" s="211">
        <v>3</v>
      </c>
      <c r="T256" s="211">
        <v>4</v>
      </c>
      <c r="U256" s="162">
        <f t="shared" si="42"/>
        <v>99.999999999999986</v>
      </c>
      <c r="V256" s="71">
        <f t="shared" si="45"/>
        <v>27.9</v>
      </c>
      <c r="W256" s="283">
        <f t="shared" si="46"/>
        <v>27</v>
      </c>
      <c r="X256" s="44">
        <v>30</v>
      </c>
      <c r="Y256" s="73">
        <f>'ИТОГ и проверка'!J256</f>
        <v>10</v>
      </c>
      <c r="Z256" s="73">
        <f t="shared" si="49"/>
        <v>10.75268817204301</v>
      </c>
      <c r="AA256" s="71">
        <f t="shared" si="47"/>
        <v>-19.247311827956992</v>
      </c>
      <c r="AB256" s="73">
        <f t="shared" si="44"/>
        <v>0</v>
      </c>
      <c r="AC256" s="77"/>
      <c r="AD256" s="73">
        <f>'ИТОГ и проверка'!K256</f>
        <v>0</v>
      </c>
      <c r="AE256" s="77"/>
      <c r="AF256" s="77"/>
      <c r="AG256" s="77"/>
      <c r="AH256" s="73">
        <f>'ИТОГ и проверка'!L256</f>
        <v>0</v>
      </c>
      <c r="AI256" s="91"/>
      <c r="AJ256" s="91">
        <f t="shared" si="41"/>
        <v>0</v>
      </c>
      <c r="AK256" s="89">
        <f t="shared" si="39"/>
        <v>-10</v>
      </c>
      <c r="AL256" s="71">
        <f t="shared" si="40"/>
        <v>0</v>
      </c>
    </row>
    <row r="257" spans="1:38" ht="31.5">
      <c r="A257" s="66" t="s">
        <v>520</v>
      </c>
      <c r="B257" s="67" t="s">
        <v>521</v>
      </c>
      <c r="C257" s="168">
        <v>23.2</v>
      </c>
      <c r="D257" s="74">
        <v>294</v>
      </c>
      <c r="E257" s="7">
        <v>343</v>
      </c>
      <c r="F257" s="157">
        <f t="shared" si="43"/>
        <v>14.78448275862069</v>
      </c>
      <c r="G257" s="72">
        <v>65</v>
      </c>
      <c r="H257" s="75">
        <v>22</v>
      </c>
      <c r="I257" s="75"/>
      <c r="J257" s="75">
        <v>0</v>
      </c>
      <c r="K257" s="75"/>
      <c r="L257" s="75"/>
      <c r="M257" s="75"/>
      <c r="N257" s="158">
        <v>0</v>
      </c>
      <c r="O257" s="170">
        <v>65</v>
      </c>
      <c r="P257" s="160"/>
      <c r="Q257" s="77"/>
      <c r="R257" s="172"/>
      <c r="S257" s="170">
        <v>45</v>
      </c>
      <c r="T257" s="170">
        <v>20</v>
      </c>
      <c r="U257" s="162">
        <f t="shared" si="42"/>
        <v>100</v>
      </c>
      <c r="V257" s="71">
        <f t="shared" si="45"/>
        <v>85.75</v>
      </c>
      <c r="W257" s="283">
        <f t="shared" si="46"/>
        <v>85</v>
      </c>
      <c r="X257" s="44">
        <v>25</v>
      </c>
      <c r="Y257" s="73">
        <f>'ИТОГ и проверка'!J257</f>
        <v>85</v>
      </c>
      <c r="Z257" s="73">
        <f t="shared" si="49"/>
        <v>24.781341107871718</v>
      </c>
      <c r="AA257" s="71">
        <f t="shared" si="47"/>
        <v>-0.21865889212828193</v>
      </c>
      <c r="AB257" s="10">
        <f t="shared" si="44"/>
        <v>0</v>
      </c>
      <c r="AC257" s="77"/>
      <c r="AD257" s="73">
        <f>'ИТОГ и проверка'!K257</f>
        <v>0</v>
      </c>
      <c r="AE257" s="77"/>
      <c r="AF257" s="77"/>
      <c r="AG257" s="77"/>
      <c r="AH257" s="73">
        <f>'ИТОГ и проверка'!L257</f>
        <v>0</v>
      </c>
      <c r="AI257" s="91"/>
      <c r="AJ257" s="91">
        <f t="shared" si="41"/>
        <v>0</v>
      </c>
      <c r="AK257" s="89">
        <f t="shared" si="39"/>
        <v>-85</v>
      </c>
      <c r="AL257" s="71">
        <f t="shared" si="40"/>
        <v>0</v>
      </c>
    </row>
    <row r="258" spans="1:38" ht="31.5">
      <c r="A258" s="66" t="s">
        <v>522</v>
      </c>
      <c r="B258" s="67" t="s">
        <v>523</v>
      </c>
      <c r="C258" s="222">
        <v>35.938000000000002</v>
      </c>
      <c r="D258" s="74">
        <v>369</v>
      </c>
      <c r="E258" s="70">
        <v>343</v>
      </c>
      <c r="F258" s="157">
        <f t="shared" si="43"/>
        <v>9.5442150370081809</v>
      </c>
      <c r="G258" s="72">
        <v>60</v>
      </c>
      <c r="H258" s="75">
        <v>16</v>
      </c>
      <c r="I258" s="75"/>
      <c r="J258" s="75">
        <v>0</v>
      </c>
      <c r="K258" s="75"/>
      <c r="L258" s="75"/>
      <c r="M258" s="75"/>
      <c r="N258" s="75">
        <v>0</v>
      </c>
      <c r="O258" s="249">
        <v>48</v>
      </c>
      <c r="P258" s="77"/>
      <c r="Q258" s="77"/>
      <c r="R258" s="298"/>
      <c r="S258" s="249">
        <v>15</v>
      </c>
      <c r="T258" s="249">
        <v>33</v>
      </c>
      <c r="U258" s="71">
        <f t="shared" si="42"/>
        <v>80</v>
      </c>
      <c r="V258" s="71">
        <f t="shared" si="45"/>
        <v>61.739999999999995</v>
      </c>
      <c r="W258" s="283">
        <f t="shared" si="46"/>
        <v>61</v>
      </c>
      <c r="X258" s="44">
        <v>18</v>
      </c>
      <c r="Y258" s="73">
        <f>'ИТОГ и проверка'!J258</f>
        <v>60</v>
      </c>
      <c r="Z258" s="73">
        <f t="shared" si="49"/>
        <v>17.492711370262391</v>
      </c>
      <c r="AA258" s="71">
        <f t="shared" si="47"/>
        <v>-0.50728862973760869</v>
      </c>
      <c r="AB258" s="73">
        <f t="shared" si="44"/>
        <v>0</v>
      </c>
      <c r="AC258" s="77"/>
      <c r="AD258" s="73">
        <f>'ИТОГ и проверка'!K258</f>
        <v>0</v>
      </c>
      <c r="AE258" s="77"/>
      <c r="AF258" s="77"/>
      <c r="AG258" s="77"/>
      <c r="AH258" s="73">
        <f>'ИТОГ и проверка'!L258</f>
        <v>0</v>
      </c>
      <c r="AI258" s="91"/>
      <c r="AJ258" s="91">
        <f t="shared" si="41"/>
        <v>0</v>
      </c>
      <c r="AK258" s="89">
        <f t="shared" si="39"/>
        <v>-60</v>
      </c>
      <c r="AL258" s="71">
        <f t="shared" si="40"/>
        <v>0</v>
      </c>
    </row>
    <row r="259" spans="1:38" ht="47.25">
      <c r="A259" s="66" t="s">
        <v>524</v>
      </c>
      <c r="B259" s="67" t="s">
        <v>525</v>
      </c>
      <c r="C259" s="168">
        <v>12.676</v>
      </c>
      <c r="D259" s="74">
        <v>160</v>
      </c>
      <c r="E259" s="186">
        <v>161</v>
      </c>
      <c r="F259" s="157">
        <f t="shared" si="43"/>
        <v>12.701167560744715</v>
      </c>
      <c r="G259" s="72">
        <v>33</v>
      </c>
      <c r="H259" s="75">
        <v>21</v>
      </c>
      <c r="I259" s="75"/>
      <c r="J259" s="75">
        <v>0</v>
      </c>
      <c r="K259" s="75"/>
      <c r="L259" s="75"/>
      <c r="M259" s="75"/>
      <c r="N259" s="158">
        <v>0</v>
      </c>
      <c r="O259" s="170">
        <v>33</v>
      </c>
      <c r="P259" s="160"/>
      <c r="Q259" s="77"/>
      <c r="R259" s="172"/>
      <c r="S259" s="170">
        <v>20</v>
      </c>
      <c r="T259" s="170">
        <v>13</v>
      </c>
      <c r="U259" s="162">
        <f t="shared" si="42"/>
        <v>100</v>
      </c>
      <c r="V259" s="71">
        <f t="shared" si="45"/>
        <v>40.25</v>
      </c>
      <c r="W259" s="283">
        <f t="shared" si="46"/>
        <v>40</v>
      </c>
      <c r="X259" s="44">
        <v>25</v>
      </c>
      <c r="Y259" s="73">
        <f>'ИТОГ и проверка'!J259</f>
        <v>40</v>
      </c>
      <c r="Z259" s="73">
        <f t="shared" si="49"/>
        <v>24.844720496894407</v>
      </c>
      <c r="AA259" s="71">
        <f t="shared" si="47"/>
        <v>-0.15527950310559291</v>
      </c>
      <c r="AB259" s="10">
        <f t="shared" si="44"/>
        <v>0</v>
      </c>
      <c r="AC259" s="77"/>
      <c r="AD259" s="73">
        <f>'ИТОГ и проверка'!K259</f>
        <v>0</v>
      </c>
      <c r="AE259" s="77"/>
      <c r="AF259" s="77"/>
      <c r="AG259" s="77"/>
      <c r="AH259" s="73">
        <f>'ИТОГ и проверка'!L259</f>
        <v>0</v>
      </c>
      <c r="AI259" s="91"/>
      <c r="AJ259" s="91">
        <f t="shared" si="41"/>
        <v>0</v>
      </c>
      <c r="AK259" s="89">
        <f t="shared" si="39"/>
        <v>-40</v>
      </c>
      <c r="AL259" s="71">
        <f t="shared" si="40"/>
        <v>0</v>
      </c>
    </row>
    <row r="260" spans="1:38" ht="63">
      <c r="A260" s="69" t="s">
        <v>526</v>
      </c>
      <c r="B260" s="128" t="s">
        <v>527</v>
      </c>
      <c r="C260" s="171">
        <v>9.8000000000000007</v>
      </c>
      <c r="D260" s="74">
        <v>32</v>
      </c>
      <c r="E260" s="206">
        <v>32</v>
      </c>
      <c r="F260" s="157">
        <f t="shared" si="43"/>
        <v>3.2653061224489792</v>
      </c>
      <c r="G260" s="72">
        <v>3</v>
      </c>
      <c r="H260" s="75">
        <v>9</v>
      </c>
      <c r="I260" s="75"/>
      <c r="J260" s="75">
        <v>0</v>
      </c>
      <c r="K260" s="75"/>
      <c r="L260" s="75"/>
      <c r="M260" s="75"/>
      <c r="N260" s="75">
        <v>0</v>
      </c>
      <c r="O260" s="187"/>
      <c r="P260" s="77"/>
      <c r="Q260" s="77"/>
      <c r="R260" s="90"/>
      <c r="S260" s="205"/>
      <c r="T260" s="188"/>
      <c r="U260" s="71">
        <v>0</v>
      </c>
      <c r="V260" s="71">
        <f t="shared" si="45"/>
        <v>3.84</v>
      </c>
      <c r="W260" s="283">
        <f t="shared" si="46"/>
        <v>3</v>
      </c>
      <c r="X260" s="44">
        <v>12</v>
      </c>
      <c r="Y260" s="73">
        <f>'ИТОГ и проверка'!J260</f>
        <v>3</v>
      </c>
      <c r="Z260" s="73">
        <f t="shared" si="49"/>
        <v>9.375</v>
      </c>
      <c r="AA260" s="71">
        <f t="shared" si="47"/>
        <v>-2.625</v>
      </c>
      <c r="AB260" s="73">
        <f t="shared" si="44"/>
        <v>0</v>
      </c>
      <c r="AC260" s="77"/>
      <c r="AD260" s="73">
        <f>'ИТОГ и проверка'!K260</f>
        <v>0</v>
      </c>
      <c r="AE260" s="77"/>
      <c r="AF260" s="77"/>
      <c r="AG260" s="77"/>
      <c r="AH260" s="73">
        <f>'ИТОГ и проверка'!L260</f>
        <v>0</v>
      </c>
      <c r="AI260" s="91"/>
      <c r="AJ260" s="91">
        <f t="shared" si="41"/>
        <v>0</v>
      </c>
      <c r="AK260" s="89">
        <f t="shared" si="39"/>
        <v>-3</v>
      </c>
      <c r="AL260" s="71">
        <f t="shared" si="40"/>
        <v>0</v>
      </c>
    </row>
    <row r="261" spans="1:38" ht="63">
      <c r="A261" s="66" t="s">
        <v>528</v>
      </c>
      <c r="B261" s="67" t="s">
        <v>529</v>
      </c>
      <c r="C261" s="168">
        <v>16.123000000000001</v>
      </c>
      <c r="D261" s="271">
        <v>0</v>
      </c>
      <c r="E261" s="227">
        <v>99</v>
      </c>
      <c r="F261" s="174">
        <f t="shared" si="43"/>
        <v>6.1402964708801084</v>
      </c>
      <c r="G261" s="72">
        <v>0</v>
      </c>
      <c r="H261" s="75">
        <v>0</v>
      </c>
      <c r="I261" s="74"/>
      <c r="J261" s="75">
        <v>0</v>
      </c>
      <c r="K261" s="74"/>
      <c r="L261" s="74"/>
      <c r="M261" s="74"/>
      <c r="N261" s="75">
        <v>0</v>
      </c>
      <c r="O261" s="186"/>
      <c r="P261" s="69"/>
      <c r="Q261" s="69"/>
      <c r="R261" s="69"/>
      <c r="S261" s="186"/>
      <c r="T261" s="187"/>
      <c r="U261" s="71">
        <v>0</v>
      </c>
      <c r="V261" s="71">
        <f t="shared" si="45"/>
        <v>14.85</v>
      </c>
      <c r="W261" s="303">
        <f t="shared" si="46"/>
        <v>14</v>
      </c>
      <c r="X261" s="44">
        <v>15</v>
      </c>
      <c r="Y261" s="10">
        <f>'ИТОГ и проверка'!J261</f>
        <v>14</v>
      </c>
      <c r="Z261" s="73">
        <f t="shared" si="49"/>
        <v>14.141414141414142</v>
      </c>
      <c r="AA261" s="71">
        <f t="shared" si="47"/>
        <v>-0.85858585858585812</v>
      </c>
      <c r="AB261" s="10">
        <f t="shared" si="44"/>
        <v>0</v>
      </c>
      <c r="AC261" s="69"/>
      <c r="AD261" s="73">
        <v>0</v>
      </c>
      <c r="AE261" s="69"/>
      <c r="AF261" s="69"/>
      <c r="AG261" s="69"/>
      <c r="AH261" s="73">
        <v>0</v>
      </c>
      <c r="AI261" s="91"/>
      <c r="AJ261" s="91"/>
      <c r="AK261" s="89"/>
      <c r="AL261" s="71"/>
    </row>
    <row r="262" spans="1:38" ht="31.5">
      <c r="A262" s="66" t="s">
        <v>530</v>
      </c>
      <c r="B262" s="67" t="s">
        <v>531</v>
      </c>
      <c r="C262" s="171">
        <v>179.86</v>
      </c>
      <c r="D262" s="74">
        <v>1149</v>
      </c>
      <c r="E262" s="148">
        <v>1223</v>
      </c>
      <c r="F262" s="157">
        <f t="shared" si="43"/>
        <v>6.7997331257644831</v>
      </c>
      <c r="G262" s="72">
        <v>172</v>
      </c>
      <c r="H262" s="75">
        <v>15</v>
      </c>
      <c r="I262" s="75"/>
      <c r="J262" s="75">
        <v>12</v>
      </c>
      <c r="K262" s="75"/>
      <c r="L262" s="75"/>
      <c r="M262" s="75">
        <v>88</v>
      </c>
      <c r="N262" s="75">
        <v>72</v>
      </c>
      <c r="O262" s="206">
        <v>131</v>
      </c>
      <c r="P262" s="77"/>
      <c r="Q262" s="77"/>
      <c r="R262" s="90"/>
      <c r="S262" s="206">
        <v>72</v>
      </c>
      <c r="T262" s="169">
        <v>59</v>
      </c>
      <c r="U262" s="71">
        <f t="shared" si="42"/>
        <v>76.162790697674424</v>
      </c>
      <c r="V262" s="71">
        <f t="shared" si="45"/>
        <v>183.45</v>
      </c>
      <c r="W262" s="283">
        <f t="shared" si="46"/>
        <v>183</v>
      </c>
      <c r="X262" s="44">
        <v>15</v>
      </c>
      <c r="Y262" s="73">
        <f>'ИТОГ и проверка'!J262</f>
        <v>183</v>
      </c>
      <c r="Z262" s="73">
        <f t="shared" si="49"/>
        <v>14.963205233033523</v>
      </c>
      <c r="AA262" s="71">
        <f t="shared" si="47"/>
        <v>-3.6794766966476544E-2</v>
      </c>
      <c r="AB262" s="73">
        <f t="shared" si="44"/>
        <v>0</v>
      </c>
      <c r="AC262" s="77"/>
      <c r="AD262" s="73">
        <f>'ИТОГ и проверка'!K262</f>
        <v>13</v>
      </c>
      <c r="AE262" s="77"/>
      <c r="AF262" s="77"/>
      <c r="AG262" s="73">
        <f t="shared" si="48"/>
        <v>100</v>
      </c>
      <c r="AH262" s="73">
        <f>'ИТОГ и проверка'!L262</f>
        <v>70</v>
      </c>
      <c r="AI262" s="91"/>
      <c r="AJ262" s="91">
        <f t="shared" si="41"/>
        <v>183</v>
      </c>
      <c r="AK262" s="89">
        <f t="shared" si="39"/>
        <v>0</v>
      </c>
      <c r="AL262" s="71">
        <f t="shared" si="40"/>
        <v>0</v>
      </c>
    </row>
    <row r="263" spans="1:38" ht="47.25">
      <c r="A263" s="66" t="s">
        <v>532</v>
      </c>
      <c r="B263" s="67" t="s">
        <v>533</v>
      </c>
      <c r="C263" s="168">
        <v>47.5</v>
      </c>
      <c r="D263" s="74">
        <v>692</v>
      </c>
      <c r="E263" s="269">
        <v>671</v>
      </c>
      <c r="F263" s="157">
        <f t="shared" si="43"/>
        <v>14.126315789473685</v>
      </c>
      <c r="G263" s="72">
        <v>173</v>
      </c>
      <c r="H263" s="75">
        <v>25</v>
      </c>
      <c r="I263" s="75"/>
      <c r="J263" s="75">
        <v>0</v>
      </c>
      <c r="K263" s="75"/>
      <c r="L263" s="75"/>
      <c r="M263" s="75"/>
      <c r="N263" s="158">
        <v>0</v>
      </c>
      <c r="O263" s="262">
        <v>171</v>
      </c>
      <c r="P263" s="160"/>
      <c r="Q263" s="77"/>
      <c r="R263" s="172"/>
      <c r="S263" s="262">
        <v>119</v>
      </c>
      <c r="T263" s="262">
        <v>52</v>
      </c>
      <c r="U263" s="162">
        <f t="shared" si="42"/>
        <v>98.843930635838149</v>
      </c>
      <c r="V263" s="71">
        <f t="shared" si="45"/>
        <v>167.75</v>
      </c>
      <c r="W263" s="283">
        <f t="shared" si="46"/>
        <v>167</v>
      </c>
      <c r="X263" s="44">
        <v>25</v>
      </c>
      <c r="Y263" s="73">
        <f>'ИТОГ и проверка'!J263</f>
        <v>167</v>
      </c>
      <c r="Z263" s="73">
        <f t="shared" si="49"/>
        <v>24.88822652757079</v>
      </c>
      <c r="AA263" s="71">
        <f t="shared" si="47"/>
        <v>-0.11177347242920987</v>
      </c>
      <c r="AB263" s="10">
        <f t="shared" si="44"/>
        <v>0</v>
      </c>
      <c r="AC263" s="77"/>
      <c r="AD263" s="73">
        <f>'ИТОГ и проверка'!K263</f>
        <v>0</v>
      </c>
      <c r="AE263" s="77"/>
      <c r="AF263" s="77"/>
      <c r="AG263" s="77"/>
      <c r="AH263" s="73">
        <f>'ИТОГ и проверка'!L263</f>
        <v>0</v>
      </c>
      <c r="AI263" s="91"/>
      <c r="AJ263" s="91">
        <f t="shared" si="41"/>
        <v>0</v>
      </c>
      <c r="AK263" s="89">
        <f t="shared" si="39"/>
        <v>-167</v>
      </c>
      <c r="AL263" s="71">
        <f t="shared" si="40"/>
        <v>0</v>
      </c>
    </row>
    <row r="264" spans="1:38" ht="47.25">
      <c r="A264" s="66" t="s">
        <v>534</v>
      </c>
      <c r="B264" s="67" t="s">
        <v>535</v>
      </c>
      <c r="C264" s="222">
        <v>23.922999999999998</v>
      </c>
      <c r="D264" s="284">
        <v>258</v>
      </c>
      <c r="E264" s="273">
        <v>288</v>
      </c>
      <c r="F264" s="174">
        <f t="shared" si="43"/>
        <v>12.038623918404884</v>
      </c>
      <c r="G264" s="72">
        <v>38</v>
      </c>
      <c r="H264" s="75">
        <v>15</v>
      </c>
      <c r="I264" s="75"/>
      <c r="J264" s="75">
        <v>0</v>
      </c>
      <c r="K264" s="75"/>
      <c r="L264" s="75"/>
      <c r="M264" s="75"/>
      <c r="N264" s="75">
        <v>0</v>
      </c>
      <c r="O264" s="75">
        <v>38</v>
      </c>
      <c r="P264" s="77"/>
      <c r="Q264" s="77"/>
      <c r="R264" s="90"/>
      <c r="S264" s="75">
        <v>25</v>
      </c>
      <c r="T264" s="75">
        <v>13</v>
      </c>
      <c r="U264" s="71">
        <f t="shared" si="42"/>
        <v>100</v>
      </c>
      <c r="V264" s="71">
        <f t="shared" si="45"/>
        <v>72</v>
      </c>
      <c r="W264" s="283">
        <f t="shared" si="46"/>
        <v>72</v>
      </c>
      <c r="X264" s="44">
        <v>25</v>
      </c>
      <c r="Y264" s="73">
        <f>'ИТОГ и проверка'!J264</f>
        <v>57</v>
      </c>
      <c r="Z264" s="73">
        <f t="shared" si="49"/>
        <v>19.791666666666668</v>
      </c>
      <c r="AA264" s="71">
        <f t="shared" si="47"/>
        <v>-5.2083333333333321</v>
      </c>
      <c r="AB264" s="73">
        <f t="shared" si="44"/>
        <v>0</v>
      </c>
      <c r="AC264" s="77"/>
      <c r="AD264" s="73">
        <f>'ИТОГ и проверка'!K264</f>
        <v>0</v>
      </c>
      <c r="AE264" s="77"/>
      <c r="AF264" s="77"/>
      <c r="AG264" s="77"/>
      <c r="AH264" s="73">
        <f>'ИТОГ и проверка'!L264</f>
        <v>0</v>
      </c>
      <c r="AI264" s="91"/>
      <c r="AJ264" s="91">
        <f t="shared" si="41"/>
        <v>0</v>
      </c>
      <c r="AK264" s="89">
        <f t="shared" si="39"/>
        <v>-57</v>
      </c>
      <c r="AL264" s="71">
        <f t="shared" si="40"/>
        <v>0</v>
      </c>
    </row>
    <row r="265" spans="1:38" s="139" customFormat="1">
      <c r="A265" s="129"/>
      <c r="B265" s="130" t="s">
        <v>536</v>
      </c>
      <c r="C265" s="131">
        <f>SUM(C13:C264)</f>
        <v>70022.294000000009</v>
      </c>
      <c r="D265" s="132">
        <f>SUM(D13:D264)</f>
        <v>104163</v>
      </c>
      <c r="E265" s="274">
        <f>SUM(E13:E264)</f>
        <v>100149</v>
      </c>
      <c r="F265" s="133">
        <f t="shared" si="43"/>
        <v>1.4302444875627751</v>
      </c>
      <c r="G265" s="274">
        <f>SUM(G13:G264)</f>
        <v>10374</v>
      </c>
      <c r="H265" s="275">
        <f>G265/D265%</f>
        <v>9.9593905705480825</v>
      </c>
      <c r="I265" s="274">
        <f t="shared" ref="I265:T265" si="50">SUM(I13:I264)</f>
        <v>30</v>
      </c>
      <c r="J265" s="274">
        <f t="shared" si="50"/>
        <v>267</v>
      </c>
      <c r="K265" s="274">
        <f t="shared" si="50"/>
        <v>0</v>
      </c>
      <c r="L265" s="274">
        <f t="shared" si="50"/>
        <v>0</v>
      </c>
      <c r="M265" s="274">
        <f t="shared" si="50"/>
        <v>1010</v>
      </c>
      <c r="N265" s="274">
        <f t="shared" si="50"/>
        <v>796</v>
      </c>
      <c r="O265" s="132">
        <f t="shared" si="50"/>
        <v>6616</v>
      </c>
      <c r="P265" s="132">
        <f t="shared" si="50"/>
        <v>0</v>
      </c>
      <c r="Q265" s="132">
        <f t="shared" si="50"/>
        <v>0</v>
      </c>
      <c r="R265" s="132">
        <f t="shared" si="50"/>
        <v>0</v>
      </c>
      <c r="S265" s="132">
        <f t="shared" si="50"/>
        <v>4265</v>
      </c>
      <c r="T265" s="132">
        <f t="shared" si="50"/>
        <v>2359</v>
      </c>
      <c r="U265" s="133"/>
      <c r="V265" s="132"/>
      <c r="W265" s="132">
        <f>SUM(W13:W264)</f>
        <v>15960</v>
      </c>
      <c r="X265" s="132"/>
      <c r="Y265" s="132">
        <f>SUM(Y13:Y264)</f>
        <v>10159</v>
      </c>
      <c r="Z265" s="132"/>
      <c r="AA265" s="132"/>
      <c r="AB265" s="132">
        <f t="shared" ref="AB265:AH265" si="51">SUM(AB13:AB264)</f>
        <v>0</v>
      </c>
      <c r="AC265" s="132">
        <f t="shared" si="51"/>
        <v>47</v>
      </c>
      <c r="AD265" s="132">
        <f t="shared" si="51"/>
        <v>148</v>
      </c>
      <c r="AE265" s="132">
        <f t="shared" si="51"/>
        <v>0</v>
      </c>
      <c r="AF265" s="132">
        <f t="shared" si="51"/>
        <v>0</v>
      </c>
      <c r="AG265" s="132">
        <f t="shared" si="51"/>
        <v>827</v>
      </c>
      <c r="AH265" s="132">
        <f t="shared" si="51"/>
        <v>515</v>
      </c>
      <c r="AI265" s="135"/>
      <c r="AJ265" s="136">
        <f t="shared" si="41"/>
        <v>1490</v>
      </c>
      <c r="AK265" s="137"/>
      <c r="AL265" s="138"/>
    </row>
    <row r="268" spans="1:38" ht="59.25" customHeight="1">
      <c r="B268" s="537" t="s">
        <v>537</v>
      </c>
      <c r="C268" s="537"/>
      <c r="D268" s="538" t="s">
        <v>544</v>
      </c>
      <c r="E268" s="538"/>
      <c r="F268" s="539" t="s">
        <v>539</v>
      </c>
      <c r="G268" s="540"/>
      <c r="I268" s="541" t="s">
        <v>540</v>
      </c>
      <c r="J268" s="541"/>
      <c r="K268" s="541"/>
      <c r="AD268" s="277">
        <f>AD265+AE265+AF265+AG265</f>
        <v>975</v>
      </c>
      <c r="AE268" s="278"/>
    </row>
  </sheetData>
  <mergeCells count="39">
    <mergeCell ref="AK9:AK10"/>
    <mergeCell ref="B268:C268"/>
    <mergeCell ref="D268:E268"/>
    <mergeCell ref="F268:G268"/>
    <mergeCell ref="I268:K268"/>
    <mergeCell ref="Y8:Y10"/>
    <mergeCell ref="Z8:Z10"/>
    <mergeCell ref="AA8:AA10"/>
    <mergeCell ref="AC8:AC10"/>
    <mergeCell ref="AD8:AH8"/>
    <mergeCell ref="AD9:AG9"/>
    <mergeCell ref="AH9:AH10"/>
    <mergeCell ref="P8:T8"/>
    <mergeCell ref="U8:U10"/>
    <mergeCell ref="V8:V10"/>
    <mergeCell ref="W8:W10"/>
    <mergeCell ref="X8:X10"/>
    <mergeCell ref="P9:S9"/>
    <mergeCell ref="T9:T10"/>
    <mergeCell ref="G8:G10"/>
    <mergeCell ref="H8:H10"/>
    <mergeCell ref="I8:I10"/>
    <mergeCell ref="J8:N8"/>
    <mergeCell ref="O8:O10"/>
    <mergeCell ref="J9:M9"/>
    <mergeCell ref="N9:N10"/>
    <mergeCell ref="G6:U6"/>
    <mergeCell ref="W6:AH6"/>
    <mergeCell ref="G7:N7"/>
    <mergeCell ref="O7:U7"/>
    <mergeCell ref="W7:X7"/>
    <mergeCell ref="Y7:AH7"/>
    <mergeCell ref="A6:A10"/>
    <mergeCell ref="B6:B10"/>
    <mergeCell ref="C6:C10"/>
    <mergeCell ref="D6:E8"/>
    <mergeCell ref="F6:F10"/>
    <mergeCell ref="D9:D10"/>
    <mergeCell ref="E9:E10"/>
  </mergeCells>
  <pageMargins left="0.70078740157480324" right="0.70078740157480324" top="0.75196850393700787" bottom="0.75196850393700787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269"/>
  <sheetViews>
    <sheetView tabSelected="1" zoomScale="70" workbookViewId="0">
      <pane ySplit="10" topLeftCell="A11" activePane="bottomLeft" state="frozen"/>
      <selection activeCell="G8" sqref="G8:N10"/>
      <selection pane="bottomLeft"/>
    </sheetView>
  </sheetViews>
  <sheetFormatPr defaultColWidth="9" defaultRowHeight="15.75"/>
  <cols>
    <col min="1" max="1" width="4.875" style="1" bestFit="1" customWidth="1"/>
    <col min="2" max="2" width="35" style="1" bestFit="1" customWidth="1"/>
    <col min="3" max="3" width="9.375" style="2" customWidth="1"/>
    <col min="4" max="4" width="8.25" style="2" customWidth="1"/>
    <col min="5" max="5" width="7.875" style="2" customWidth="1"/>
    <col min="6" max="6" width="6.75" style="1" bestFit="1" customWidth="1"/>
    <col min="7" max="7" width="6.75" style="3" customWidth="1"/>
    <col min="8" max="8" width="8" style="3" customWidth="1"/>
    <col min="9" max="21" width="6.75" style="3" customWidth="1"/>
    <col min="22" max="22" width="6.75" style="3" hidden="1" customWidth="1"/>
    <col min="23" max="23" width="6.75" style="3" customWidth="1"/>
    <col min="24" max="24" width="6.75" style="3" bestFit="1" customWidth="1"/>
    <col min="25" max="26" width="6.75" style="3" customWidth="1"/>
    <col min="27" max="27" width="6.75" style="3" hidden="1" customWidth="1"/>
    <col min="28" max="28" width="9" style="3" hidden="1" customWidth="1"/>
    <col min="29" max="31" width="6.75" style="3" customWidth="1"/>
    <col min="32" max="35" width="9" style="3" customWidth="1"/>
    <col min="36" max="38" width="9" style="1" hidden="1" customWidth="1"/>
    <col min="39" max="39" width="9" style="1" bestFit="1" customWidth="1"/>
    <col min="40" max="41" width="9" style="1" customWidth="1"/>
    <col min="42" max="42" width="9" style="1" bestFit="1"/>
    <col min="43" max="16384" width="9" style="1"/>
  </cols>
  <sheetData>
    <row r="1" spans="1:38">
      <c r="A1" s="5"/>
      <c r="B1" s="6" t="s">
        <v>0</v>
      </c>
      <c r="C1" s="7"/>
      <c r="D1" s="7"/>
      <c r="E1" s="7"/>
      <c r="F1" s="5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5"/>
    </row>
    <row r="2" spans="1:38" ht="30">
      <c r="A2" s="5"/>
      <c r="B2" s="6" t="s">
        <v>1</v>
      </c>
      <c r="C2" s="7"/>
      <c r="D2" s="7"/>
      <c r="E2" s="7"/>
      <c r="F2" s="5"/>
      <c r="G2" s="306"/>
      <c r="H2" s="8"/>
      <c r="I2" s="149"/>
      <c r="J2" s="149"/>
      <c r="K2" s="149"/>
      <c r="L2" s="149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13"/>
      <c r="AB2" s="13"/>
      <c r="AC2" s="8"/>
      <c r="AD2" s="8"/>
      <c r="AE2" s="8"/>
      <c r="AF2" s="8"/>
      <c r="AG2" s="8"/>
      <c r="AH2" s="8"/>
      <c r="AI2" s="8"/>
      <c r="AJ2" s="5"/>
    </row>
    <row r="3" spans="1:38" ht="20.25">
      <c r="A3" s="5"/>
      <c r="B3" s="6" t="s">
        <v>2</v>
      </c>
      <c r="C3" s="7"/>
      <c r="D3" s="7"/>
      <c r="E3" s="7"/>
      <c r="F3" s="5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5"/>
      <c r="AB3" s="15"/>
      <c r="AC3" s="8"/>
      <c r="AD3" s="8"/>
      <c r="AE3" s="149"/>
      <c r="AF3" s="8"/>
      <c r="AG3" s="8"/>
      <c r="AH3" s="8"/>
      <c r="AI3" s="8"/>
      <c r="AJ3" s="5"/>
    </row>
    <row r="4" spans="1:38" ht="20.25">
      <c r="A4" s="5"/>
      <c r="B4" s="6" t="s">
        <v>545</v>
      </c>
      <c r="C4" s="7"/>
      <c r="D4" s="7"/>
      <c r="E4" s="7"/>
      <c r="F4" s="5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15"/>
      <c r="AB4" s="15"/>
      <c r="AC4" s="8"/>
      <c r="AD4" s="8"/>
      <c r="AE4" s="8"/>
      <c r="AF4" s="8"/>
      <c r="AG4" s="8"/>
      <c r="AH4" s="8"/>
      <c r="AI4" s="8"/>
      <c r="AJ4" s="5"/>
    </row>
    <row r="5" spans="1:38" ht="15.75" hidden="1" customHeight="1">
      <c r="A5" s="18"/>
      <c r="B5" s="19"/>
      <c r="C5" s="20"/>
      <c r="D5" s="20"/>
      <c r="E5" s="20"/>
      <c r="F5" s="21"/>
      <c r="G5" s="22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8"/>
      <c r="AJ5" s="5"/>
    </row>
    <row r="6" spans="1:38">
      <c r="A6" s="494" t="s">
        <v>5</v>
      </c>
      <c r="B6" s="521" t="s">
        <v>6</v>
      </c>
      <c r="C6" s="553" t="s">
        <v>7</v>
      </c>
      <c r="D6" s="556" t="s">
        <v>8</v>
      </c>
      <c r="E6" s="557"/>
      <c r="F6" s="498" t="s">
        <v>9</v>
      </c>
      <c r="G6" s="510" t="s">
        <v>10</v>
      </c>
      <c r="H6" s="511"/>
      <c r="I6" s="511"/>
      <c r="J6" s="511"/>
      <c r="K6" s="511"/>
      <c r="L6" s="511"/>
      <c r="M6" s="511"/>
      <c r="N6" s="511"/>
      <c r="O6" s="511"/>
      <c r="P6" s="511"/>
      <c r="Q6" s="511"/>
      <c r="R6" s="511"/>
      <c r="S6" s="511"/>
      <c r="T6" s="511"/>
      <c r="U6" s="512"/>
      <c r="V6" s="29"/>
      <c r="W6" s="510" t="s">
        <v>11</v>
      </c>
      <c r="X6" s="511"/>
      <c r="Y6" s="511"/>
      <c r="Z6" s="511"/>
      <c r="AA6" s="511"/>
      <c r="AB6" s="511"/>
      <c r="AC6" s="511"/>
      <c r="AD6" s="511"/>
      <c r="AE6" s="511"/>
      <c r="AF6" s="511"/>
      <c r="AG6" s="511"/>
      <c r="AH6" s="512"/>
      <c r="AI6" s="307"/>
      <c r="AJ6" s="32"/>
      <c r="AK6" s="33"/>
    </row>
    <row r="7" spans="1:38">
      <c r="A7" s="495"/>
      <c r="B7" s="522"/>
      <c r="C7" s="554"/>
      <c r="D7" s="558"/>
      <c r="E7" s="559"/>
      <c r="F7" s="499"/>
      <c r="G7" s="510" t="s">
        <v>12</v>
      </c>
      <c r="H7" s="511"/>
      <c r="I7" s="511"/>
      <c r="J7" s="511"/>
      <c r="K7" s="511"/>
      <c r="L7" s="511"/>
      <c r="M7" s="511"/>
      <c r="N7" s="512"/>
      <c r="O7" s="510" t="s">
        <v>13</v>
      </c>
      <c r="P7" s="511"/>
      <c r="Q7" s="511"/>
      <c r="R7" s="511"/>
      <c r="S7" s="511"/>
      <c r="T7" s="511"/>
      <c r="U7" s="512"/>
      <c r="V7" s="29"/>
      <c r="W7" s="510" t="s">
        <v>14</v>
      </c>
      <c r="X7" s="512"/>
      <c r="Y7" s="510" t="s">
        <v>15</v>
      </c>
      <c r="Z7" s="511"/>
      <c r="AA7" s="511"/>
      <c r="AB7" s="511"/>
      <c r="AC7" s="511"/>
      <c r="AD7" s="511"/>
      <c r="AE7" s="511"/>
      <c r="AF7" s="511"/>
      <c r="AG7" s="511"/>
      <c r="AH7" s="512"/>
      <c r="AI7" s="307"/>
      <c r="AJ7" s="32"/>
      <c r="AK7" s="33"/>
    </row>
    <row r="8" spans="1:38" ht="22.5" customHeight="1">
      <c r="A8" s="495"/>
      <c r="B8" s="522"/>
      <c r="C8" s="554"/>
      <c r="D8" s="560"/>
      <c r="E8" s="561"/>
      <c r="F8" s="499"/>
      <c r="G8" s="516" t="s">
        <v>16</v>
      </c>
      <c r="H8" s="516" t="s">
        <v>17</v>
      </c>
      <c r="I8" s="516" t="s">
        <v>18</v>
      </c>
      <c r="J8" s="518" t="s">
        <v>19</v>
      </c>
      <c r="K8" s="519"/>
      <c r="L8" s="519"/>
      <c r="M8" s="519"/>
      <c r="N8" s="520"/>
      <c r="O8" s="521" t="s">
        <v>16</v>
      </c>
      <c r="P8" s="523" t="s">
        <v>19</v>
      </c>
      <c r="Q8" s="524"/>
      <c r="R8" s="524"/>
      <c r="S8" s="524"/>
      <c r="T8" s="525"/>
      <c r="U8" s="521" t="s">
        <v>20</v>
      </c>
      <c r="V8" s="547" t="s">
        <v>21</v>
      </c>
      <c r="W8" s="521" t="s">
        <v>16</v>
      </c>
      <c r="X8" s="521" t="s">
        <v>17</v>
      </c>
      <c r="Y8" s="521" t="s">
        <v>16</v>
      </c>
      <c r="Z8" s="521" t="s">
        <v>17</v>
      </c>
      <c r="AA8" s="531" t="s">
        <v>22</v>
      </c>
      <c r="AB8" s="39"/>
      <c r="AC8" s="521" t="s">
        <v>23</v>
      </c>
      <c r="AD8" s="523" t="s">
        <v>19</v>
      </c>
      <c r="AE8" s="524"/>
      <c r="AF8" s="524"/>
      <c r="AG8" s="524"/>
      <c r="AH8" s="525"/>
      <c r="AI8" s="307"/>
      <c r="AJ8" s="32"/>
      <c r="AK8" s="40"/>
    </row>
    <row r="9" spans="1:38" ht="22.5" customHeight="1">
      <c r="A9" s="495"/>
      <c r="B9" s="522"/>
      <c r="C9" s="554"/>
      <c r="D9" s="516" t="s">
        <v>24</v>
      </c>
      <c r="E9" s="516" t="s">
        <v>25</v>
      </c>
      <c r="F9" s="499"/>
      <c r="G9" s="517"/>
      <c r="H9" s="545"/>
      <c r="I9" s="517"/>
      <c r="J9" s="518" t="s">
        <v>26</v>
      </c>
      <c r="K9" s="519"/>
      <c r="L9" s="519"/>
      <c r="M9" s="520"/>
      <c r="N9" s="494" t="s">
        <v>27</v>
      </c>
      <c r="O9" s="522"/>
      <c r="P9" s="523" t="s">
        <v>26</v>
      </c>
      <c r="Q9" s="524"/>
      <c r="R9" s="524"/>
      <c r="S9" s="525"/>
      <c r="T9" s="521" t="s">
        <v>27</v>
      </c>
      <c r="U9" s="522"/>
      <c r="V9" s="548"/>
      <c r="W9" s="522"/>
      <c r="X9" s="522"/>
      <c r="Y9" s="529"/>
      <c r="Z9" s="529"/>
      <c r="AA9" s="532"/>
      <c r="AB9" s="43"/>
      <c r="AC9" s="529"/>
      <c r="AD9" s="523" t="s">
        <v>26</v>
      </c>
      <c r="AE9" s="524"/>
      <c r="AF9" s="524"/>
      <c r="AG9" s="525"/>
      <c r="AH9" s="521" t="s">
        <v>27</v>
      </c>
      <c r="AI9" s="307"/>
      <c r="AJ9" s="32"/>
      <c r="AK9" s="536" t="s">
        <v>22</v>
      </c>
    </row>
    <row r="10" spans="1:38" ht="36.75" customHeight="1">
      <c r="A10" s="495"/>
      <c r="B10" s="522"/>
      <c r="C10" s="555"/>
      <c r="D10" s="517"/>
      <c r="E10" s="517"/>
      <c r="F10" s="500"/>
      <c r="G10" s="517"/>
      <c r="H10" s="546"/>
      <c r="I10" s="517"/>
      <c r="J10" s="35" t="s">
        <v>28</v>
      </c>
      <c r="K10" s="35" t="s">
        <v>29</v>
      </c>
      <c r="L10" s="35" t="s">
        <v>30</v>
      </c>
      <c r="M10" s="35" t="s">
        <v>31</v>
      </c>
      <c r="N10" s="495"/>
      <c r="O10" s="522"/>
      <c r="P10" s="42" t="s">
        <v>28</v>
      </c>
      <c r="Q10" s="42" t="s">
        <v>29</v>
      </c>
      <c r="R10" s="42" t="s">
        <v>30</v>
      </c>
      <c r="S10" s="42" t="s">
        <v>31</v>
      </c>
      <c r="T10" s="522"/>
      <c r="U10" s="522"/>
      <c r="V10" s="549"/>
      <c r="W10" s="522"/>
      <c r="X10" s="522"/>
      <c r="Y10" s="530"/>
      <c r="Z10" s="530"/>
      <c r="AA10" s="533"/>
      <c r="AB10" s="45"/>
      <c r="AC10" s="530"/>
      <c r="AD10" s="42" t="s">
        <v>28</v>
      </c>
      <c r="AE10" s="42" t="s">
        <v>29</v>
      </c>
      <c r="AF10" s="42" t="s">
        <v>30</v>
      </c>
      <c r="AG10" s="42" t="s">
        <v>31</v>
      </c>
      <c r="AH10" s="530"/>
      <c r="AI10" s="307"/>
      <c r="AJ10" s="32"/>
      <c r="AK10" s="536"/>
    </row>
    <row r="11" spans="1:38" s="46" customFormat="1" ht="9.75" customHeight="1">
      <c r="A11" s="47">
        <v>1</v>
      </c>
      <c r="B11" s="48">
        <v>2</v>
      </c>
      <c r="C11" s="49">
        <v>3</v>
      </c>
      <c r="D11" s="49">
        <v>4</v>
      </c>
      <c r="E11" s="49">
        <v>5</v>
      </c>
      <c r="F11" s="49">
        <v>6</v>
      </c>
      <c r="G11" s="47">
        <v>7</v>
      </c>
      <c r="H11" s="47">
        <v>8</v>
      </c>
      <c r="I11" s="47">
        <v>9</v>
      </c>
      <c r="J11" s="47">
        <v>10</v>
      </c>
      <c r="K11" s="47">
        <v>11</v>
      </c>
      <c r="L11" s="47">
        <v>12</v>
      </c>
      <c r="M11" s="47">
        <v>13</v>
      </c>
      <c r="N11" s="47">
        <v>14</v>
      </c>
      <c r="O11" s="47">
        <v>15</v>
      </c>
      <c r="P11" s="47">
        <v>16</v>
      </c>
      <c r="Q11" s="47">
        <v>17</v>
      </c>
      <c r="R11" s="47">
        <v>18</v>
      </c>
      <c r="S11" s="47">
        <v>19</v>
      </c>
      <c r="T11" s="47">
        <v>20</v>
      </c>
      <c r="U11" s="47">
        <v>21</v>
      </c>
      <c r="V11" s="47"/>
      <c r="W11" s="47">
        <v>22</v>
      </c>
      <c r="X11" s="47">
        <v>23</v>
      </c>
      <c r="Y11" s="47">
        <v>24</v>
      </c>
      <c r="Z11" s="47">
        <v>25</v>
      </c>
      <c r="AA11" s="47"/>
      <c r="AB11" s="47"/>
      <c r="AC11" s="47">
        <v>26</v>
      </c>
      <c r="AD11" s="47">
        <v>27</v>
      </c>
      <c r="AE11" s="47">
        <v>28</v>
      </c>
      <c r="AF11" s="47">
        <v>29</v>
      </c>
      <c r="AG11" s="47">
        <v>30</v>
      </c>
      <c r="AH11" s="308">
        <v>31</v>
      </c>
      <c r="AI11" s="309"/>
      <c r="AJ11" s="310"/>
      <c r="AK11" s="53"/>
      <c r="AL11" s="151"/>
    </row>
    <row r="12" spans="1:38" ht="15.75" customHeight="1">
      <c r="A12" s="56">
        <v>1</v>
      </c>
      <c r="B12" s="57" t="s">
        <v>32</v>
      </c>
      <c r="C12" s="58"/>
      <c r="D12" s="58"/>
      <c r="E12" s="58"/>
      <c r="F12" s="58"/>
      <c r="G12" s="282"/>
      <c r="H12" s="282"/>
      <c r="I12" s="282"/>
      <c r="J12" s="282"/>
      <c r="K12" s="282"/>
      <c r="L12" s="282"/>
      <c r="M12" s="282"/>
      <c r="N12" s="282"/>
      <c r="O12" s="282"/>
      <c r="P12" s="58"/>
      <c r="Q12" s="58"/>
      <c r="R12" s="282"/>
      <c r="S12" s="58"/>
      <c r="T12" s="282"/>
      <c r="U12" s="58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2"/>
      <c r="AH12" s="192"/>
      <c r="AJ12" s="311"/>
      <c r="AK12" s="64"/>
      <c r="AL12" s="65"/>
    </row>
    <row r="13" spans="1:38" ht="31.5">
      <c r="A13" s="66" t="s">
        <v>33</v>
      </c>
      <c r="B13" s="67" t="s">
        <v>34</v>
      </c>
      <c r="C13" s="155">
        <v>240</v>
      </c>
      <c r="D13" s="69">
        <v>0</v>
      </c>
      <c r="E13" s="187">
        <v>0</v>
      </c>
      <c r="F13" s="157">
        <f>E13/C13</f>
        <v>0</v>
      </c>
      <c r="G13" s="75">
        <v>0</v>
      </c>
      <c r="H13" s="75">
        <v>0</v>
      </c>
      <c r="I13" s="75"/>
      <c r="J13" s="312"/>
      <c r="K13" s="72"/>
      <c r="L13" s="75">
        <v>0</v>
      </c>
      <c r="M13" s="75"/>
      <c r="N13" s="158"/>
      <c r="O13" s="159">
        <v>0</v>
      </c>
      <c r="P13" s="160"/>
      <c r="Q13" s="161"/>
      <c r="R13" s="44">
        <v>0</v>
      </c>
      <c r="S13" s="313"/>
      <c r="T13" s="44">
        <v>0</v>
      </c>
      <c r="U13" s="162">
        <v>0</v>
      </c>
      <c r="V13" s="71">
        <f>E13*X13%</f>
        <v>0</v>
      </c>
      <c r="W13" s="283">
        <f>ROUNDDOWN(V13,0)</f>
        <v>0</v>
      </c>
      <c r="X13" s="44">
        <v>0</v>
      </c>
      <c r="Y13" s="73">
        <f>'ИТОГ и проверка'!O13</f>
        <v>0</v>
      </c>
      <c r="Z13" s="73">
        <v>0</v>
      </c>
      <c r="AA13" s="71">
        <f>Z13-X13</f>
        <v>0</v>
      </c>
      <c r="AB13" s="10">
        <f t="shared" ref="AB13:AB76" si="0">IF(AA13&gt;0.01,AA13*1000000,0)</f>
        <v>0</v>
      </c>
      <c r="AC13" s="77"/>
      <c r="AD13" s="314"/>
      <c r="AE13" s="283"/>
      <c r="AF13" s="73">
        <f>'ИТОГ и проверка'!P13</f>
        <v>0</v>
      </c>
      <c r="AG13" s="73"/>
      <c r="AH13" s="73"/>
      <c r="AI13" s="91"/>
      <c r="AJ13" s="80">
        <f>SUM(AD13:AI13)</f>
        <v>0</v>
      </c>
      <c r="AK13" s="81">
        <f t="shared" ref="AK13:AK76" si="1">AJ13-Y13</f>
        <v>0</v>
      </c>
      <c r="AL13" s="71">
        <f t="shared" ref="AL13:AL76" si="2">IF(AK13&gt;1,AK13*1000,0)</f>
        <v>0</v>
      </c>
    </row>
    <row r="14" spans="1:38">
      <c r="A14" s="56" t="s">
        <v>35</v>
      </c>
      <c r="B14" s="57" t="s">
        <v>36</v>
      </c>
      <c r="C14" s="163"/>
      <c r="D14" s="58"/>
      <c r="E14" s="59"/>
      <c r="F14" s="165"/>
      <c r="G14" s="61"/>
      <c r="H14" s="61"/>
      <c r="I14" s="61"/>
      <c r="J14" s="121"/>
      <c r="K14" s="121"/>
      <c r="L14" s="61"/>
      <c r="M14" s="121"/>
      <c r="N14" s="61"/>
      <c r="O14" s="166"/>
      <c r="P14" s="58"/>
      <c r="Q14" s="58"/>
      <c r="R14" s="59"/>
      <c r="S14" s="58"/>
      <c r="T14" s="59"/>
      <c r="U14" s="58"/>
      <c r="V14" s="60"/>
      <c r="W14" s="62"/>
      <c r="X14" s="62"/>
      <c r="Y14" s="60"/>
      <c r="Z14" s="120"/>
      <c r="AA14" s="60"/>
      <c r="AB14" s="73">
        <f t="shared" si="0"/>
        <v>0</v>
      </c>
      <c r="AC14" s="60"/>
      <c r="AD14" s="62"/>
      <c r="AE14" s="62"/>
      <c r="AF14" s="60"/>
      <c r="AG14" s="62"/>
      <c r="AH14" s="60"/>
      <c r="AI14" s="315"/>
      <c r="AJ14" s="88"/>
      <c r="AK14" s="89">
        <f t="shared" si="1"/>
        <v>0</v>
      </c>
      <c r="AL14" s="71">
        <f t="shared" si="2"/>
        <v>0</v>
      </c>
    </row>
    <row r="15" spans="1:38" ht="47.25">
      <c r="A15" s="66" t="s">
        <v>37</v>
      </c>
      <c r="B15" s="67" t="s">
        <v>38</v>
      </c>
      <c r="C15" s="168">
        <v>67.034000000000006</v>
      </c>
      <c r="D15" s="74">
        <v>0</v>
      </c>
      <c r="E15" s="206">
        <v>0</v>
      </c>
      <c r="F15" s="157">
        <f t="shared" ref="F15:F77" si="3">E15/C15</f>
        <v>0</v>
      </c>
      <c r="G15" s="75">
        <v>0</v>
      </c>
      <c r="H15" s="75">
        <v>0</v>
      </c>
      <c r="I15" s="75"/>
      <c r="J15" s="312"/>
      <c r="K15" s="72"/>
      <c r="L15" s="75">
        <v>0</v>
      </c>
      <c r="M15" s="75"/>
      <c r="N15" s="158"/>
      <c r="O15" s="170">
        <v>0</v>
      </c>
      <c r="P15" s="160"/>
      <c r="Q15" s="161"/>
      <c r="R15" s="90">
        <v>0</v>
      </c>
      <c r="S15" s="313"/>
      <c r="T15" s="90">
        <v>0</v>
      </c>
      <c r="U15" s="162">
        <v>0</v>
      </c>
      <c r="V15" s="71">
        <f t="shared" ref="V15:V77" si="4">E15*X15%</f>
        <v>0</v>
      </c>
      <c r="W15" s="283">
        <f t="shared" ref="W15:W77" si="5">ROUNDDOWN(V15,0)</f>
        <v>0</v>
      </c>
      <c r="X15" s="44">
        <v>0</v>
      </c>
      <c r="Y15" s="73">
        <f>'ИТОГ и проверка'!O15</f>
        <v>0</v>
      </c>
      <c r="Z15" s="73">
        <v>0</v>
      </c>
      <c r="AA15" s="71">
        <f t="shared" ref="AA15:AA77" si="6">Z15-X15</f>
        <v>0</v>
      </c>
      <c r="AB15" s="10">
        <f t="shared" si="0"/>
        <v>0</v>
      </c>
      <c r="AC15" s="77"/>
      <c r="AD15" s="314"/>
      <c r="AE15" s="283"/>
      <c r="AF15" s="73">
        <f>'ИТОГ и проверка'!P15</f>
        <v>0</v>
      </c>
      <c r="AG15" s="73"/>
      <c r="AH15" s="73"/>
      <c r="AI15" s="91"/>
      <c r="AJ15" s="91">
        <f t="shared" ref="AJ15:AJ78" si="7">SUM(AD15:AI15)</f>
        <v>0</v>
      </c>
      <c r="AK15" s="89">
        <f t="shared" si="1"/>
        <v>0</v>
      </c>
      <c r="AL15" s="71">
        <f t="shared" si="2"/>
        <v>0</v>
      </c>
    </row>
    <row r="16" spans="1:38" ht="31.5">
      <c r="A16" s="66" t="s">
        <v>39</v>
      </c>
      <c r="B16" s="67" t="s">
        <v>40</v>
      </c>
      <c r="C16" s="171">
        <v>10.308</v>
      </c>
      <c r="D16" s="284">
        <v>2</v>
      </c>
      <c r="E16" s="173">
        <v>4</v>
      </c>
      <c r="F16" s="174">
        <f t="shared" si="3"/>
        <v>0.38804811796662786</v>
      </c>
      <c r="G16" s="75">
        <v>0</v>
      </c>
      <c r="H16" s="75">
        <v>0</v>
      </c>
      <c r="I16" s="75"/>
      <c r="J16" s="312"/>
      <c r="K16" s="72"/>
      <c r="L16" s="75">
        <v>0</v>
      </c>
      <c r="M16" s="75"/>
      <c r="N16" s="158"/>
      <c r="O16" s="159">
        <v>0</v>
      </c>
      <c r="P16" s="160"/>
      <c r="Q16" s="161"/>
      <c r="R16" s="44">
        <v>0</v>
      </c>
      <c r="S16" s="313"/>
      <c r="T16" s="44">
        <v>0</v>
      </c>
      <c r="U16" s="162">
        <v>0</v>
      </c>
      <c r="V16" s="71">
        <f t="shared" si="4"/>
        <v>0</v>
      </c>
      <c r="W16" s="283">
        <f t="shared" si="5"/>
        <v>0</v>
      </c>
      <c r="X16" s="44">
        <v>0</v>
      </c>
      <c r="Y16" s="73">
        <f>'ИТОГ и проверка'!O16</f>
        <v>0</v>
      </c>
      <c r="Z16" s="73">
        <f>Y16/E16%</f>
        <v>0</v>
      </c>
      <c r="AA16" s="71">
        <f t="shared" si="6"/>
        <v>0</v>
      </c>
      <c r="AB16" s="73">
        <f t="shared" si="0"/>
        <v>0</v>
      </c>
      <c r="AC16" s="77"/>
      <c r="AD16" s="314"/>
      <c r="AE16" s="283"/>
      <c r="AF16" s="73">
        <f>'ИТОГ и проверка'!P16</f>
        <v>0</v>
      </c>
      <c r="AG16" s="73"/>
      <c r="AH16" s="73"/>
      <c r="AI16" s="91"/>
      <c r="AJ16" s="91">
        <f t="shared" si="7"/>
        <v>0</v>
      </c>
      <c r="AK16" s="89">
        <f t="shared" si="1"/>
        <v>0</v>
      </c>
      <c r="AL16" s="71">
        <f t="shared" si="2"/>
        <v>0</v>
      </c>
    </row>
    <row r="17" spans="1:38">
      <c r="A17" s="93" t="s">
        <v>41</v>
      </c>
      <c r="B17" s="57" t="s">
        <v>42</v>
      </c>
      <c r="C17" s="175"/>
      <c r="D17" s="165"/>
      <c r="E17" s="176"/>
      <c r="F17" s="177"/>
      <c r="G17" s="61"/>
      <c r="H17" s="61"/>
      <c r="I17" s="61"/>
      <c r="J17" s="121"/>
      <c r="K17" s="121"/>
      <c r="L17" s="61"/>
      <c r="M17" s="121"/>
      <c r="N17" s="61"/>
      <c r="O17" s="316"/>
      <c r="P17" s="58"/>
      <c r="Q17" s="58"/>
      <c r="R17" s="94"/>
      <c r="S17" s="58"/>
      <c r="T17" s="94"/>
      <c r="U17" s="58"/>
      <c r="V17" s="60"/>
      <c r="W17" s="62"/>
      <c r="X17" s="62"/>
      <c r="Y17" s="60"/>
      <c r="Z17" s="120"/>
      <c r="AA17" s="60"/>
      <c r="AB17" s="10">
        <f t="shared" si="0"/>
        <v>0</v>
      </c>
      <c r="AC17" s="60"/>
      <c r="AD17" s="62"/>
      <c r="AE17" s="62"/>
      <c r="AF17" s="60"/>
      <c r="AG17" s="62"/>
      <c r="AH17" s="60"/>
      <c r="AI17" s="317"/>
      <c r="AJ17" s="91">
        <f t="shared" si="7"/>
        <v>0</v>
      </c>
      <c r="AK17" s="89">
        <f t="shared" si="1"/>
        <v>0</v>
      </c>
      <c r="AL17" s="71">
        <f t="shared" si="2"/>
        <v>0</v>
      </c>
    </row>
    <row r="18" spans="1:38" ht="47.25">
      <c r="A18" s="66" t="s">
        <v>43</v>
      </c>
      <c r="B18" s="67" t="s">
        <v>44</v>
      </c>
      <c r="C18" s="171">
        <v>397.6</v>
      </c>
      <c r="D18" s="284">
        <v>620</v>
      </c>
      <c r="E18" s="173">
        <v>608</v>
      </c>
      <c r="F18" s="174">
        <f t="shared" si="3"/>
        <v>1.5291750503018107</v>
      </c>
      <c r="G18" s="75">
        <v>31</v>
      </c>
      <c r="H18" s="75">
        <v>5</v>
      </c>
      <c r="I18" s="75"/>
      <c r="J18" s="312"/>
      <c r="K18" s="72"/>
      <c r="L18" s="75">
        <v>23</v>
      </c>
      <c r="M18" s="75"/>
      <c r="N18" s="75"/>
      <c r="O18" s="318"/>
      <c r="P18" s="77"/>
      <c r="Q18" s="77"/>
      <c r="R18" s="99"/>
      <c r="S18" s="77"/>
      <c r="T18" s="99"/>
      <c r="U18" s="71">
        <f t="shared" ref="U18:U77" si="8">O18/G18%</f>
        <v>0</v>
      </c>
      <c r="V18" s="71">
        <f t="shared" si="4"/>
        <v>30.400000000000002</v>
      </c>
      <c r="W18" s="283">
        <f t="shared" si="5"/>
        <v>30</v>
      </c>
      <c r="X18" s="44">
        <v>5</v>
      </c>
      <c r="Y18" s="73">
        <f>'ИТОГ и проверка'!O18</f>
        <v>30</v>
      </c>
      <c r="Z18" s="73">
        <f>Y18/E18%</f>
        <v>4.9342105263157894</v>
      </c>
      <c r="AA18" s="71">
        <f t="shared" si="6"/>
        <v>-6.578947368421062E-2</v>
      </c>
      <c r="AB18" s="73">
        <f t="shared" si="0"/>
        <v>0</v>
      </c>
      <c r="AC18" s="77"/>
      <c r="AD18" s="314"/>
      <c r="AE18" s="283"/>
      <c r="AF18" s="73">
        <f>'ИТОГ и проверка'!P18</f>
        <v>22</v>
      </c>
      <c r="AG18" s="73"/>
      <c r="AH18" s="73"/>
      <c r="AI18" s="91"/>
      <c r="AJ18" s="91">
        <f t="shared" si="7"/>
        <v>22</v>
      </c>
      <c r="AK18" s="89">
        <f t="shared" si="1"/>
        <v>-8</v>
      </c>
      <c r="AL18" s="71">
        <f t="shared" si="2"/>
        <v>0</v>
      </c>
    </row>
    <row r="19" spans="1:38" ht="31.5">
      <c r="A19" s="66" t="s">
        <v>45</v>
      </c>
      <c r="B19" s="67" t="s">
        <v>46</v>
      </c>
      <c r="C19" s="168">
        <v>236.4</v>
      </c>
      <c r="D19" s="74">
        <v>0</v>
      </c>
      <c r="E19" s="199">
        <v>0</v>
      </c>
      <c r="F19" s="157">
        <f t="shared" si="3"/>
        <v>0</v>
      </c>
      <c r="G19" s="75">
        <v>0</v>
      </c>
      <c r="H19" s="75">
        <v>0</v>
      </c>
      <c r="I19" s="75"/>
      <c r="J19" s="312"/>
      <c r="K19" s="72"/>
      <c r="L19" s="75">
        <v>0</v>
      </c>
      <c r="M19" s="75"/>
      <c r="N19" s="158"/>
      <c r="O19" s="159">
        <v>0</v>
      </c>
      <c r="P19" s="160"/>
      <c r="Q19" s="161"/>
      <c r="R19" s="44">
        <v>0</v>
      </c>
      <c r="S19" s="313"/>
      <c r="T19" s="44">
        <v>0</v>
      </c>
      <c r="U19" s="162">
        <v>0</v>
      </c>
      <c r="V19" s="71">
        <f t="shared" si="4"/>
        <v>0</v>
      </c>
      <c r="W19" s="283">
        <f t="shared" si="5"/>
        <v>0</v>
      </c>
      <c r="X19" s="44">
        <v>0</v>
      </c>
      <c r="Y19" s="73">
        <f>'ИТОГ и проверка'!O19</f>
        <v>0</v>
      </c>
      <c r="Z19" s="73">
        <v>0</v>
      </c>
      <c r="AA19" s="71">
        <f t="shared" si="6"/>
        <v>0</v>
      </c>
      <c r="AB19" s="10">
        <f t="shared" si="0"/>
        <v>0</v>
      </c>
      <c r="AC19" s="77"/>
      <c r="AD19" s="314"/>
      <c r="AE19" s="283"/>
      <c r="AF19" s="73">
        <f>'ИТОГ и проверка'!P19</f>
        <v>0</v>
      </c>
      <c r="AG19" s="73"/>
      <c r="AH19" s="73"/>
      <c r="AI19" s="91"/>
      <c r="AJ19" s="91">
        <f t="shared" si="7"/>
        <v>0</v>
      </c>
      <c r="AK19" s="89">
        <f t="shared" si="1"/>
        <v>0</v>
      </c>
      <c r="AL19" s="71">
        <f t="shared" si="2"/>
        <v>0</v>
      </c>
    </row>
    <row r="20" spans="1:38">
      <c r="A20" s="93" t="s">
        <v>47</v>
      </c>
      <c r="B20" s="57" t="s">
        <v>48</v>
      </c>
      <c r="C20" s="163"/>
      <c r="D20" s="58"/>
      <c r="E20" s="94"/>
      <c r="F20" s="165"/>
      <c r="G20" s="61"/>
      <c r="H20" s="61"/>
      <c r="I20" s="61"/>
      <c r="J20" s="121"/>
      <c r="K20" s="121"/>
      <c r="L20" s="61"/>
      <c r="M20" s="121"/>
      <c r="N20" s="61"/>
      <c r="O20" s="178"/>
      <c r="P20" s="58"/>
      <c r="Q20" s="58"/>
      <c r="R20" s="94"/>
      <c r="S20" s="58"/>
      <c r="T20" s="94"/>
      <c r="U20" s="58"/>
      <c r="V20" s="60"/>
      <c r="W20" s="62"/>
      <c r="X20" s="62"/>
      <c r="Y20" s="60"/>
      <c r="Z20" s="120"/>
      <c r="AA20" s="60"/>
      <c r="AB20" s="73">
        <f t="shared" si="0"/>
        <v>0</v>
      </c>
      <c r="AC20" s="60"/>
      <c r="AD20" s="62"/>
      <c r="AE20" s="62"/>
      <c r="AF20" s="60"/>
      <c r="AG20" s="62"/>
      <c r="AH20" s="60"/>
      <c r="AI20" s="317"/>
      <c r="AJ20" s="91">
        <f t="shared" si="7"/>
        <v>0</v>
      </c>
      <c r="AK20" s="89">
        <f t="shared" si="1"/>
        <v>0</v>
      </c>
      <c r="AL20" s="71">
        <f t="shared" si="2"/>
        <v>0</v>
      </c>
    </row>
    <row r="21" spans="1:38" ht="47.25">
      <c r="A21" s="66" t="s">
        <v>49</v>
      </c>
      <c r="B21" s="67" t="s">
        <v>50</v>
      </c>
      <c r="C21" s="168">
        <v>29.48</v>
      </c>
      <c r="D21" s="74">
        <v>100</v>
      </c>
      <c r="E21" s="187">
        <v>84</v>
      </c>
      <c r="F21" s="157">
        <f t="shared" si="3"/>
        <v>2.8493894165535956</v>
      </c>
      <c r="G21" s="75">
        <v>5</v>
      </c>
      <c r="H21" s="75">
        <v>5</v>
      </c>
      <c r="I21" s="75"/>
      <c r="J21" s="312"/>
      <c r="K21" s="72"/>
      <c r="L21" s="75">
        <v>3</v>
      </c>
      <c r="M21" s="75"/>
      <c r="N21" s="158"/>
      <c r="O21" s="170">
        <v>3</v>
      </c>
      <c r="P21" s="160"/>
      <c r="Q21" s="161"/>
      <c r="R21" s="90">
        <v>3</v>
      </c>
      <c r="S21" s="313"/>
      <c r="T21" s="90">
        <v>0</v>
      </c>
      <c r="U21" s="162">
        <f t="shared" si="8"/>
        <v>60</v>
      </c>
      <c r="V21" s="71">
        <f t="shared" si="4"/>
        <v>4.2</v>
      </c>
      <c r="W21" s="283">
        <f t="shared" si="5"/>
        <v>4</v>
      </c>
      <c r="X21" s="44">
        <v>5</v>
      </c>
      <c r="Y21" s="73">
        <f>'ИТОГ и проверка'!O21</f>
        <v>4</v>
      </c>
      <c r="Z21" s="73">
        <f>Y21/E21%</f>
        <v>4.7619047619047619</v>
      </c>
      <c r="AA21" s="71">
        <f t="shared" si="6"/>
        <v>-0.23809523809523814</v>
      </c>
      <c r="AB21" s="10">
        <f t="shared" si="0"/>
        <v>0</v>
      </c>
      <c r="AC21" s="77"/>
      <c r="AD21" s="314"/>
      <c r="AE21" s="283"/>
      <c r="AF21" s="73">
        <f>'ИТОГ и проверка'!P21</f>
        <v>3</v>
      </c>
      <c r="AG21" s="73"/>
      <c r="AH21" s="73"/>
      <c r="AI21" s="91"/>
      <c r="AJ21" s="91">
        <f t="shared" si="7"/>
        <v>3</v>
      </c>
      <c r="AK21" s="89">
        <f t="shared" si="1"/>
        <v>-1</v>
      </c>
      <c r="AL21" s="71">
        <f t="shared" si="2"/>
        <v>0</v>
      </c>
    </row>
    <row r="22" spans="1:38" ht="31.5">
      <c r="A22" s="66" t="s">
        <v>51</v>
      </c>
      <c r="B22" s="67" t="s">
        <v>52</v>
      </c>
      <c r="C22" s="171">
        <v>21.36</v>
      </c>
      <c r="D22" s="74">
        <v>0</v>
      </c>
      <c r="E22" s="186">
        <v>0</v>
      </c>
      <c r="F22" s="157">
        <f t="shared" si="3"/>
        <v>0</v>
      </c>
      <c r="G22" s="75">
        <v>0</v>
      </c>
      <c r="H22" s="75">
        <v>0</v>
      </c>
      <c r="I22" s="75"/>
      <c r="J22" s="312"/>
      <c r="K22" s="72"/>
      <c r="L22" s="75">
        <v>0</v>
      </c>
      <c r="M22" s="75"/>
      <c r="N22" s="158"/>
      <c r="O22" s="159">
        <v>0</v>
      </c>
      <c r="P22" s="160"/>
      <c r="Q22" s="161"/>
      <c r="R22" s="44">
        <v>0</v>
      </c>
      <c r="S22" s="313"/>
      <c r="T22" s="44">
        <v>0</v>
      </c>
      <c r="U22" s="162">
        <v>0</v>
      </c>
      <c r="V22" s="71">
        <f t="shared" si="4"/>
        <v>0</v>
      </c>
      <c r="W22" s="283">
        <f t="shared" si="5"/>
        <v>0</v>
      </c>
      <c r="X22" s="44">
        <v>0</v>
      </c>
      <c r="Y22" s="73">
        <f>'ИТОГ и проверка'!O22</f>
        <v>0</v>
      </c>
      <c r="Z22" s="73">
        <v>0</v>
      </c>
      <c r="AA22" s="71">
        <f t="shared" si="6"/>
        <v>0</v>
      </c>
      <c r="AB22" s="73">
        <f t="shared" si="0"/>
        <v>0</v>
      </c>
      <c r="AC22" s="77"/>
      <c r="AD22" s="314"/>
      <c r="AE22" s="283"/>
      <c r="AF22" s="73">
        <f>'ИТОГ и проверка'!P22</f>
        <v>0</v>
      </c>
      <c r="AG22" s="73"/>
      <c r="AH22" s="73"/>
      <c r="AI22" s="91"/>
      <c r="AJ22" s="91">
        <f t="shared" si="7"/>
        <v>0</v>
      </c>
      <c r="AK22" s="89">
        <f t="shared" si="1"/>
        <v>0</v>
      </c>
      <c r="AL22" s="71">
        <f t="shared" si="2"/>
        <v>0</v>
      </c>
    </row>
    <row r="23" spans="1:38" ht="63">
      <c r="A23" s="66" t="s">
        <v>53</v>
      </c>
      <c r="B23" s="67" t="s">
        <v>54</v>
      </c>
      <c r="C23" s="168">
        <v>33.6</v>
      </c>
      <c r="D23" s="74">
        <v>96</v>
      </c>
      <c r="E23" s="187">
        <v>107</v>
      </c>
      <c r="F23" s="157">
        <f t="shared" si="3"/>
        <v>3.1845238095238093</v>
      </c>
      <c r="G23" s="75">
        <v>4</v>
      </c>
      <c r="H23" s="75">
        <v>4</v>
      </c>
      <c r="I23" s="75"/>
      <c r="J23" s="312"/>
      <c r="K23" s="72"/>
      <c r="L23" s="75">
        <v>3</v>
      </c>
      <c r="M23" s="75"/>
      <c r="N23" s="75"/>
      <c r="O23" s="187">
        <v>1</v>
      </c>
      <c r="P23" s="77"/>
      <c r="Q23" s="77"/>
      <c r="R23" s="70"/>
      <c r="S23" s="77"/>
      <c r="T23" s="70">
        <v>0</v>
      </c>
      <c r="U23" s="71">
        <f t="shared" si="8"/>
        <v>25</v>
      </c>
      <c r="V23" s="71">
        <f t="shared" si="4"/>
        <v>5.3500000000000005</v>
      </c>
      <c r="W23" s="283">
        <f t="shared" si="5"/>
        <v>5</v>
      </c>
      <c r="X23" s="44">
        <v>5</v>
      </c>
      <c r="Y23" s="73">
        <f>'ИТОГ и проверка'!O23</f>
        <v>5</v>
      </c>
      <c r="Z23" s="73">
        <f t="shared" ref="Z23:Z77" si="9">Y23/E23%</f>
        <v>4.6728971962616823</v>
      </c>
      <c r="AA23" s="71">
        <f t="shared" si="6"/>
        <v>-0.32710280373831768</v>
      </c>
      <c r="AB23" s="10">
        <f t="shared" si="0"/>
        <v>0</v>
      </c>
      <c r="AC23" s="77"/>
      <c r="AD23" s="314"/>
      <c r="AE23" s="283"/>
      <c r="AF23" s="73">
        <f>'ИТОГ и проверка'!P23</f>
        <v>3</v>
      </c>
      <c r="AG23" s="73"/>
      <c r="AH23" s="73"/>
      <c r="AI23" s="91"/>
      <c r="AJ23" s="91">
        <f t="shared" si="7"/>
        <v>3</v>
      </c>
      <c r="AK23" s="89">
        <f t="shared" si="1"/>
        <v>-2</v>
      </c>
      <c r="AL23" s="71">
        <f t="shared" si="2"/>
        <v>0</v>
      </c>
    </row>
    <row r="24" spans="1:38" ht="63">
      <c r="A24" s="101" t="s">
        <v>55</v>
      </c>
      <c r="B24" s="67" t="s">
        <v>56</v>
      </c>
      <c r="C24" s="68">
        <v>31.335999999999999</v>
      </c>
      <c r="D24" s="74">
        <v>91</v>
      </c>
      <c r="E24" s="186">
        <v>97</v>
      </c>
      <c r="F24" s="157">
        <f t="shared" si="3"/>
        <v>3.0954812356395203</v>
      </c>
      <c r="G24" s="75">
        <v>4</v>
      </c>
      <c r="H24" s="75">
        <v>4</v>
      </c>
      <c r="I24" s="75"/>
      <c r="J24" s="312"/>
      <c r="K24" s="72"/>
      <c r="L24" s="75">
        <v>3</v>
      </c>
      <c r="M24" s="75"/>
      <c r="N24" s="75"/>
      <c r="O24" s="186"/>
      <c r="P24" s="77"/>
      <c r="Q24" s="77"/>
      <c r="R24" s="70"/>
      <c r="S24" s="77"/>
      <c r="T24" s="70"/>
      <c r="U24" s="71">
        <f t="shared" si="8"/>
        <v>0</v>
      </c>
      <c r="V24" s="71">
        <f t="shared" si="4"/>
        <v>4.8500000000000005</v>
      </c>
      <c r="W24" s="283">
        <f t="shared" si="5"/>
        <v>4</v>
      </c>
      <c r="X24" s="44">
        <v>5</v>
      </c>
      <c r="Y24" s="73">
        <f>'ИТОГ и проверка'!O24</f>
        <v>4</v>
      </c>
      <c r="Z24" s="73">
        <f t="shared" si="9"/>
        <v>4.123711340206186</v>
      </c>
      <c r="AA24" s="71">
        <f t="shared" si="6"/>
        <v>-0.87628865979381398</v>
      </c>
      <c r="AB24" s="73">
        <f t="shared" si="0"/>
        <v>0</v>
      </c>
      <c r="AC24" s="77"/>
      <c r="AD24" s="314"/>
      <c r="AE24" s="283"/>
      <c r="AF24" s="73">
        <f>'ИТОГ и проверка'!P24</f>
        <v>3</v>
      </c>
      <c r="AG24" s="73"/>
      <c r="AH24" s="73"/>
      <c r="AI24" s="91"/>
      <c r="AJ24" s="91">
        <f t="shared" si="7"/>
        <v>3</v>
      </c>
      <c r="AK24" s="89">
        <f t="shared" si="1"/>
        <v>-1</v>
      </c>
      <c r="AL24" s="71">
        <f t="shared" si="2"/>
        <v>0</v>
      </c>
    </row>
    <row r="25" spans="1:38" ht="31.5">
      <c r="A25" s="66" t="s">
        <v>57</v>
      </c>
      <c r="B25" s="67" t="s">
        <v>58</v>
      </c>
      <c r="C25" s="189">
        <v>255.48</v>
      </c>
      <c r="D25" s="74">
        <v>0</v>
      </c>
      <c r="E25" s="187">
        <v>0</v>
      </c>
      <c r="F25" s="157">
        <f t="shared" si="3"/>
        <v>0</v>
      </c>
      <c r="G25" s="75">
        <v>0</v>
      </c>
      <c r="H25" s="75">
        <v>0</v>
      </c>
      <c r="I25" s="75"/>
      <c r="J25" s="312"/>
      <c r="K25" s="72"/>
      <c r="L25" s="75">
        <v>0</v>
      </c>
      <c r="M25" s="75"/>
      <c r="N25" s="75"/>
      <c r="O25" s="190">
        <v>0</v>
      </c>
      <c r="P25" s="77"/>
      <c r="Q25" s="77"/>
      <c r="R25" s="112">
        <v>0</v>
      </c>
      <c r="S25" s="77"/>
      <c r="T25" s="112">
        <v>0</v>
      </c>
      <c r="U25" s="71">
        <v>0</v>
      </c>
      <c r="V25" s="71">
        <f t="shared" si="4"/>
        <v>0</v>
      </c>
      <c r="W25" s="283">
        <f t="shared" si="5"/>
        <v>0</v>
      </c>
      <c r="X25" s="44">
        <v>0</v>
      </c>
      <c r="Y25" s="73">
        <f>'ИТОГ и проверка'!O25</f>
        <v>0</v>
      </c>
      <c r="Z25" s="73">
        <v>0</v>
      </c>
      <c r="AA25" s="71">
        <f t="shared" si="6"/>
        <v>0</v>
      </c>
      <c r="AB25" s="10">
        <f t="shared" si="0"/>
        <v>0</v>
      </c>
      <c r="AC25" s="77"/>
      <c r="AD25" s="314"/>
      <c r="AE25" s="283"/>
      <c r="AF25" s="73">
        <f>'ИТОГ и проверка'!P25</f>
        <v>0</v>
      </c>
      <c r="AG25" s="73"/>
      <c r="AH25" s="73"/>
      <c r="AI25" s="91"/>
      <c r="AJ25" s="91">
        <f t="shared" si="7"/>
        <v>0</v>
      </c>
      <c r="AK25" s="89">
        <f t="shared" si="1"/>
        <v>0</v>
      </c>
      <c r="AL25" s="71">
        <f t="shared" si="2"/>
        <v>0</v>
      </c>
    </row>
    <row r="26" spans="1:38">
      <c r="A26" s="93" t="s">
        <v>59</v>
      </c>
      <c r="B26" s="57" t="s">
        <v>60</v>
      </c>
      <c r="C26" s="163"/>
      <c r="D26" s="58"/>
      <c r="E26" s="59"/>
      <c r="F26" s="192"/>
      <c r="G26" s="61"/>
      <c r="H26" s="61"/>
      <c r="I26" s="61"/>
      <c r="J26" s="121"/>
      <c r="K26" s="121"/>
      <c r="L26" s="61"/>
      <c r="M26" s="121"/>
      <c r="N26" s="61"/>
      <c r="O26" s="193"/>
      <c r="P26" s="58"/>
      <c r="Q26" s="58"/>
      <c r="R26" s="59"/>
      <c r="S26" s="58"/>
      <c r="T26" s="59"/>
      <c r="U26" s="58"/>
      <c r="V26" s="60"/>
      <c r="W26" s="62"/>
      <c r="X26" s="62"/>
      <c r="Y26" s="60"/>
      <c r="Z26" s="120"/>
      <c r="AA26" s="60"/>
      <c r="AB26" s="73">
        <f t="shared" si="0"/>
        <v>0</v>
      </c>
      <c r="AC26" s="60"/>
      <c r="AD26" s="62"/>
      <c r="AE26" s="62"/>
      <c r="AF26" s="60"/>
      <c r="AG26" s="62"/>
      <c r="AH26" s="60"/>
      <c r="AI26" s="317"/>
      <c r="AJ26" s="91">
        <f t="shared" si="7"/>
        <v>0</v>
      </c>
      <c r="AK26" s="89">
        <f t="shared" si="1"/>
        <v>0</v>
      </c>
      <c r="AL26" s="71">
        <f t="shared" si="2"/>
        <v>0</v>
      </c>
    </row>
    <row r="27" spans="1:38" ht="31.5">
      <c r="A27" s="66" t="s">
        <v>61</v>
      </c>
      <c r="B27" s="67" t="s">
        <v>62</v>
      </c>
      <c r="C27" s="168">
        <v>8592.02</v>
      </c>
      <c r="D27" s="74">
        <v>15971</v>
      </c>
      <c r="E27" s="187">
        <v>16214</v>
      </c>
      <c r="F27" s="157">
        <f t="shared" si="3"/>
        <v>1.8870998903633835</v>
      </c>
      <c r="G27" s="75">
        <v>798</v>
      </c>
      <c r="H27" s="75">
        <v>5</v>
      </c>
      <c r="I27" s="75"/>
      <c r="J27" s="312"/>
      <c r="K27" s="72"/>
      <c r="L27" s="75">
        <v>598</v>
      </c>
      <c r="M27" s="75"/>
      <c r="N27" s="158"/>
      <c r="O27" s="159">
        <v>640</v>
      </c>
      <c r="P27" s="160"/>
      <c r="Q27" s="161"/>
      <c r="R27" s="44">
        <v>598</v>
      </c>
      <c r="S27" s="313"/>
      <c r="T27" s="44">
        <v>0</v>
      </c>
      <c r="U27" s="162">
        <f t="shared" si="8"/>
        <v>80.200501253132828</v>
      </c>
      <c r="V27" s="71">
        <f t="shared" si="4"/>
        <v>810.7</v>
      </c>
      <c r="W27" s="283">
        <f t="shared" si="5"/>
        <v>810</v>
      </c>
      <c r="X27" s="44">
        <v>5</v>
      </c>
      <c r="Y27" s="73">
        <f>'ИТОГ и проверка'!O27</f>
        <v>810</v>
      </c>
      <c r="Z27" s="73">
        <f t="shared" si="9"/>
        <v>4.9956827433082527</v>
      </c>
      <c r="AA27" s="71">
        <f t="shared" si="6"/>
        <v>-4.3172566917473176E-3</v>
      </c>
      <c r="AB27" s="10">
        <f t="shared" si="0"/>
        <v>0</v>
      </c>
      <c r="AC27" s="77"/>
      <c r="AD27" s="314"/>
      <c r="AE27" s="283"/>
      <c r="AF27" s="73">
        <f>'ИТОГ и проверка'!P27</f>
        <v>607</v>
      </c>
      <c r="AG27" s="73"/>
      <c r="AH27" s="73"/>
      <c r="AI27" s="91"/>
      <c r="AJ27" s="91">
        <f t="shared" si="7"/>
        <v>607</v>
      </c>
      <c r="AK27" s="89">
        <f t="shared" si="1"/>
        <v>-203</v>
      </c>
      <c r="AL27" s="71">
        <f t="shared" si="2"/>
        <v>0</v>
      </c>
    </row>
    <row r="28" spans="1:38">
      <c r="A28" s="93" t="s">
        <v>63</v>
      </c>
      <c r="B28" s="57" t="s">
        <v>64</v>
      </c>
      <c r="C28" s="163"/>
      <c r="D28" s="58"/>
      <c r="E28" s="59"/>
      <c r="F28" s="192"/>
      <c r="G28" s="61"/>
      <c r="H28" s="61"/>
      <c r="I28" s="61"/>
      <c r="J28" s="121"/>
      <c r="K28" s="121"/>
      <c r="L28" s="61"/>
      <c r="M28" s="121"/>
      <c r="N28" s="61"/>
      <c r="O28" s="166"/>
      <c r="P28" s="58"/>
      <c r="Q28" s="58"/>
      <c r="R28" s="59"/>
      <c r="S28" s="58"/>
      <c r="T28" s="59"/>
      <c r="U28" s="58"/>
      <c r="V28" s="60"/>
      <c r="W28" s="62"/>
      <c r="X28" s="62"/>
      <c r="Y28" s="60"/>
      <c r="Z28" s="120"/>
      <c r="AA28" s="60"/>
      <c r="AB28" s="73">
        <f t="shared" si="0"/>
        <v>0</v>
      </c>
      <c r="AC28" s="60"/>
      <c r="AD28" s="62"/>
      <c r="AE28" s="62"/>
      <c r="AF28" s="60"/>
      <c r="AG28" s="62"/>
      <c r="AH28" s="60"/>
      <c r="AI28" s="317"/>
      <c r="AJ28" s="91">
        <f t="shared" si="7"/>
        <v>0</v>
      </c>
      <c r="AK28" s="89">
        <f t="shared" si="1"/>
        <v>0</v>
      </c>
      <c r="AL28" s="71">
        <f t="shared" si="2"/>
        <v>0</v>
      </c>
    </row>
    <row r="29" spans="1:38" ht="47.25">
      <c r="A29" s="66" t="s">
        <v>65</v>
      </c>
      <c r="B29" s="67" t="s">
        <v>66</v>
      </c>
      <c r="C29" s="195">
        <v>19.600000000000001</v>
      </c>
      <c r="D29" s="41">
        <v>41</v>
      </c>
      <c r="E29" s="197">
        <v>41</v>
      </c>
      <c r="F29" s="157">
        <f t="shared" si="3"/>
        <v>2.0918367346938775</v>
      </c>
      <c r="G29" s="75">
        <v>2</v>
      </c>
      <c r="H29" s="75">
        <v>5</v>
      </c>
      <c r="I29" s="75"/>
      <c r="J29" s="312"/>
      <c r="K29" s="72"/>
      <c r="L29" s="75">
        <v>1</v>
      </c>
      <c r="M29" s="75"/>
      <c r="N29" s="158"/>
      <c r="O29" s="250">
        <v>1</v>
      </c>
      <c r="P29" s="160"/>
      <c r="Q29" s="161"/>
      <c r="R29" s="90">
        <v>1</v>
      </c>
      <c r="S29" s="313"/>
      <c r="T29" s="90">
        <v>0</v>
      </c>
      <c r="U29" s="162">
        <f t="shared" si="8"/>
        <v>50</v>
      </c>
      <c r="V29" s="71">
        <f t="shared" si="4"/>
        <v>2.0500000000000003</v>
      </c>
      <c r="W29" s="283">
        <f t="shared" si="5"/>
        <v>2</v>
      </c>
      <c r="X29" s="44">
        <v>5</v>
      </c>
      <c r="Y29" s="73">
        <f>'ИТОГ и проверка'!O29</f>
        <v>2</v>
      </c>
      <c r="Z29" s="73">
        <f t="shared" si="9"/>
        <v>4.8780487804878048</v>
      </c>
      <c r="AA29" s="71">
        <f t="shared" si="6"/>
        <v>-0.12195121951219523</v>
      </c>
      <c r="AB29" s="10">
        <f t="shared" si="0"/>
        <v>0</v>
      </c>
      <c r="AC29" s="77"/>
      <c r="AD29" s="314"/>
      <c r="AE29" s="283"/>
      <c r="AF29" s="73">
        <f>'ИТОГ и проверка'!P29</f>
        <v>1</v>
      </c>
      <c r="AG29" s="73"/>
      <c r="AH29" s="73"/>
      <c r="AI29" s="91"/>
      <c r="AJ29" s="91">
        <f t="shared" si="7"/>
        <v>1</v>
      </c>
      <c r="AK29" s="89">
        <f t="shared" si="1"/>
        <v>-1</v>
      </c>
      <c r="AL29" s="71">
        <f t="shared" si="2"/>
        <v>0</v>
      </c>
    </row>
    <row r="30" spans="1:38" ht="47.25">
      <c r="A30" s="66" t="s">
        <v>67</v>
      </c>
      <c r="B30" s="67" t="s">
        <v>68</v>
      </c>
      <c r="C30" s="196">
        <v>6.8</v>
      </c>
      <c r="D30" s="41">
        <v>12</v>
      </c>
      <c r="E30" s="37">
        <v>12</v>
      </c>
      <c r="F30" s="157">
        <f t="shared" si="3"/>
        <v>1.7647058823529411</v>
      </c>
      <c r="G30" s="75">
        <v>0</v>
      </c>
      <c r="H30" s="75">
        <v>0</v>
      </c>
      <c r="I30" s="75"/>
      <c r="J30" s="312"/>
      <c r="K30" s="72"/>
      <c r="L30" s="75">
        <v>0</v>
      </c>
      <c r="M30" s="75"/>
      <c r="N30" s="75"/>
      <c r="O30" s="217">
        <v>0</v>
      </c>
      <c r="P30" s="77"/>
      <c r="Q30" s="77"/>
      <c r="R30" s="112">
        <v>0</v>
      </c>
      <c r="S30" s="77"/>
      <c r="T30" s="112">
        <v>0</v>
      </c>
      <c r="U30" s="71">
        <v>0</v>
      </c>
      <c r="V30" s="71">
        <f t="shared" si="4"/>
        <v>0</v>
      </c>
      <c r="W30" s="283">
        <f t="shared" si="5"/>
        <v>0</v>
      </c>
      <c r="X30" s="44">
        <v>0</v>
      </c>
      <c r="Y30" s="73">
        <f>'ИТОГ и проверка'!O30</f>
        <v>0</v>
      </c>
      <c r="Z30" s="73">
        <f t="shared" si="9"/>
        <v>0</v>
      </c>
      <c r="AA30" s="71">
        <f t="shared" si="6"/>
        <v>0</v>
      </c>
      <c r="AB30" s="73">
        <f t="shared" si="0"/>
        <v>0</v>
      </c>
      <c r="AC30" s="77"/>
      <c r="AD30" s="314"/>
      <c r="AE30" s="283"/>
      <c r="AF30" s="73">
        <f>'ИТОГ и проверка'!P30</f>
        <v>0</v>
      </c>
      <c r="AG30" s="73"/>
      <c r="AH30" s="73"/>
      <c r="AI30" s="91"/>
      <c r="AJ30" s="91">
        <f t="shared" si="7"/>
        <v>0</v>
      </c>
      <c r="AK30" s="89">
        <f t="shared" si="1"/>
        <v>0</v>
      </c>
      <c r="AL30" s="71">
        <f t="shared" si="2"/>
        <v>0</v>
      </c>
    </row>
    <row r="31" spans="1:38" ht="47.25">
      <c r="A31" s="66" t="s">
        <v>69</v>
      </c>
      <c r="B31" s="67" t="s">
        <v>70</v>
      </c>
      <c r="C31" s="189">
        <v>5.1580000000000004</v>
      </c>
      <c r="D31" s="41">
        <v>10</v>
      </c>
      <c r="E31" s="319">
        <v>11</v>
      </c>
      <c r="F31" s="157">
        <f t="shared" si="3"/>
        <v>2.1326095385808452</v>
      </c>
      <c r="G31" s="75">
        <v>0</v>
      </c>
      <c r="H31" s="75">
        <v>0</v>
      </c>
      <c r="I31" s="75"/>
      <c r="J31" s="312"/>
      <c r="K31" s="72"/>
      <c r="L31" s="75">
        <v>0</v>
      </c>
      <c r="M31" s="75"/>
      <c r="N31" s="158"/>
      <c r="O31" s="159">
        <v>0</v>
      </c>
      <c r="P31" s="160"/>
      <c r="Q31" s="161"/>
      <c r="R31" s="44">
        <v>0</v>
      </c>
      <c r="S31" s="313"/>
      <c r="T31" s="44">
        <v>0</v>
      </c>
      <c r="U31" s="162">
        <v>0</v>
      </c>
      <c r="V31" s="71">
        <f t="shared" si="4"/>
        <v>0</v>
      </c>
      <c r="W31" s="283">
        <f t="shared" si="5"/>
        <v>0</v>
      </c>
      <c r="X31" s="44">
        <v>0</v>
      </c>
      <c r="Y31" s="73">
        <f>'ИТОГ и проверка'!O31</f>
        <v>0</v>
      </c>
      <c r="Z31" s="73">
        <f t="shared" si="9"/>
        <v>0</v>
      </c>
      <c r="AA31" s="71">
        <f t="shared" si="6"/>
        <v>0</v>
      </c>
      <c r="AB31" s="10">
        <f t="shared" si="0"/>
        <v>0</v>
      </c>
      <c r="AC31" s="77"/>
      <c r="AD31" s="314"/>
      <c r="AE31" s="283"/>
      <c r="AF31" s="73">
        <f>'ИТОГ и проверка'!P31</f>
        <v>0</v>
      </c>
      <c r="AG31" s="73"/>
      <c r="AH31" s="73"/>
      <c r="AI31" s="91"/>
      <c r="AJ31" s="91">
        <f t="shared" si="7"/>
        <v>0</v>
      </c>
      <c r="AK31" s="89">
        <f t="shared" si="1"/>
        <v>0</v>
      </c>
      <c r="AL31" s="71">
        <f t="shared" si="2"/>
        <v>0</v>
      </c>
    </row>
    <row r="32" spans="1:38" ht="31.5">
      <c r="A32" s="66" t="s">
        <v>71</v>
      </c>
      <c r="B32" s="67" t="s">
        <v>72</v>
      </c>
      <c r="C32" s="171">
        <v>9.0289999999999999</v>
      </c>
      <c r="D32" s="41">
        <v>0</v>
      </c>
      <c r="E32" s="200">
        <v>9</v>
      </c>
      <c r="F32" s="157">
        <f t="shared" si="3"/>
        <v>0.99678812714586329</v>
      </c>
      <c r="G32" s="75">
        <v>0</v>
      </c>
      <c r="H32" s="75">
        <v>0</v>
      </c>
      <c r="I32" s="75"/>
      <c r="J32" s="312"/>
      <c r="K32" s="72"/>
      <c r="L32" s="75">
        <v>0</v>
      </c>
      <c r="M32" s="75"/>
      <c r="N32" s="158"/>
      <c r="O32" s="170">
        <v>0</v>
      </c>
      <c r="P32" s="160"/>
      <c r="Q32" s="161"/>
      <c r="R32" s="90">
        <v>0</v>
      </c>
      <c r="S32" s="313"/>
      <c r="T32" s="90">
        <v>0</v>
      </c>
      <c r="U32" s="162">
        <v>0</v>
      </c>
      <c r="V32" s="71">
        <f t="shared" si="4"/>
        <v>0</v>
      </c>
      <c r="W32" s="283">
        <f t="shared" si="5"/>
        <v>0</v>
      </c>
      <c r="X32" s="44">
        <v>0</v>
      </c>
      <c r="Y32" s="73">
        <f>'ИТОГ и проверка'!O32</f>
        <v>0</v>
      </c>
      <c r="Z32" s="73">
        <v>0</v>
      </c>
      <c r="AA32" s="71">
        <f t="shared" si="6"/>
        <v>0</v>
      </c>
      <c r="AB32" s="73">
        <f t="shared" si="0"/>
        <v>0</v>
      </c>
      <c r="AC32" s="77"/>
      <c r="AD32" s="314"/>
      <c r="AE32" s="283"/>
      <c r="AF32" s="73">
        <f>'ИТОГ и проверка'!P32</f>
        <v>0</v>
      </c>
      <c r="AG32" s="73"/>
      <c r="AH32" s="73"/>
      <c r="AI32" s="91"/>
      <c r="AJ32" s="91">
        <f t="shared" si="7"/>
        <v>0</v>
      </c>
      <c r="AK32" s="89">
        <f t="shared" si="1"/>
        <v>0</v>
      </c>
      <c r="AL32" s="71">
        <f t="shared" si="2"/>
        <v>0</v>
      </c>
    </row>
    <row r="33" spans="1:38" ht="31.5">
      <c r="A33" s="66" t="s">
        <v>73</v>
      </c>
      <c r="B33" s="67" t="s">
        <v>74</v>
      </c>
      <c r="C33" s="189">
        <v>302.7</v>
      </c>
      <c r="D33" s="41">
        <v>0</v>
      </c>
      <c r="E33" s="199">
        <v>0</v>
      </c>
      <c r="F33" s="157">
        <f t="shared" si="3"/>
        <v>0</v>
      </c>
      <c r="G33" s="75">
        <v>0</v>
      </c>
      <c r="H33" s="75">
        <v>0</v>
      </c>
      <c r="I33" s="75"/>
      <c r="J33" s="312"/>
      <c r="K33" s="72"/>
      <c r="L33" s="75">
        <v>0</v>
      </c>
      <c r="M33" s="75"/>
      <c r="N33" s="158"/>
      <c r="O33" s="159">
        <v>0</v>
      </c>
      <c r="P33" s="160"/>
      <c r="Q33" s="161"/>
      <c r="R33" s="44">
        <v>0</v>
      </c>
      <c r="S33" s="313"/>
      <c r="T33" s="44">
        <v>0</v>
      </c>
      <c r="U33" s="162">
        <v>0</v>
      </c>
      <c r="V33" s="71">
        <f t="shared" si="4"/>
        <v>0</v>
      </c>
      <c r="W33" s="283">
        <f t="shared" si="5"/>
        <v>0</v>
      </c>
      <c r="X33" s="44">
        <v>0</v>
      </c>
      <c r="Y33" s="73">
        <f>'ИТОГ и проверка'!O33</f>
        <v>0</v>
      </c>
      <c r="Z33" s="73">
        <v>0</v>
      </c>
      <c r="AA33" s="71">
        <f t="shared" si="6"/>
        <v>0</v>
      </c>
      <c r="AB33" s="10">
        <f t="shared" si="0"/>
        <v>0</v>
      </c>
      <c r="AC33" s="77"/>
      <c r="AD33" s="314"/>
      <c r="AE33" s="283"/>
      <c r="AF33" s="73">
        <f>'ИТОГ и проверка'!P33</f>
        <v>0</v>
      </c>
      <c r="AG33" s="73"/>
      <c r="AH33" s="73"/>
      <c r="AI33" s="91"/>
      <c r="AJ33" s="91">
        <f t="shared" si="7"/>
        <v>0</v>
      </c>
      <c r="AK33" s="89">
        <f t="shared" si="1"/>
        <v>0</v>
      </c>
      <c r="AL33" s="71">
        <f t="shared" si="2"/>
        <v>0</v>
      </c>
    </row>
    <row r="34" spans="1:38" ht="31.5">
      <c r="A34" s="66" t="s">
        <v>75</v>
      </c>
      <c r="B34" s="67" t="s">
        <v>76</v>
      </c>
      <c r="C34" s="171">
        <v>10</v>
      </c>
      <c r="D34" s="41">
        <v>0</v>
      </c>
      <c r="E34" s="37">
        <v>0</v>
      </c>
      <c r="F34" s="157">
        <f t="shared" si="3"/>
        <v>0</v>
      </c>
      <c r="G34" s="75">
        <v>0</v>
      </c>
      <c r="H34" s="75">
        <v>0</v>
      </c>
      <c r="I34" s="75"/>
      <c r="J34" s="312"/>
      <c r="K34" s="72"/>
      <c r="L34" s="75">
        <v>0</v>
      </c>
      <c r="M34" s="75"/>
      <c r="N34" s="158"/>
      <c r="O34" s="170">
        <v>0</v>
      </c>
      <c r="P34" s="160"/>
      <c r="Q34" s="161"/>
      <c r="R34" s="90">
        <v>0</v>
      </c>
      <c r="S34" s="313"/>
      <c r="T34" s="90">
        <v>0</v>
      </c>
      <c r="U34" s="162">
        <v>0</v>
      </c>
      <c r="V34" s="71">
        <f t="shared" si="4"/>
        <v>0</v>
      </c>
      <c r="W34" s="283">
        <f t="shared" si="5"/>
        <v>0</v>
      </c>
      <c r="X34" s="44">
        <v>0</v>
      </c>
      <c r="Y34" s="73">
        <f>'ИТОГ и проверка'!O34</f>
        <v>0</v>
      </c>
      <c r="Z34" s="73">
        <v>0</v>
      </c>
      <c r="AA34" s="71">
        <f t="shared" si="6"/>
        <v>0</v>
      </c>
      <c r="AB34" s="73">
        <f t="shared" si="0"/>
        <v>0</v>
      </c>
      <c r="AC34" s="77"/>
      <c r="AD34" s="314"/>
      <c r="AE34" s="283"/>
      <c r="AF34" s="73">
        <f>'ИТОГ и проверка'!P34</f>
        <v>0</v>
      </c>
      <c r="AG34" s="73"/>
      <c r="AH34" s="73"/>
      <c r="AI34" s="91"/>
      <c r="AJ34" s="91">
        <f t="shared" si="7"/>
        <v>0</v>
      </c>
      <c r="AK34" s="89">
        <f t="shared" si="1"/>
        <v>0</v>
      </c>
      <c r="AL34" s="71">
        <f t="shared" si="2"/>
        <v>0</v>
      </c>
    </row>
    <row r="35" spans="1:38" ht="47.25">
      <c r="A35" s="66" t="s">
        <v>77</v>
      </c>
      <c r="B35" s="67" t="s">
        <v>78</v>
      </c>
      <c r="C35" s="168">
        <v>9.8000000000000007</v>
      </c>
      <c r="D35" s="41">
        <v>19</v>
      </c>
      <c r="E35" s="197">
        <v>9</v>
      </c>
      <c r="F35" s="157">
        <f t="shared" si="3"/>
        <v>0.91836734693877542</v>
      </c>
      <c r="G35" s="75">
        <v>0</v>
      </c>
      <c r="H35" s="75">
        <v>0</v>
      </c>
      <c r="I35" s="75"/>
      <c r="J35" s="312"/>
      <c r="K35" s="72"/>
      <c r="L35" s="75">
        <v>0</v>
      </c>
      <c r="M35" s="75"/>
      <c r="N35" s="158"/>
      <c r="O35" s="250">
        <v>0</v>
      </c>
      <c r="P35" s="160"/>
      <c r="Q35" s="161"/>
      <c r="R35" s="90">
        <v>0</v>
      </c>
      <c r="S35" s="313"/>
      <c r="T35" s="90">
        <v>0</v>
      </c>
      <c r="U35" s="162">
        <v>0</v>
      </c>
      <c r="V35" s="71">
        <f t="shared" si="4"/>
        <v>0</v>
      </c>
      <c r="W35" s="283">
        <f t="shared" si="5"/>
        <v>0</v>
      </c>
      <c r="X35" s="44">
        <v>0</v>
      </c>
      <c r="Y35" s="73">
        <f>'ИТОГ и проверка'!O35</f>
        <v>0</v>
      </c>
      <c r="Z35" s="73">
        <f t="shared" si="9"/>
        <v>0</v>
      </c>
      <c r="AA35" s="71">
        <f t="shared" si="6"/>
        <v>0</v>
      </c>
      <c r="AB35" s="10">
        <f t="shared" si="0"/>
        <v>0</v>
      </c>
      <c r="AC35" s="77"/>
      <c r="AD35" s="314"/>
      <c r="AE35" s="283"/>
      <c r="AF35" s="73">
        <f>'ИТОГ и проверка'!P35</f>
        <v>0</v>
      </c>
      <c r="AG35" s="73"/>
      <c r="AH35" s="73"/>
      <c r="AI35" s="91"/>
      <c r="AJ35" s="91">
        <f t="shared" si="7"/>
        <v>0</v>
      </c>
      <c r="AK35" s="89">
        <f t="shared" si="1"/>
        <v>0</v>
      </c>
      <c r="AL35" s="71">
        <f t="shared" si="2"/>
        <v>0</v>
      </c>
    </row>
    <row r="36" spans="1:38">
      <c r="A36" s="93" t="s">
        <v>79</v>
      </c>
      <c r="B36" s="57" t="s">
        <v>80</v>
      </c>
      <c r="C36" s="163"/>
      <c r="D36" s="58"/>
      <c r="E36" s="59"/>
      <c r="F36" s="192"/>
      <c r="G36" s="61"/>
      <c r="H36" s="61"/>
      <c r="I36" s="61"/>
      <c r="J36" s="121"/>
      <c r="K36" s="121"/>
      <c r="L36" s="61"/>
      <c r="M36" s="121"/>
      <c r="N36" s="61"/>
      <c r="O36" s="185"/>
      <c r="P36" s="58"/>
      <c r="Q36" s="58"/>
      <c r="R36" s="94"/>
      <c r="S36" s="58"/>
      <c r="T36" s="94"/>
      <c r="U36" s="58"/>
      <c r="V36" s="60"/>
      <c r="W36" s="62"/>
      <c r="X36" s="62"/>
      <c r="Y36" s="60"/>
      <c r="Z36" s="120"/>
      <c r="AA36" s="60"/>
      <c r="AB36" s="73">
        <f t="shared" si="0"/>
        <v>0</v>
      </c>
      <c r="AC36" s="60"/>
      <c r="AD36" s="62"/>
      <c r="AE36" s="62"/>
      <c r="AF36" s="60"/>
      <c r="AG36" s="62"/>
      <c r="AH36" s="60"/>
      <c r="AI36" s="317"/>
      <c r="AJ36" s="91">
        <f t="shared" si="7"/>
        <v>0</v>
      </c>
      <c r="AK36" s="89">
        <f t="shared" si="1"/>
        <v>0</v>
      </c>
      <c r="AL36" s="71">
        <f t="shared" si="2"/>
        <v>0</v>
      </c>
    </row>
    <row r="37" spans="1:38" ht="47.25">
      <c r="A37" s="66" t="s">
        <v>81</v>
      </c>
      <c r="B37" s="67" t="s">
        <v>82</v>
      </c>
      <c r="C37" s="168">
        <v>164.08600000000001</v>
      </c>
      <c r="D37" s="74">
        <v>0</v>
      </c>
      <c r="E37" s="148">
        <v>0</v>
      </c>
      <c r="F37" s="157">
        <f t="shared" si="3"/>
        <v>0</v>
      </c>
      <c r="G37" s="75">
        <v>0</v>
      </c>
      <c r="H37" s="75">
        <v>0</v>
      </c>
      <c r="I37" s="75"/>
      <c r="J37" s="312"/>
      <c r="K37" s="72"/>
      <c r="L37" s="75">
        <v>0</v>
      </c>
      <c r="M37" s="75"/>
      <c r="N37" s="158"/>
      <c r="O37" s="170">
        <v>0</v>
      </c>
      <c r="P37" s="160"/>
      <c r="Q37" s="161"/>
      <c r="R37" s="90">
        <v>0</v>
      </c>
      <c r="S37" s="313"/>
      <c r="T37" s="90">
        <v>0</v>
      </c>
      <c r="U37" s="162">
        <v>0</v>
      </c>
      <c r="V37" s="71">
        <f t="shared" si="4"/>
        <v>0</v>
      </c>
      <c r="W37" s="283">
        <f t="shared" si="5"/>
        <v>0</v>
      </c>
      <c r="X37" s="44">
        <v>0</v>
      </c>
      <c r="Y37" s="73">
        <f>'ИТОГ и проверка'!O37</f>
        <v>0</v>
      </c>
      <c r="Z37" s="73">
        <v>0</v>
      </c>
      <c r="AA37" s="71">
        <f t="shared" si="6"/>
        <v>0</v>
      </c>
      <c r="AB37" s="10">
        <f t="shared" si="0"/>
        <v>0</v>
      </c>
      <c r="AC37" s="77"/>
      <c r="AD37" s="314"/>
      <c r="AE37" s="283"/>
      <c r="AF37" s="73">
        <f>'ИТОГ и проверка'!P37</f>
        <v>0</v>
      </c>
      <c r="AG37" s="73"/>
      <c r="AH37" s="73"/>
      <c r="AI37" s="91"/>
      <c r="AJ37" s="91">
        <f t="shared" si="7"/>
        <v>0</v>
      </c>
      <c r="AK37" s="89">
        <f t="shared" si="1"/>
        <v>0</v>
      </c>
      <c r="AL37" s="71">
        <f t="shared" si="2"/>
        <v>0</v>
      </c>
    </row>
    <row r="38" spans="1:38" ht="31.5" customHeight="1">
      <c r="A38" s="66" t="s">
        <v>83</v>
      </c>
      <c r="B38" s="67" t="s">
        <v>84</v>
      </c>
      <c r="C38" s="171">
        <v>358.7</v>
      </c>
      <c r="D38" s="74">
        <v>128</v>
      </c>
      <c r="E38" s="186">
        <v>128</v>
      </c>
      <c r="F38" s="157">
        <f t="shared" si="3"/>
        <v>0.35684415946473375</v>
      </c>
      <c r="G38" s="75">
        <v>6</v>
      </c>
      <c r="H38" s="75">
        <v>5</v>
      </c>
      <c r="I38" s="75"/>
      <c r="J38" s="312"/>
      <c r="K38" s="72"/>
      <c r="L38" s="75">
        <v>4</v>
      </c>
      <c r="M38" s="75"/>
      <c r="N38" s="158"/>
      <c r="O38" s="227">
        <v>6</v>
      </c>
      <c r="P38" s="160"/>
      <c r="Q38" s="161"/>
      <c r="R38" s="70">
        <v>4</v>
      </c>
      <c r="S38" s="313"/>
      <c r="T38" s="70">
        <v>0</v>
      </c>
      <c r="U38" s="162">
        <f t="shared" si="8"/>
        <v>100</v>
      </c>
      <c r="V38" s="71">
        <f t="shared" si="4"/>
        <v>6.4</v>
      </c>
      <c r="W38" s="283">
        <f t="shared" si="5"/>
        <v>6</v>
      </c>
      <c r="X38" s="44">
        <v>5</v>
      </c>
      <c r="Y38" s="73">
        <f>'ИТОГ и проверка'!O38</f>
        <v>6</v>
      </c>
      <c r="Z38" s="73">
        <f t="shared" si="9"/>
        <v>4.6875</v>
      </c>
      <c r="AA38" s="71">
        <f t="shared" si="6"/>
        <v>-0.3125</v>
      </c>
      <c r="AB38" s="73">
        <f t="shared" si="0"/>
        <v>0</v>
      </c>
      <c r="AC38" s="77"/>
      <c r="AD38" s="314"/>
      <c r="AE38" s="283"/>
      <c r="AF38" s="73">
        <f>'ИТОГ и проверка'!P38</f>
        <v>4</v>
      </c>
      <c r="AG38" s="73"/>
      <c r="AH38" s="73"/>
      <c r="AI38" s="91"/>
      <c r="AJ38" s="91">
        <f t="shared" si="7"/>
        <v>4</v>
      </c>
      <c r="AK38" s="89">
        <f t="shared" si="1"/>
        <v>-2</v>
      </c>
      <c r="AL38" s="71">
        <f t="shared" si="2"/>
        <v>0</v>
      </c>
    </row>
    <row r="39" spans="1:38" ht="47.25">
      <c r="A39" s="66" t="s">
        <v>85</v>
      </c>
      <c r="B39" s="67" t="s">
        <v>86</v>
      </c>
      <c r="C39" s="168">
        <v>59.463999999999999</v>
      </c>
      <c r="D39" s="74">
        <v>0</v>
      </c>
      <c r="E39" s="187">
        <v>0</v>
      </c>
      <c r="F39" s="157">
        <f t="shared" si="3"/>
        <v>0</v>
      </c>
      <c r="G39" s="75">
        <v>0</v>
      </c>
      <c r="H39" s="75">
        <v>0</v>
      </c>
      <c r="I39" s="75"/>
      <c r="J39" s="312"/>
      <c r="K39" s="72"/>
      <c r="L39" s="75">
        <v>0</v>
      </c>
      <c r="M39" s="75"/>
      <c r="N39" s="158"/>
      <c r="O39" s="170">
        <v>0</v>
      </c>
      <c r="P39" s="160"/>
      <c r="Q39" s="161"/>
      <c r="R39" s="90">
        <v>0</v>
      </c>
      <c r="S39" s="313"/>
      <c r="T39" s="90">
        <v>0</v>
      </c>
      <c r="U39" s="162">
        <v>0</v>
      </c>
      <c r="V39" s="71">
        <f t="shared" si="4"/>
        <v>0</v>
      </c>
      <c r="W39" s="283">
        <f t="shared" si="5"/>
        <v>0</v>
      </c>
      <c r="X39" s="44">
        <v>0</v>
      </c>
      <c r="Y39" s="73">
        <f>'ИТОГ и проверка'!O39</f>
        <v>0</v>
      </c>
      <c r="Z39" s="73">
        <v>0</v>
      </c>
      <c r="AA39" s="71">
        <f t="shared" si="6"/>
        <v>0</v>
      </c>
      <c r="AB39" s="10">
        <f t="shared" si="0"/>
        <v>0</v>
      </c>
      <c r="AC39" s="77"/>
      <c r="AD39" s="314"/>
      <c r="AE39" s="283"/>
      <c r="AF39" s="73">
        <f>'ИТОГ и проверка'!P39</f>
        <v>0</v>
      </c>
      <c r="AG39" s="73"/>
      <c r="AH39" s="73"/>
      <c r="AI39" s="91"/>
      <c r="AJ39" s="91">
        <f t="shared" si="7"/>
        <v>0</v>
      </c>
      <c r="AK39" s="89">
        <f t="shared" si="1"/>
        <v>0</v>
      </c>
      <c r="AL39" s="71">
        <f t="shared" si="2"/>
        <v>0</v>
      </c>
    </row>
    <row r="40" spans="1:38" ht="31.5">
      <c r="A40" s="66" t="s">
        <v>87</v>
      </c>
      <c r="B40" s="67" t="s">
        <v>88</v>
      </c>
      <c r="C40" s="171">
        <v>57.622</v>
      </c>
      <c r="D40" s="74">
        <v>0</v>
      </c>
      <c r="E40" s="203">
        <v>0</v>
      </c>
      <c r="F40" s="157">
        <f t="shared" si="3"/>
        <v>0</v>
      </c>
      <c r="G40" s="75">
        <v>0</v>
      </c>
      <c r="H40" s="75">
        <v>0</v>
      </c>
      <c r="I40" s="75"/>
      <c r="J40" s="312"/>
      <c r="K40" s="72"/>
      <c r="L40" s="75">
        <v>0</v>
      </c>
      <c r="M40" s="75"/>
      <c r="N40" s="158"/>
      <c r="O40" s="170">
        <v>0</v>
      </c>
      <c r="P40" s="160"/>
      <c r="Q40" s="161"/>
      <c r="R40" s="90">
        <v>0</v>
      </c>
      <c r="S40" s="313"/>
      <c r="T40" s="90">
        <v>0</v>
      </c>
      <c r="U40" s="162">
        <v>0</v>
      </c>
      <c r="V40" s="71">
        <f t="shared" si="4"/>
        <v>0</v>
      </c>
      <c r="W40" s="283">
        <f t="shared" si="5"/>
        <v>0</v>
      </c>
      <c r="X40" s="44">
        <v>0</v>
      </c>
      <c r="Y40" s="73">
        <f>'ИТОГ и проверка'!O40</f>
        <v>0</v>
      </c>
      <c r="Z40" s="73">
        <v>0</v>
      </c>
      <c r="AA40" s="71">
        <f t="shared" si="6"/>
        <v>0</v>
      </c>
      <c r="AB40" s="73">
        <f t="shared" si="0"/>
        <v>0</v>
      </c>
      <c r="AC40" s="77"/>
      <c r="AD40" s="314"/>
      <c r="AE40" s="283"/>
      <c r="AF40" s="73">
        <f>'ИТОГ и проверка'!P40</f>
        <v>0</v>
      </c>
      <c r="AG40" s="73"/>
      <c r="AH40" s="73"/>
      <c r="AI40" s="91"/>
      <c r="AJ40" s="91">
        <f t="shared" si="7"/>
        <v>0</v>
      </c>
      <c r="AK40" s="89">
        <f t="shared" si="1"/>
        <v>0</v>
      </c>
      <c r="AL40" s="71">
        <f t="shared" si="2"/>
        <v>0</v>
      </c>
    </row>
    <row r="41" spans="1:38" ht="47.25">
      <c r="A41" s="66" t="s">
        <v>89</v>
      </c>
      <c r="B41" s="67" t="s">
        <v>90</v>
      </c>
      <c r="C41" s="168">
        <v>335.71</v>
      </c>
      <c r="D41" s="74">
        <v>0</v>
      </c>
      <c r="E41" s="148">
        <v>0</v>
      </c>
      <c r="F41" s="157">
        <f t="shared" si="3"/>
        <v>0</v>
      </c>
      <c r="G41" s="75">
        <v>0</v>
      </c>
      <c r="H41" s="75">
        <v>0</v>
      </c>
      <c r="I41" s="75"/>
      <c r="J41" s="312"/>
      <c r="K41" s="72"/>
      <c r="L41" s="75">
        <v>0</v>
      </c>
      <c r="M41" s="75"/>
      <c r="N41" s="75"/>
      <c r="O41" s="190">
        <v>0</v>
      </c>
      <c r="P41" s="77"/>
      <c r="Q41" s="77"/>
      <c r="R41" s="112">
        <v>0</v>
      </c>
      <c r="S41" s="77"/>
      <c r="T41" s="112">
        <v>0</v>
      </c>
      <c r="U41" s="71">
        <v>0</v>
      </c>
      <c r="V41" s="71">
        <f t="shared" si="4"/>
        <v>0</v>
      </c>
      <c r="W41" s="283">
        <f t="shared" si="5"/>
        <v>0</v>
      </c>
      <c r="X41" s="44">
        <v>0</v>
      </c>
      <c r="Y41" s="73">
        <f>'ИТОГ и проверка'!O41</f>
        <v>0</v>
      </c>
      <c r="Z41" s="73">
        <v>0</v>
      </c>
      <c r="AA41" s="71">
        <f t="shared" si="6"/>
        <v>0</v>
      </c>
      <c r="AB41" s="10">
        <f t="shared" si="0"/>
        <v>0</v>
      </c>
      <c r="AC41" s="77"/>
      <c r="AD41" s="314"/>
      <c r="AE41" s="283"/>
      <c r="AF41" s="73">
        <f>'ИТОГ и проверка'!P41</f>
        <v>0</v>
      </c>
      <c r="AG41" s="73"/>
      <c r="AH41" s="73"/>
      <c r="AI41" s="91"/>
      <c r="AJ41" s="91">
        <f t="shared" si="7"/>
        <v>0</v>
      </c>
      <c r="AK41" s="89">
        <f t="shared" si="1"/>
        <v>0</v>
      </c>
      <c r="AL41" s="71">
        <f t="shared" si="2"/>
        <v>0</v>
      </c>
    </row>
    <row r="42" spans="1:38" ht="47.25">
      <c r="A42" s="66" t="s">
        <v>91</v>
      </c>
      <c r="B42" s="67" t="s">
        <v>92</v>
      </c>
      <c r="C42" s="171">
        <v>371.93</v>
      </c>
      <c r="D42" s="74">
        <v>60</v>
      </c>
      <c r="E42" s="203">
        <v>48</v>
      </c>
      <c r="F42" s="157">
        <f t="shared" si="3"/>
        <v>0.12905654289785712</v>
      </c>
      <c r="G42" s="75">
        <v>3</v>
      </c>
      <c r="H42" s="75">
        <v>5</v>
      </c>
      <c r="I42" s="75"/>
      <c r="J42" s="312"/>
      <c r="K42" s="72"/>
      <c r="L42" s="75">
        <v>2</v>
      </c>
      <c r="M42" s="75"/>
      <c r="N42" s="158"/>
      <c r="O42" s="320">
        <v>3</v>
      </c>
      <c r="P42" s="160"/>
      <c r="Q42" s="77"/>
      <c r="R42" s="90">
        <v>2</v>
      </c>
      <c r="S42" s="77"/>
      <c r="T42" s="90"/>
      <c r="U42" s="71">
        <v>0</v>
      </c>
      <c r="V42" s="71">
        <f t="shared" si="4"/>
        <v>2.4000000000000004</v>
      </c>
      <c r="W42" s="283">
        <f t="shared" si="5"/>
        <v>2</v>
      </c>
      <c r="X42" s="44">
        <v>5</v>
      </c>
      <c r="Y42" s="73">
        <f>'ИТОГ и проверка'!O42</f>
        <v>2</v>
      </c>
      <c r="Z42" s="73">
        <f t="shared" si="9"/>
        <v>4.166666666666667</v>
      </c>
      <c r="AA42" s="71">
        <f t="shared" si="6"/>
        <v>-0.83333333333333304</v>
      </c>
      <c r="AB42" s="73">
        <f t="shared" si="0"/>
        <v>0</v>
      </c>
      <c r="AC42" s="77"/>
      <c r="AD42" s="314"/>
      <c r="AE42" s="283"/>
      <c r="AF42" s="73">
        <f>'ИТОГ и проверка'!P42</f>
        <v>1</v>
      </c>
      <c r="AG42" s="73"/>
      <c r="AH42" s="73"/>
      <c r="AI42" s="91"/>
      <c r="AJ42" s="91">
        <f t="shared" si="7"/>
        <v>1</v>
      </c>
      <c r="AK42" s="89">
        <f t="shared" si="1"/>
        <v>-1</v>
      </c>
      <c r="AL42" s="71">
        <f t="shared" si="2"/>
        <v>0</v>
      </c>
    </row>
    <row r="43" spans="1:38" ht="47.25">
      <c r="A43" s="66" t="s">
        <v>93</v>
      </c>
      <c r="B43" s="67" t="s">
        <v>94</v>
      </c>
      <c r="C43" s="168">
        <v>291.029</v>
      </c>
      <c r="D43" s="74">
        <v>0</v>
      </c>
      <c r="E43" s="148">
        <v>0</v>
      </c>
      <c r="F43" s="157">
        <f t="shared" si="3"/>
        <v>0</v>
      </c>
      <c r="G43" s="75">
        <v>0</v>
      </c>
      <c r="H43" s="75">
        <v>0</v>
      </c>
      <c r="I43" s="75"/>
      <c r="J43" s="312"/>
      <c r="K43" s="72"/>
      <c r="L43" s="75">
        <v>0</v>
      </c>
      <c r="M43" s="75"/>
      <c r="N43" s="158"/>
      <c r="O43" s="262">
        <v>0</v>
      </c>
      <c r="P43" s="160"/>
      <c r="Q43" s="161"/>
      <c r="R43" s="90">
        <v>0</v>
      </c>
      <c r="S43" s="313"/>
      <c r="T43" s="90">
        <v>0</v>
      </c>
      <c r="U43" s="162">
        <v>0</v>
      </c>
      <c r="V43" s="71">
        <f t="shared" si="4"/>
        <v>0</v>
      </c>
      <c r="W43" s="283">
        <f t="shared" si="5"/>
        <v>0</v>
      </c>
      <c r="X43" s="44">
        <v>0</v>
      </c>
      <c r="Y43" s="73">
        <f>'ИТОГ и проверка'!O43</f>
        <v>0</v>
      </c>
      <c r="Z43" s="73">
        <v>0</v>
      </c>
      <c r="AA43" s="71">
        <f t="shared" si="6"/>
        <v>0</v>
      </c>
      <c r="AB43" s="10">
        <f t="shared" si="0"/>
        <v>0</v>
      </c>
      <c r="AC43" s="77"/>
      <c r="AD43" s="314"/>
      <c r="AE43" s="283"/>
      <c r="AF43" s="73">
        <f>'ИТОГ и проверка'!P43</f>
        <v>0</v>
      </c>
      <c r="AG43" s="73"/>
      <c r="AH43" s="73"/>
      <c r="AI43" s="91"/>
      <c r="AJ43" s="91">
        <f t="shared" si="7"/>
        <v>0</v>
      </c>
      <c r="AK43" s="89">
        <f t="shared" si="1"/>
        <v>0</v>
      </c>
      <c r="AL43" s="71">
        <f t="shared" si="2"/>
        <v>0</v>
      </c>
    </row>
    <row r="44" spans="1:38" ht="47.25">
      <c r="A44" s="66" t="s">
        <v>95</v>
      </c>
      <c r="B44" s="67" t="s">
        <v>96</v>
      </c>
      <c r="C44" s="171">
        <v>170.64400000000001</v>
      </c>
      <c r="D44" s="74">
        <v>0</v>
      </c>
      <c r="E44" s="203">
        <v>0</v>
      </c>
      <c r="F44" s="157">
        <f t="shared" si="3"/>
        <v>0</v>
      </c>
      <c r="G44" s="75">
        <v>0</v>
      </c>
      <c r="H44" s="75">
        <v>0</v>
      </c>
      <c r="I44" s="75"/>
      <c r="J44" s="312"/>
      <c r="K44" s="72"/>
      <c r="L44" s="75">
        <v>0</v>
      </c>
      <c r="M44" s="75"/>
      <c r="N44" s="75"/>
      <c r="O44" s="190">
        <v>0</v>
      </c>
      <c r="P44" s="77"/>
      <c r="Q44" s="77"/>
      <c r="R44" s="112">
        <v>0</v>
      </c>
      <c r="S44" s="77"/>
      <c r="T44" s="112">
        <v>0</v>
      </c>
      <c r="U44" s="71">
        <v>0</v>
      </c>
      <c r="V44" s="71">
        <f t="shared" si="4"/>
        <v>0</v>
      </c>
      <c r="W44" s="283">
        <f t="shared" si="5"/>
        <v>0</v>
      </c>
      <c r="X44" s="44">
        <v>0</v>
      </c>
      <c r="Y44" s="73">
        <f>'ИТОГ и проверка'!O44</f>
        <v>0</v>
      </c>
      <c r="Z44" s="73">
        <v>0</v>
      </c>
      <c r="AA44" s="71">
        <f t="shared" si="6"/>
        <v>0</v>
      </c>
      <c r="AB44" s="73">
        <f t="shared" si="0"/>
        <v>0</v>
      </c>
      <c r="AC44" s="77"/>
      <c r="AD44" s="314"/>
      <c r="AE44" s="283"/>
      <c r="AF44" s="73">
        <f>'ИТОГ и проверка'!P44</f>
        <v>0</v>
      </c>
      <c r="AG44" s="73"/>
      <c r="AH44" s="73"/>
      <c r="AI44" s="91"/>
      <c r="AJ44" s="91">
        <f t="shared" si="7"/>
        <v>0</v>
      </c>
      <c r="AK44" s="89">
        <f t="shared" si="1"/>
        <v>0</v>
      </c>
      <c r="AL44" s="71">
        <f t="shared" si="2"/>
        <v>0</v>
      </c>
    </row>
    <row r="45" spans="1:38" ht="63">
      <c r="A45" s="66" t="s">
        <v>97</v>
      </c>
      <c r="B45" s="67" t="s">
        <v>98</v>
      </c>
      <c r="C45" s="168">
        <v>225.4</v>
      </c>
      <c r="D45" s="74">
        <v>54</v>
      </c>
      <c r="E45" s="148">
        <v>46</v>
      </c>
      <c r="F45" s="157">
        <f t="shared" si="3"/>
        <v>0.20408163265306123</v>
      </c>
      <c r="G45" s="75">
        <v>2</v>
      </c>
      <c r="H45" s="75">
        <v>4</v>
      </c>
      <c r="I45" s="75"/>
      <c r="J45" s="312"/>
      <c r="K45" s="72"/>
      <c r="L45" s="75">
        <v>1</v>
      </c>
      <c r="M45" s="75"/>
      <c r="N45" s="75"/>
      <c r="O45" s="169">
        <v>2</v>
      </c>
      <c r="P45" s="77"/>
      <c r="Q45" s="77"/>
      <c r="R45" s="70">
        <v>1</v>
      </c>
      <c r="S45" s="77"/>
      <c r="T45" s="70">
        <v>0</v>
      </c>
      <c r="U45" s="71">
        <f t="shared" si="8"/>
        <v>100</v>
      </c>
      <c r="V45" s="71">
        <f t="shared" si="4"/>
        <v>2.3000000000000003</v>
      </c>
      <c r="W45" s="283">
        <f t="shared" si="5"/>
        <v>2</v>
      </c>
      <c r="X45" s="44">
        <v>5</v>
      </c>
      <c r="Y45" s="73">
        <f>'ИТОГ и проверка'!O45</f>
        <v>2</v>
      </c>
      <c r="Z45" s="73">
        <f t="shared" si="9"/>
        <v>4.3478260869565215</v>
      </c>
      <c r="AA45" s="71">
        <f t="shared" si="6"/>
        <v>-0.65217391304347849</v>
      </c>
      <c r="AB45" s="10">
        <f t="shared" si="0"/>
        <v>0</v>
      </c>
      <c r="AC45" s="77"/>
      <c r="AD45" s="314"/>
      <c r="AE45" s="283"/>
      <c r="AF45" s="73">
        <f>'ИТОГ и проверка'!P45</f>
        <v>1</v>
      </c>
      <c r="AG45" s="73"/>
      <c r="AH45" s="73"/>
      <c r="AI45" s="91"/>
      <c r="AJ45" s="91">
        <f t="shared" si="7"/>
        <v>1</v>
      </c>
      <c r="AK45" s="89">
        <f t="shared" si="1"/>
        <v>-1</v>
      </c>
      <c r="AL45" s="71">
        <f t="shared" si="2"/>
        <v>0</v>
      </c>
    </row>
    <row r="46" spans="1:38" ht="47.25">
      <c r="A46" s="66" t="s">
        <v>99</v>
      </c>
      <c r="B46" s="67" t="s">
        <v>100</v>
      </c>
      <c r="C46" s="171">
        <v>434.36</v>
      </c>
      <c r="D46" s="74">
        <v>126</v>
      </c>
      <c r="E46" s="186">
        <v>161</v>
      </c>
      <c r="F46" s="157">
        <f t="shared" si="3"/>
        <v>0.37066028179390365</v>
      </c>
      <c r="G46" s="75">
        <v>6</v>
      </c>
      <c r="H46" s="75">
        <v>5</v>
      </c>
      <c r="I46" s="75"/>
      <c r="J46" s="312"/>
      <c r="K46" s="72"/>
      <c r="L46" s="75">
        <v>4</v>
      </c>
      <c r="M46" s="75"/>
      <c r="N46" s="158"/>
      <c r="O46" s="170">
        <v>0</v>
      </c>
      <c r="P46" s="160"/>
      <c r="Q46" s="161"/>
      <c r="R46" s="90">
        <v>0</v>
      </c>
      <c r="S46" s="313"/>
      <c r="T46" s="90">
        <v>0</v>
      </c>
      <c r="U46" s="162">
        <f t="shared" si="8"/>
        <v>0</v>
      </c>
      <c r="V46" s="71">
        <f t="shared" si="4"/>
        <v>8.0500000000000007</v>
      </c>
      <c r="W46" s="283">
        <f t="shared" si="5"/>
        <v>8</v>
      </c>
      <c r="X46" s="44">
        <v>5</v>
      </c>
      <c r="Y46" s="73">
        <f>'ИТОГ и проверка'!O46</f>
        <v>8</v>
      </c>
      <c r="Z46" s="73">
        <f t="shared" si="9"/>
        <v>4.9689440993788816</v>
      </c>
      <c r="AA46" s="71">
        <f t="shared" si="6"/>
        <v>-3.1055900621118404E-2</v>
      </c>
      <c r="AB46" s="73">
        <f t="shared" si="0"/>
        <v>0</v>
      </c>
      <c r="AC46" s="77"/>
      <c r="AD46" s="314"/>
      <c r="AE46" s="283"/>
      <c r="AF46" s="73">
        <f>'ИТОГ и проверка'!P46</f>
        <v>6</v>
      </c>
      <c r="AG46" s="73"/>
      <c r="AH46" s="73"/>
      <c r="AI46" s="91"/>
      <c r="AJ46" s="91">
        <f t="shared" si="7"/>
        <v>6</v>
      </c>
      <c r="AK46" s="89">
        <f t="shared" si="1"/>
        <v>-2</v>
      </c>
      <c r="AL46" s="71">
        <f t="shared" si="2"/>
        <v>0</v>
      </c>
    </row>
    <row r="47" spans="1:38" ht="31.5">
      <c r="A47" s="66" t="s">
        <v>101</v>
      </c>
      <c r="B47" s="67" t="s">
        <v>102</v>
      </c>
      <c r="C47" s="168">
        <v>182.9</v>
      </c>
      <c r="D47" s="74">
        <v>0</v>
      </c>
      <c r="E47" s="187">
        <v>0</v>
      </c>
      <c r="F47" s="157">
        <f t="shared" si="3"/>
        <v>0</v>
      </c>
      <c r="G47" s="75">
        <v>0</v>
      </c>
      <c r="H47" s="75">
        <v>0</v>
      </c>
      <c r="I47" s="75"/>
      <c r="J47" s="312"/>
      <c r="K47" s="72"/>
      <c r="L47" s="75">
        <v>0</v>
      </c>
      <c r="M47" s="75"/>
      <c r="N47" s="158"/>
      <c r="O47" s="250">
        <v>0</v>
      </c>
      <c r="P47" s="160"/>
      <c r="Q47" s="161"/>
      <c r="R47" s="90">
        <v>0</v>
      </c>
      <c r="S47" s="313"/>
      <c r="T47" s="90">
        <v>0</v>
      </c>
      <c r="U47" s="162">
        <v>0</v>
      </c>
      <c r="V47" s="71">
        <f t="shared" si="4"/>
        <v>0</v>
      </c>
      <c r="W47" s="283">
        <f t="shared" si="5"/>
        <v>0</v>
      </c>
      <c r="X47" s="44">
        <v>0</v>
      </c>
      <c r="Y47" s="73">
        <f>'ИТОГ и проверка'!O47</f>
        <v>0</v>
      </c>
      <c r="Z47" s="73">
        <v>0</v>
      </c>
      <c r="AA47" s="71">
        <f t="shared" si="6"/>
        <v>0</v>
      </c>
      <c r="AB47" s="10">
        <f t="shared" si="0"/>
        <v>0</v>
      </c>
      <c r="AC47" s="77"/>
      <c r="AD47" s="314"/>
      <c r="AE47" s="283"/>
      <c r="AF47" s="73">
        <f>'ИТОГ и проверка'!P47</f>
        <v>0</v>
      </c>
      <c r="AG47" s="73"/>
      <c r="AH47" s="73"/>
      <c r="AI47" s="91"/>
      <c r="AJ47" s="91">
        <f t="shared" si="7"/>
        <v>0</v>
      </c>
      <c r="AK47" s="89">
        <f t="shared" si="1"/>
        <v>0</v>
      </c>
      <c r="AL47" s="71">
        <f t="shared" si="2"/>
        <v>0</v>
      </c>
    </row>
    <row r="48" spans="1:38">
      <c r="A48" s="93" t="s">
        <v>103</v>
      </c>
      <c r="B48" s="57" t="s">
        <v>104</v>
      </c>
      <c r="C48" s="163"/>
      <c r="D48" s="58"/>
      <c r="E48" s="194"/>
      <c r="F48" s="192"/>
      <c r="G48" s="61"/>
      <c r="H48" s="61"/>
      <c r="I48" s="61"/>
      <c r="J48" s="121"/>
      <c r="K48" s="121"/>
      <c r="L48" s="61"/>
      <c r="M48" s="121"/>
      <c r="N48" s="61"/>
      <c r="O48" s="164"/>
      <c r="P48" s="58"/>
      <c r="Q48" s="58"/>
      <c r="R48" s="59"/>
      <c r="S48" s="58"/>
      <c r="T48" s="59"/>
      <c r="U48" s="58"/>
      <c r="V48" s="60"/>
      <c r="W48" s="62"/>
      <c r="X48" s="62"/>
      <c r="Y48" s="60"/>
      <c r="Z48" s="120"/>
      <c r="AA48" s="60"/>
      <c r="AB48" s="73">
        <f t="shared" si="0"/>
        <v>0</v>
      </c>
      <c r="AC48" s="60"/>
      <c r="AD48" s="62"/>
      <c r="AE48" s="62"/>
      <c r="AF48" s="60"/>
      <c r="AG48" s="62"/>
      <c r="AH48" s="60"/>
      <c r="AI48" s="317"/>
      <c r="AJ48" s="91">
        <f t="shared" si="7"/>
        <v>0</v>
      </c>
      <c r="AK48" s="89">
        <f t="shared" si="1"/>
        <v>0</v>
      </c>
      <c r="AL48" s="71">
        <f t="shared" si="2"/>
        <v>0</v>
      </c>
    </row>
    <row r="49" spans="1:38" ht="47.25">
      <c r="A49" s="66" t="s">
        <v>105</v>
      </c>
      <c r="B49" s="67" t="s">
        <v>106</v>
      </c>
      <c r="C49" s="195">
        <v>131.72999999999999</v>
      </c>
      <c r="D49" s="284">
        <v>465</v>
      </c>
      <c r="E49" s="208">
        <v>463</v>
      </c>
      <c r="F49" s="174">
        <f t="shared" si="3"/>
        <v>3.5147650497229184</v>
      </c>
      <c r="G49" s="75">
        <v>23</v>
      </c>
      <c r="H49" s="75">
        <v>5</v>
      </c>
      <c r="I49" s="75"/>
      <c r="J49" s="312"/>
      <c r="K49" s="72"/>
      <c r="L49" s="75">
        <v>17</v>
      </c>
      <c r="M49" s="75"/>
      <c r="N49" s="75"/>
      <c r="O49" s="209">
        <v>22</v>
      </c>
      <c r="P49" s="77"/>
      <c r="Q49" s="77"/>
      <c r="R49" s="92">
        <v>17</v>
      </c>
      <c r="S49" s="77"/>
      <c r="T49" s="92"/>
      <c r="U49" s="71">
        <v>0</v>
      </c>
      <c r="V49" s="71">
        <f t="shared" si="4"/>
        <v>23.150000000000002</v>
      </c>
      <c r="W49" s="283">
        <f t="shared" si="5"/>
        <v>23</v>
      </c>
      <c r="X49" s="44">
        <v>5</v>
      </c>
      <c r="Y49" s="73">
        <f>'ИТОГ и проверка'!O49</f>
        <v>23</v>
      </c>
      <c r="Z49" s="73">
        <f t="shared" si="9"/>
        <v>4.967602591792657</v>
      </c>
      <c r="AA49" s="71">
        <f t="shared" si="6"/>
        <v>-3.2397408207343048E-2</v>
      </c>
      <c r="AB49" s="10">
        <f t="shared" si="0"/>
        <v>0</v>
      </c>
      <c r="AC49" s="77"/>
      <c r="AD49" s="314"/>
      <c r="AE49" s="283"/>
      <c r="AF49" s="73">
        <f>'ИТОГ и проверка'!P49</f>
        <v>17</v>
      </c>
      <c r="AG49" s="73"/>
      <c r="AH49" s="73"/>
      <c r="AI49" s="91"/>
      <c r="AJ49" s="91">
        <f t="shared" si="7"/>
        <v>17</v>
      </c>
      <c r="AK49" s="89">
        <f t="shared" si="1"/>
        <v>-6</v>
      </c>
      <c r="AL49" s="71">
        <f t="shared" si="2"/>
        <v>0</v>
      </c>
    </row>
    <row r="50" spans="1:38" ht="31.5">
      <c r="A50" s="66" t="s">
        <v>107</v>
      </c>
      <c r="B50" s="67" t="s">
        <v>108</v>
      </c>
      <c r="C50" s="210">
        <v>1574.614</v>
      </c>
      <c r="D50" s="284">
        <v>6314</v>
      </c>
      <c r="E50" s="170">
        <v>6143</v>
      </c>
      <c r="F50" s="174">
        <f t="shared" si="3"/>
        <v>3.9012735819699302</v>
      </c>
      <c r="G50" s="75">
        <v>315</v>
      </c>
      <c r="H50" s="75">
        <v>5</v>
      </c>
      <c r="I50" s="75"/>
      <c r="J50" s="312"/>
      <c r="K50" s="72"/>
      <c r="L50" s="75">
        <v>236</v>
      </c>
      <c r="M50" s="75"/>
      <c r="N50" s="158"/>
      <c r="O50" s="170">
        <v>315</v>
      </c>
      <c r="P50" s="160"/>
      <c r="Q50" s="161"/>
      <c r="R50" s="90">
        <v>236</v>
      </c>
      <c r="S50" s="313"/>
      <c r="T50" s="90"/>
      <c r="U50" s="162">
        <f t="shared" si="8"/>
        <v>100</v>
      </c>
      <c r="V50" s="71">
        <f t="shared" si="4"/>
        <v>307.15000000000003</v>
      </c>
      <c r="W50" s="283">
        <f t="shared" si="5"/>
        <v>307</v>
      </c>
      <c r="X50" s="44">
        <v>5</v>
      </c>
      <c r="Y50" s="73">
        <f>'ИТОГ и проверка'!O50</f>
        <v>307</v>
      </c>
      <c r="Z50" s="73">
        <f t="shared" si="9"/>
        <v>4.9975581963210161</v>
      </c>
      <c r="AA50" s="71">
        <f t="shared" si="6"/>
        <v>-2.4418036789839448E-3</v>
      </c>
      <c r="AB50" s="73">
        <f t="shared" si="0"/>
        <v>0</v>
      </c>
      <c r="AC50" s="77"/>
      <c r="AD50" s="314"/>
      <c r="AE50" s="283"/>
      <c r="AF50" s="73">
        <f>'ИТОГ и проверка'!P50</f>
        <v>230</v>
      </c>
      <c r="AG50" s="73"/>
      <c r="AH50" s="73"/>
      <c r="AI50" s="91"/>
      <c r="AJ50" s="91">
        <f t="shared" si="7"/>
        <v>230</v>
      </c>
      <c r="AK50" s="89">
        <f t="shared" si="1"/>
        <v>-77</v>
      </c>
      <c r="AL50" s="71">
        <f t="shared" si="2"/>
        <v>0</v>
      </c>
    </row>
    <row r="51" spans="1:38" ht="31.5">
      <c r="A51" s="66" t="s">
        <v>109</v>
      </c>
      <c r="B51" s="67" t="s">
        <v>110</v>
      </c>
      <c r="C51" s="195">
        <v>110.759</v>
      </c>
      <c r="D51" s="284">
        <v>686</v>
      </c>
      <c r="E51" s="170">
        <v>663</v>
      </c>
      <c r="F51" s="174">
        <f t="shared" si="3"/>
        <v>5.9859695374642241</v>
      </c>
      <c r="G51" s="75">
        <v>34</v>
      </c>
      <c r="H51" s="75">
        <v>5</v>
      </c>
      <c r="I51" s="75"/>
      <c r="J51" s="312"/>
      <c r="K51" s="72"/>
      <c r="L51" s="75">
        <v>25</v>
      </c>
      <c r="M51" s="75"/>
      <c r="N51" s="158"/>
      <c r="O51" s="170">
        <v>30</v>
      </c>
      <c r="P51" s="160"/>
      <c r="Q51" s="161"/>
      <c r="R51" s="90">
        <v>25</v>
      </c>
      <c r="S51" s="313"/>
      <c r="T51" s="90"/>
      <c r="U51" s="162">
        <f t="shared" si="8"/>
        <v>88.235294117647058</v>
      </c>
      <c r="V51" s="71">
        <f t="shared" si="4"/>
        <v>33.15</v>
      </c>
      <c r="W51" s="283">
        <f t="shared" si="5"/>
        <v>33</v>
      </c>
      <c r="X51" s="44">
        <v>5</v>
      </c>
      <c r="Y51" s="73">
        <f>'ИТОГ и проверка'!O51</f>
        <v>33</v>
      </c>
      <c r="Z51" s="73">
        <f t="shared" si="9"/>
        <v>4.9773755656108598</v>
      </c>
      <c r="AA51" s="71">
        <f t="shared" si="6"/>
        <v>-2.2624434389140191E-2</v>
      </c>
      <c r="AB51" s="10">
        <f t="shared" si="0"/>
        <v>0</v>
      </c>
      <c r="AC51" s="77"/>
      <c r="AD51" s="314"/>
      <c r="AE51" s="283"/>
      <c r="AF51" s="73">
        <f>'ИТОГ и проверка'!P51</f>
        <v>24</v>
      </c>
      <c r="AG51" s="73"/>
      <c r="AH51" s="73"/>
      <c r="AI51" s="91"/>
      <c r="AJ51" s="91">
        <f t="shared" si="7"/>
        <v>24</v>
      </c>
      <c r="AK51" s="89">
        <f t="shared" si="1"/>
        <v>-9</v>
      </c>
      <c r="AL51" s="71">
        <f t="shared" si="2"/>
        <v>0</v>
      </c>
    </row>
    <row r="52" spans="1:38" ht="31.5">
      <c r="A52" s="66" t="s">
        <v>111</v>
      </c>
      <c r="B52" s="67" t="s">
        <v>112</v>
      </c>
      <c r="C52" s="196">
        <v>395.2</v>
      </c>
      <c r="D52" s="74">
        <v>1940</v>
      </c>
      <c r="E52" s="148">
        <v>1893</v>
      </c>
      <c r="F52" s="157">
        <f t="shared" si="3"/>
        <v>4.7899797570850202</v>
      </c>
      <c r="G52" s="75">
        <v>38</v>
      </c>
      <c r="H52" s="75">
        <v>2</v>
      </c>
      <c r="I52" s="75"/>
      <c r="J52" s="312"/>
      <c r="K52" s="72"/>
      <c r="L52" s="75">
        <v>28</v>
      </c>
      <c r="M52" s="75"/>
      <c r="N52" s="158"/>
      <c r="O52" s="211">
        <v>33</v>
      </c>
      <c r="P52" s="160"/>
      <c r="Q52" s="161"/>
      <c r="R52" s="111">
        <v>28</v>
      </c>
      <c r="S52" s="313"/>
      <c r="T52" s="111">
        <v>0</v>
      </c>
      <c r="U52" s="162">
        <f t="shared" si="8"/>
        <v>86.84210526315789</v>
      </c>
      <c r="V52" s="71">
        <f t="shared" si="4"/>
        <v>94.65</v>
      </c>
      <c r="W52" s="283">
        <f t="shared" si="5"/>
        <v>94</v>
      </c>
      <c r="X52" s="44">
        <v>5</v>
      </c>
      <c r="Y52" s="73">
        <f>'ИТОГ и проверка'!O52</f>
        <v>47</v>
      </c>
      <c r="Z52" s="73">
        <f t="shared" si="9"/>
        <v>2.4828314844162707</v>
      </c>
      <c r="AA52" s="71">
        <f t="shared" si="6"/>
        <v>-2.5171685155837293</v>
      </c>
      <c r="AB52" s="73">
        <f t="shared" si="0"/>
        <v>0</v>
      </c>
      <c r="AC52" s="77"/>
      <c r="AD52" s="314"/>
      <c r="AE52" s="283"/>
      <c r="AF52" s="73">
        <f>'ИТОГ и проверка'!P52</f>
        <v>35</v>
      </c>
      <c r="AG52" s="73"/>
      <c r="AH52" s="73"/>
      <c r="AI52" s="91"/>
      <c r="AJ52" s="91">
        <f t="shared" si="7"/>
        <v>35</v>
      </c>
      <c r="AK52" s="89">
        <f t="shared" si="1"/>
        <v>-12</v>
      </c>
      <c r="AL52" s="71">
        <f t="shared" si="2"/>
        <v>0</v>
      </c>
    </row>
    <row r="53" spans="1:38">
      <c r="A53" s="93" t="s">
        <v>113</v>
      </c>
      <c r="B53" s="57" t="s">
        <v>114</v>
      </c>
      <c r="C53" s="175"/>
      <c r="D53" s="165"/>
      <c r="E53" s="212"/>
      <c r="F53" s="213"/>
      <c r="G53" s="61"/>
      <c r="H53" s="61"/>
      <c r="I53" s="61"/>
      <c r="J53" s="121"/>
      <c r="K53" s="121"/>
      <c r="L53" s="61"/>
      <c r="M53" s="121"/>
      <c r="N53" s="61"/>
      <c r="O53" s="164"/>
      <c r="P53" s="58"/>
      <c r="Q53" s="58"/>
      <c r="R53" s="59"/>
      <c r="S53" s="58"/>
      <c r="T53" s="59"/>
      <c r="U53" s="58"/>
      <c r="V53" s="60"/>
      <c r="W53" s="62"/>
      <c r="X53" s="62"/>
      <c r="Y53" s="60"/>
      <c r="Z53" s="120"/>
      <c r="AA53" s="60"/>
      <c r="AB53" s="10">
        <f t="shared" si="0"/>
        <v>0</v>
      </c>
      <c r="AC53" s="60"/>
      <c r="AD53" s="62"/>
      <c r="AE53" s="62"/>
      <c r="AF53" s="60"/>
      <c r="AG53" s="62"/>
      <c r="AH53" s="60"/>
      <c r="AI53" s="317"/>
      <c r="AJ53" s="91">
        <f t="shared" si="7"/>
        <v>0</v>
      </c>
      <c r="AK53" s="89">
        <f t="shared" si="1"/>
        <v>0</v>
      </c>
      <c r="AL53" s="71">
        <f t="shared" si="2"/>
        <v>0</v>
      </c>
    </row>
    <row r="54" spans="1:38" ht="47.25">
      <c r="A54" s="66" t="s">
        <v>115</v>
      </c>
      <c r="B54" s="67" t="s">
        <v>116</v>
      </c>
      <c r="C54" s="171">
        <v>242.89099999999999</v>
      </c>
      <c r="D54" s="284">
        <v>344</v>
      </c>
      <c r="E54" s="216">
        <v>243</v>
      </c>
      <c r="F54" s="174">
        <f t="shared" si="3"/>
        <v>1.0004487609668535</v>
      </c>
      <c r="G54" s="75">
        <v>17</v>
      </c>
      <c r="H54" s="75">
        <v>5</v>
      </c>
      <c r="I54" s="75"/>
      <c r="J54" s="312"/>
      <c r="K54" s="72"/>
      <c r="L54" s="75">
        <v>12</v>
      </c>
      <c r="M54" s="75"/>
      <c r="N54" s="75"/>
      <c r="O54" s="209">
        <v>17</v>
      </c>
      <c r="P54" s="77"/>
      <c r="Q54" s="77"/>
      <c r="R54" s="112">
        <v>12</v>
      </c>
      <c r="S54" s="77"/>
      <c r="T54" s="92"/>
      <c r="U54" s="71">
        <f t="shared" si="8"/>
        <v>99.999999999999986</v>
      </c>
      <c r="V54" s="71">
        <f t="shared" si="4"/>
        <v>12.15</v>
      </c>
      <c r="W54" s="283">
        <f t="shared" si="5"/>
        <v>12</v>
      </c>
      <c r="X54" s="44">
        <v>5</v>
      </c>
      <c r="Y54" s="73">
        <f>'ИТОГ и проверка'!O54</f>
        <v>12</v>
      </c>
      <c r="Z54" s="73">
        <f t="shared" si="9"/>
        <v>4.9382716049382713</v>
      </c>
      <c r="AA54" s="71">
        <f t="shared" si="6"/>
        <v>-6.1728395061728669E-2</v>
      </c>
      <c r="AB54" s="73">
        <f t="shared" si="0"/>
        <v>0</v>
      </c>
      <c r="AC54" s="77"/>
      <c r="AD54" s="314"/>
      <c r="AE54" s="283"/>
      <c r="AF54" s="73">
        <f>'ИТОГ и проверка'!P54</f>
        <v>9</v>
      </c>
      <c r="AG54" s="73"/>
      <c r="AH54" s="73"/>
      <c r="AI54" s="91"/>
      <c r="AJ54" s="91">
        <f t="shared" si="7"/>
        <v>9</v>
      </c>
      <c r="AK54" s="89">
        <f t="shared" si="1"/>
        <v>-3</v>
      </c>
      <c r="AL54" s="71">
        <f t="shared" si="2"/>
        <v>0</v>
      </c>
    </row>
    <row r="55" spans="1:38" ht="31.5">
      <c r="A55" s="66" t="s">
        <v>546</v>
      </c>
      <c r="B55" s="67" t="s">
        <v>118</v>
      </c>
      <c r="C55" s="195">
        <v>373.82499999999999</v>
      </c>
      <c r="D55" s="69">
        <v>3467</v>
      </c>
      <c r="E55" s="148">
        <v>3545</v>
      </c>
      <c r="F55" s="157">
        <f t="shared" si="3"/>
        <v>9.4830468802247037</v>
      </c>
      <c r="G55" s="75">
        <v>173</v>
      </c>
      <c r="H55" s="75">
        <v>5</v>
      </c>
      <c r="I55" s="75"/>
      <c r="J55" s="312"/>
      <c r="K55" s="72"/>
      <c r="L55" s="75">
        <v>129</v>
      </c>
      <c r="M55" s="75"/>
      <c r="N55" s="158"/>
      <c r="O55" s="170">
        <v>129</v>
      </c>
      <c r="P55" s="160"/>
      <c r="Q55" s="161"/>
      <c r="R55" s="90">
        <v>129</v>
      </c>
      <c r="S55" s="313"/>
      <c r="T55" s="90">
        <v>0</v>
      </c>
      <c r="U55" s="162">
        <f t="shared" si="8"/>
        <v>74.566473988439313</v>
      </c>
      <c r="V55" s="71">
        <f t="shared" si="4"/>
        <v>177.25</v>
      </c>
      <c r="W55" s="283">
        <f t="shared" si="5"/>
        <v>177</v>
      </c>
      <c r="X55" s="44">
        <v>5</v>
      </c>
      <c r="Y55" s="73">
        <f>'ИТОГ и проверка'!O55</f>
        <v>177</v>
      </c>
      <c r="Z55" s="73">
        <f t="shared" si="9"/>
        <v>4.9929478138222843</v>
      </c>
      <c r="AA55" s="71">
        <f t="shared" si="6"/>
        <v>-7.0521861777157469E-3</v>
      </c>
      <c r="AB55" s="10">
        <f t="shared" si="0"/>
        <v>0</v>
      </c>
      <c r="AC55" s="77"/>
      <c r="AD55" s="314"/>
      <c r="AE55" s="283"/>
      <c r="AF55" s="73">
        <f>'ИТОГ и проверка'!P55</f>
        <v>132</v>
      </c>
      <c r="AG55" s="73"/>
      <c r="AH55" s="73"/>
      <c r="AI55" s="91"/>
      <c r="AJ55" s="91">
        <f t="shared" si="7"/>
        <v>132</v>
      </c>
      <c r="AK55" s="89">
        <f t="shared" si="1"/>
        <v>-45</v>
      </c>
      <c r="AL55" s="71">
        <f t="shared" si="2"/>
        <v>0</v>
      </c>
    </row>
    <row r="56" spans="1:38" ht="31.5">
      <c r="A56" s="66" t="s">
        <v>119</v>
      </c>
      <c r="B56" s="67" t="s">
        <v>120</v>
      </c>
      <c r="C56" s="196">
        <v>46.606000000000002</v>
      </c>
      <c r="D56" s="69">
        <v>295</v>
      </c>
      <c r="E56" s="90">
        <v>307</v>
      </c>
      <c r="F56" s="157">
        <f t="shared" si="3"/>
        <v>6.5871347036862202</v>
      </c>
      <c r="G56" s="75">
        <v>14</v>
      </c>
      <c r="H56" s="75">
        <v>5</v>
      </c>
      <c r="I56" s="75"/>
      <c r="J56" s="312"/>
      <c r="K56" s="72"/>
      <c r="L56" s="75">
        <v>10</v>
      </c>
      <c r="M56" s="75"/>
      <c r="N56" s="158"/>
      <c r="O56" s="170">
        <v>10</v>
      </c>
      <c r="P56" s="160"/>
      <c r="Q56" s="161"/>
      <c r="R56" s="90">
        <v>10</v>
      </c>
      <c r="S56" s="313"/>
      <c r="T56" s="90"/>
      <c r="U56" s="162">
        <f t="shared" si="8"/>
        <v>71.428571428571416</v>
      </c>
      <c r="V56" s="71">
        <f t="shared" si="4"/>
        <v>15.350000000000001</v>
      </c>
      <c r="W56" s="283">
        <f t="shared" si="5"/>
        <v>15</v>
      </c>
      <c r="X56" s="44">
        <v>5</v>
      </c>
      <c r="Y56" s="73">
        <f>'ИТОГ и проверка'!O56</f>
        <v>15</v>
      </c>
      <c r="Z56" s="73">
        <f t="shared" si="9"/>
        <v>4.8859934853420199</v>
      </c>
      <c r="AA56" s="71">
        <f t="shared" si="6"/>
        <v>-0.11400651465798006</v>
      </c>
      <c r="AB56" s="73">
        <f t="shared" si="0"/>
        <v>0</v>
      </c>
      <c r="AC56" s="77"/>
      <c r="AD56" s="314"/>
      <c r="AE56" s="283"/>
      <c r="AF56" s="73">
        <f>'ИТОГ и проверка'!P56</f>
        <v>11</v>
      </c>
      <c r="AG56" s="73"/>
      <c r="AH56" s="73"/>
      <c r="AI56" s="91"/>
      <c r="AJ56" s="91">
        <f t="shared" si="7"/>
        <v>11</v>
      </c>
      <c r="AK56" s="89">
        <f t="shared" si="1"/>
        <v>-4</v>
      </c>
      <c r="AL56" s="71">
        <f t="shared" si="2"/>
        <v>0</v>
      </c>
    </row>
    <row r="57" spans="1:38">
      <c r="A57" s="93" t="s">
        <v>121</v>
      </c>
      <c r="B57" s="57" t="s">
        <v>122</v>
      </c>
      <c r="C57" s="175"/>
      <c r="D57" s="165"/>
      <c r="E57" s="212"/>
      <c r="F57" s="213"/>
      <c r="G57" s="61"/>
      <c r="H57" s="61"/>
      <c r="I57" s="61"/>
      <c r="J57" s="121"/>
      <c r="K57" s="121"/>
      <c r="L57" s="61"/>
      <c r="M57" s="121"/>
      <c r="N57" s="61"/>
      <c r="O57" s="221"/>
      <c r="P57" s="58"/>
      <c r="Q57" s="58"/>
      <c r="R57" s="59"/>
      <c r="S57" s="58"/>
      <c r="T57" s="59"/>
      <c r="U57" s="58"/>
      <c r="V57" s="60"/>
      <c r="W57" s="62"/>
      <c r="X57" s="62"/>
      <c r="Y57" s="60"/>
      <c r="Z57" s="120"/>
      <c r="AA57" s="60"/>
      <c r="AB57" s="10">
        <f t="shared" si="0"/>
        <v>0</v>
      </c>
      <c r="AC57" s="60"/>
      <c r="AD57" s="62"/>
      <c r="AE57" s="62"/>
      <c r="AF57" s="60"/>
      <c r="AG57" s="62"/>
      <c r="AH57" s="60"/>
      <c r="AI57" s="317"/>
      <c r="AJ57" s="91">
        <f t="shared" si="7"/>
        <v>0</v>
      </c>
      <c r="AK57" s="89">
        <f t="shared" si="1"/>
        <v>0</v>
      </c>
      <c r="AL57" s="71">
        <f t="shared" si="2"/>
        <v>0</v>
      </c>
    </row>
    <row r="58" spans="1:38" ht="47.25">
      <c r="A58" s="66" t="s">
        <v>123</v>
      </c>
      <c r="B58" s="67" t="s">
        <v>124</v>
      </c>
      <c r="C58" s="171">
        <v>399.13</v>
      </c>
      <c r="D58" s="271">
        <v>0</v>
      </c>
      <c r="E58" s="170">
        <v>0</v>
      </c>
      <c r="F58" s="174">
        <f t="shared" si="3"/>
        <v>0</v>
      </c>
      <c r="G58" s="75">
        <v>0</v>
      </c>
      <c r="H58" s="75">
        <v>0</v>
      </c>
      <c r="I58" s="75"/>
      <c r="J58" s="312"/>
      <c r="K58" s="72"/>
      <c r="L58" s="75">
        <v>0</v>
      </c>
      <c r="M58" s="75"/>
      <c r="N58" s="75"/>
      <c r="O58" s="209">
        <v>0</v>
      </c>
      <c r="P58" s="77"/>
      <c r="Q58" s="77"/>
      <c r="R58" s="92">
        <v>0</v>
      </c>
      <c r="S58" s="77"/>
      <c r="T58" s="92">
        <v>0</v>
      </c>
      <c r="U58" s="71">
        <v>0</v>
      </c>
      <c r="V58" s="71">
        <f t="shared" si="4"/>
        <v>0</v>
      </c>
      <c r="W58" s="283">
        <f t="shared" si="5"/>
        <v>0</v>
      </c>
      <c r="X58" s="44">
        <v>0</v>
      </c>
      <c r="Y58" s="73">
        <f>'ИТОГ и проверка'!O58</f>
        <v>0</v>
      </c>
      <c r="Z58" s="73">
        <v>0</v>
      </c>
      <c r="AA58" s="71">
        <f t="shared" si="6"/>
        <v>0</v>
      </c>
      <c r="AB58" s="73">
        <f t="shared" si="0"/>
        <v>0</v>
      </c>
      <c r="AC58" s="77"/>
      <c r="AD58" s="314"/>
      <c r="AE58" s="283"/>
      <c r="AF58" s="73">
        <f>'ИТОГ и проверка'!P58</f>
        <v>0</v>
      </c>
      <c r="AG58" s="73"/>
      <c r="AH58" s="73"/>
      <c r="AI58" s="91"/>
      <c r="AJ58" s="91">
        <f t="shared" si="7"/>
        <v>0</v>
      </c>
      <c r="AK58" s="89">
        <f t="shared" si="1"/>
        <v>0</v>
      </c>
      <c r="AL58" s="71">
        <f t="shared" si="2"/>
        <v>0</v>
      </c>
    </row>
    <row r="59" spans="1:38" ht="31.5">
      <c r="A59" s="66" t="s">
        <v>125</v>
      </c>
      <c r="B59" s="67" t="s">
        <v>126</v>
      </c>
      <c r="C59" s="168">
        <v>162.821</v>
      </c>
      <c r="D59" s="69">
        <v>666</v>
      </c>
      <c r="E59" s="226">
        <v>669</v>
      </c>
      <c r="F59" s="157">
        <f t="shared" si="3"/>
        <v>4.1088066035707929</v>
      </c>
      <c r="G59" s="75">
        <v>32</v>
      </c>
      <c r="H59" s="75">
        <v>5</v>
      </c>
      <c r="I59" s="75"/>
      <c r="J59" s="312"/>
      <c r="K59" s="72"/>
      <c r="L59" s="75">
        <v>24</v>
      </c>
      <c r="M59" s="75"/>
      <c r="N59" s="158"/>
      <c r="O59" s="170">
        <v>32</v>
      </c>
      <c r="P59" s="160"/>
      <c r="Q59" s="161"/>
      <c r="R59" s="90">
        <v>24</v>
      </c>
      <c r="S59" s="313"/>
      <c r="T59" s="90">
        <v>2</v>
      </c>
      <c r="U59" s="162">
        <f t="shared" si="8"/>
        <v>100</v>
      </c>
      <c r="V59" s="71">
        <f t="shared" si="4"/>
        <v>33.450000000000003</v>
      </c>
      <c r="W59" s="283">
        <f t="shared" si="5"/>
        <v>33</v>
      </c>
      <c r="X59" s="44">
        <v>5</v>
      </c>
      <c r="Y59" s="73">
        <f>'ИТОГ и проверка'!O59</f>
        <v>32</v>
      </c>
      <c r="Z59" s="73">
        <f t="shared" si="9"/>
        <v>4.783258594917787</v>
      </c>
      <c r="AA59" s="71">
        <f t="shared" si="6"/>
        <v>-0.21674140508221296</v>
      </c>
      <c r="AB59" s="10">
        <f t="shared" si="0"/>
        <v>0</v>
      </c>
      <c r="AC59" s="77"/>
      <c r="AD59" s="314"/>
      <c r="AE59" s="283"/>
      <c r="AF59" s="73">
        <f>'ИТОГ и проверка'!P59</f>
        <v>24</v>
      </c>
      <c r="AG59" s="73"/>
      <c r="AH59" s="73"/>
      <c r="AI59" s="91"/>
      <c r="AJ59" s="91">
        <f t="shared" si="7"/>
        <v>24</v>
      </c>
      <c r="AK59" s="89">
        <f t="shared" si="1"/>
        <v>-8</v>
      </c>
      <c r="AL59" s="71">
        <f t="shared" si="2"/>
        <v>0</v>
      </c>
    </row>
    <row r="60" spans="1:38">
      <c r="A60" s="93" t="s">
        <v>127</v>
      </c>
      <c r="B60" s="57" t="s">
        <v>128</v>
      </c>
      <c r="C60" s="163"/>
      <c r="D60" s="58"/>
      <c r="E60" s="59"/>
      <c r="F60" s="192"/>
      <c r="G60" s="61"/>
      <c r="H60" s="61"/>
      <c r="I60" s="61"/>
      <c r="J60" s="121"/>
      <c r="K60" s="121"/>
      <c r="L60" s="61"/>
      <c r="M60" s="121"/>
      <c r="N60" s="61"/>
      <c r="O60" s="164"/>
      <c r="P60" s="58"/>
      <c r="Q60" s="58"/>
      <c r="R60" s="59"/>
      <c r="S60" s="58"/>
      <c r="T60" s="59"/>
      <c r="U60" s="58"/>
      <c r="V60" s="60"/>
      <c r="W60" s="62"/>
      <c r="X60" s="62"/>
      <c r="Y60" s="60"/>
      <c r="Z60" s="120"/>
      <c r="AA60" s="60"/>
      <c r="AB60" s="73">
        <f t="shared" si="0"/>
        <v>0</v>
      </c>
      <c r="AC60" s="60"/>
      <c r="AD60" s="62"/>
      <c r="AE60" s="62"/>
      <c r="AF60" s="60"/>
      <c r="AG60" s="62"/>
      <c r="AH60" s="60"/>
      <c r="AI60" s="317"/>
      <c r="AJ60" s="91">
        <f t="shared" si="7"/>
        <v>0</v>
      </c>
      <c r="AK60" s="89">
        <f t="shared" si="1"/>
        <v>0</v>
      </c>
      <c r="AL60" s="71">
        <f t="shared" si="2"/>
        <v>0</v>
      </c>
    </row>
    <row r="61" spans="1:38" ht="78.75">
      <c r="A61" s="66" t="s">
        <v>129</v>
      </c>
      <c r="B61" s="67" t="s">
        <v>130</v>
      </c>
      <c r="C61" s="168">
        <v>51.076999999999998</v>
      </c>
      <c r="D61" s="69">
        <v>0</v>
      </c>
      <c r="E61" s="187">
        <v>0</v>
      </c>
      <c r="F61" s="157">
        <f t="shared" si="3"/>
        <v>0</v>
      </c>
      <c r="G61" s="75">
        <v>0</v>
      </c>
      <c r="H61" s="75">
        <v>0</v>
      </c>
      <c r="I61" s="75"/>
      <c r="J61" s="312"/>
      <c r="K61" s="72"/>
      <c r="L61" s="75">
        <v>0</v>
      </c>
      <c r="M61" s="75"/>
      <c r="N61" s="75"/>
      <c r="O61" s="321">
        <v>0</v>
      </c>
      <c r="P61" s="77"/>
      <c r="Q61" s="77"/>
      <c r="R61" s="70">
        <v>0</v>
      </c>
      <c r="S61" s="77"/>
      <c r="T61" s="70">
        <v>0</v>
      </c>
      <c r="U61" s="71">
        <v>0</v>
      </c>
      <c r="V61" s="71">
        <f t="shared" si="4"/>
        <v>0</v>
      </c>
      <c r="W61" s="283">
        <f t="shared" si="5"/>
        <v>0</v>
      </c>
      <c r="X61" s="44">
        <v>0</v>
      </c>
      <c r="Y61" s="73">
        <f>'ИТОГ и проверка'!O61</f>
        <v>0</v>
      </c>
      <c r="Z61" s="73">
        <v>0</v>
      </c>
      <c r="AA61" s="71">
        <f t="shared" si="6"/>
        <v>0</v>
      </c>
      <c r="AB61" s="10">
        <f t="shared" si="0"/>
        <v>0</v>
      </c>
      <c r="AC61" s="77"/>
      <c r="AD61" s="314"/>
      <c r="AE61" s="283"/>
      <c r="AF61" s="73">
        <f>'ИТОГ и проверка'!P61</f>
        <v>0</v>
      </c>
      <c r="AG61" s="73"/>
      <c r="AH61" s="73"/>
      <c r="AI61" s="91"/>
      <c r="AJ61" s="91">
        <f t="shared" si="7"/>
        <v>0</v>
      </c>
      <c r="AK61" s="89">
        <f t="shared" si="1"/>
        <v>0</v>
      </c>
      <c r="AL61" s="71">
        <f t="shared" si="2"/>
        <v>0</v>
      </c>
    </row>
    <row r="62" spans="1:38" ht="47.25">
      <c r="A62" s="66" t="s">
        <v>131</v>
      </c>
      <c r="B62" s="67" t="s">
        <v>132</v>
      </c>
      <c r="C62" s="222">
        <v>135.06299999999999</v>
      </c>
      <c r="D62" s="74">
        <v>85</v>
      </c>
      <c r="E62" s="186">
        <v>90</v>
      </c>
      <c r="F62" s="157">
        <f t="shared" si="3"/>
        <v>0.6663557006730193</v>
      </c>
      <c r="G62" s="75">
        <v>4</v>
      </c>
      <c r="H62" s="75">
        <v>5</v>
      </c>
      <c r="I62" s="75"/>
      <c r="J62" s="312"/>
      <c r="K62" s="72"/>
      <c r="L62" s="75">
        <v>3</v>
      </c>
      <c r="M62" s="75"/>
      <c r="N62" s="75"/>
      <c r="O62" s="322">
        <v>3</v>
      </c>
      <c r="P62" s="77"/>
      <c r="Q62" s="77"/>
      <c r="R62" s="92">
        <v>3</v>
      </c>
      <c r="S62" s="77"/>
      <c r="T62" s="92"/>
      <c r="U62" s="71">
        <f t="shared" si="8"/>
        <v>75</v>
      </c>
      <c r="V62" s="71">
        <f t="shared" si="4"/>
        <v>4.5</v>
      </c>
      <c r="W62" s="283">
        <f t="shared" si="5"/>
        <v>4</v>
      </c>
      <c r="X62" s="44">
        <v>5</v>
      </c>
      <c r="Y62" s="73">
        <f>'ИТОГ и проверка'!O62</f>
        <v>4</v>
      </c>
      <c r="Z62" s="73">
        <f t="shared" si="9"/>
        <v>4.4444444444444446</v>
      </c>
      <c r="AA62" s="71">
        <f t="shared" si="6"/>
        <v>-0.55555555555555536</v>
      </c>
      <c r="AB62" s="73">
        <f t="shared" si="0"/>
        <v>0</v>
      </c>
      <c r="AC62" s="77"/>
      <c r="AD62" s="314"/>
      <c r="AE62" s="283"/>
      <c r="AF62" s="73">
        <f>'ИТОГ и проверка'!P62</f>
        <v>3</v>
      </c>
      <c r="AG62" s="73"/>
      <c r="AH62" s="73"/>
      <c r="AI62" s="91"/>
      <c r="AJ62" s="91">
        <f t="shared" si="7"/>
        <v>3</v>
      </c>
      <c r="AK62" s="89">
        <f t="shared" si="1"/>
        <v>-1</v>
      </c>
      <c r="AL62" s="71">
        <f t="shared" si="2"/>
        <v>0</v>
      </c>
    </row>
    <row r="63" spans="1:38" ht="47.25">
      <c r="A63" s="66" t="s">
        <v>133</v>
      </c>
      <c r="B63" s="67" t="s">
        <v>134</v>
      </c>
      <c r="C63" s="195">
        <v>220.90799999999999</v>
      </c>
      <c r="D63" s="74">
        <v>34</v>
      </c>
      <c r="E63" s="187">
        <v>26</v>
      </c>
      <c r="F63" s="157">
        <f t="shared" si="3"/>
        <v>0.1176960544661126</v>
      </c>
      <c r="G63" s="75">
        <v>1</v>
      </c>
      <c r="H63" s="75">
        <v>3</v>
      </c>
      <c r="I63" s="75"/>
      <c r="J63" s="312"/>
      <c r="K63" s="72"/>
      <c r="L63" s="75">
        <v>0</v>
      </c>
      <c r="M63" s="75"/>
      <c r="N63" s="158"/>
      <c r="O63" s="170">
        <v>0</v>
      </c>
      <c r="P63" s="160"/>
      <c r="Q63" s="161"/>
      <c r="R63" s="90">
        <v>0</v>
      </c>
      <c r="S63" s="313"/>
      <c r="T63" s="90">
        <v>0</v>
      </c>
      <c r="U63" s="162">
        <v>0</v>
      </c>
      <c r="V63" s="71">
        <f t="shared" si="4"/>
        <v>1.3</v>
      </c>
      <c r="W63" s="283">
        <f t="shared" si="5"/>
        <v>1</v>
      </c>
      <c r="X63" s="44">
        <v>5</v>
      </c>
      <c r="Y63" s="73">
        <f>'ИТОГ и проверка'!O63</f>
        <v>1</v>
      </c>
      <c r="Z63" s="73">
        <f t="shared" si="9"/>
        <v>3.8461538461538458</v>
      </c>
      <c r="AA63" s="71">
        <f t="shared" si="6"/>
        <v>-1.1538461538461542</v>
      </c>
      <c r="AB63" s="10">
        <f t="shared" si="0"/>
        <v>0</v>
      </c>
      <c r="AC63" s="77"/>
      <c r="AD63" s="314"/>
      <c r="AE63" s="283"/>
      <c r="AF63" s="73">
        <f>'ИТОГ и проверка'!P63</f>
        <v>0</v>
      </c>
      <c r="AG63" s="73"/>
      <c r="AH63" s="73"/>
      <c r="AI63" s="91"/>
      <c r="AJ63" s="91">
        <f t="shared" si="7"/>
        <v>0</v>
      </c>
      <c r="AK63" s="89">
        <f t="shared" si="1"/>
        <v>-1</v>
      </c>
      <c r="AL63" s="71">
        <f t="shared" si="2"/>
        <v>0</v>
      </c>
    </row>
    <row r="64" spans="1:38" ht="31.5">
      <c r="A64" s="66" t="s">
        <v>135</v>
      </c>
      <c r="B64" s="67" t="s">
        <v>136</v>
      </c>
      <c r="C64" s="171">
        <v>9.98</v>
      </c>
      <c r="D64" s="74">
        <v>23</v>
      </c>
      <c r="E64" s="186">
        <v>30</v>
      </c>
      <c r="F64" s="157">
        <f t="shared" si="3"/>
        <v>3.0060120240480961</v>
      </c>
      <c r="G64" s="75">
        <v>0</v>
      </c>
      <c r="H64" s="75">
        <v>0</v>
      </c>
      <c r="I64" s="75"/>
      <c r="J64" s="312"/>
      <c r="K64" s="72"/>
      <c r="L64" s="75">
        <v>0</v>
      </c>
      <c r="M64" s="75"/>
      <c r="N64" s="158"/>
      <c r="O64" s="170">
        <v>3</v>
      </c>
      <c r="P64" s="160"/>
      <c r="Q64" s="161"/>
      <c r="R64" s="90">
        <v>3</v>
      </c>
      <c r="S64" s="313"/>
      <c r="T64" s="90">
        <v>0</v>
      </c>
      <c r="U64" s="162">
        <v>0</v>
      </c>
      <c r="V64" s="71">
        <f t="shared" si="4"/>
        <v>1.5</v>
      </c>
      <c r="W64" s="283">
        <f t="shared" si="5"/>
        <v>1</v>
      </c>
      <c r="X64" s="44">
        <v>5</v>
      </c>
      <c r="Y64" s="73">
        <f>'ИТОГ и проверка'!O64</f>
        <v>1</v>
      </c>
      <c r="Z64" s="73">
        <f t="shared" si="9"/>
        <v>3.3333333333333335</v>
      </c>
      <c r="AA64" s="71">
        <f t="shared" si="6"/>
        <v>-1.6666666666666665</v>
      </c>
      <c r="AB64" s="73">
        <f t="shared" si="0"/>
        <v>0</v>
      </c>
      <c r="AC64" s="77"/>
      <c r="AD64" s="314"/>
      <c r="AE64" s="283"/>
      <c r="AF64" s="73">
        <f>'ИТОГ и проверка'!P64</f>
        <v>0</v>
      </c>
      <c r="AG64" s="73"/>
      <c r="AH64" s="73"/>
      <c r="AI64" s="91"/>
      <c r="AJ64" s="91">
        <f t="shared" si="7"/>
        <v>0</v>
      </c>
      <c r="AK64" s="89">
        <f t="shared" si="1"/>
        <v>-1</v>
      </c>
      <c r="AL64" s="71">
        <f t="shared" si="2"/>
        <v>0</v>
      </c>
    </row>
    <row r="65" spans="1:38" ht="31.5">
      <c r="A65" s="66" t="s">
        <v>137</v>
      </c>
      <c r="B65" s="67" t="s">
        <v>138</v>
      </c>
      <c r="C65" s="168">
        <v>16.03</v>
      </c>
      <c r="D65" s="74">
        <v>81</v>
      </c>
      <c r="E65" s="148">
        <v>79</v>
      </c>
      <c r="F65" s="157">
        <f t="shared" si="3"/>
        <v>4.9282595134123515</v>
      </c>
      <c r="G65" s="75">
        <v>4</v>
      </c>
      <c r="H65" s="75">
        <v>5</v>
      </c>
      <c r="I65" s="75"/>
      <c r="J65" s="312"/>
      <c r="K65" s="72"/>
      <c r="L65" s="75">
        <v>3</v>
      </c>
      <c r="M65" s="75"/>
      <c r="N65" s="158"/>
      <c r="O65" s="170">
        <v>0</v>
      </c>
      <c r="P65" s="160"/>
      <c r="Q65" s="161"/>
      <c r="R65" s="90">
        <v>0</v>
      </c>
      <c r="S65" s="313"/>
      <c r="T65" s="90">
        <v>0</v>
      </c>
      <c r="U65" s="162">
        <f t="shared" si="8"/>
        <v>0</v>
      </c>
      <c r="V65" s="71">
        <f t="shared" si="4"/>
        <v>3.95</v>
      </c>
      <c r="W65" s="283">
        <f t="shared" si="5"/>
        <v>3</v>
      </c>
      <c r="X65" s="44">
        <v>5</v>
      </c>
      <c r="Y65" s="73">
        <f>'ИТОГ и проверка'!O65</f>
        <v>3</v>
      </c>
      <c r="Z65" s="73">
        <f t="shared" si="9"/>
        <v>3.7974683544303796</v>
      </c>
      <c r="AA65" s="71">
        <f t="shared" si="6"/>
        <v>-1.2025316455696204</v>
      </c>
      <c r="AB65" s="10">
        <f t="shared" si="0"/>
        <v>0</v>
      </c>
      <c r="AC65" s="77"/>
      <c r="AD65" s="314"/>
      <c r="AE65" s="283"/>
      <c r="AF65" s="73">
        <f>'ИТОГ и проверка'!P65</f>
        <v>2</v>
      </c>
      <c r="AG65" s="73"/>
      <c r="AH65" s="73"/>
      <c r="AI65" s="91"/>
      <c r="AJ65" s="91">
        <f t="shared" si="7"/>
        <v>2</v>
      </c>
      <c r="AK65" s="89">
        <f t="shared" si="1"/>
        <v>-1</v>
      </c>
      <c r="AL65" s="71">
        <f t="shared" si="2"/>
        <v>0</v>
      </c>
    </row>
    <row r="66" spans="1:38" ht="31.5">
      <c r="A66" s="66" t="s">
        <v>139</v>
      </c>
      <c r="B66" s="67" t="s">
        <v>140</v>
      </c>
      <c r="C66" s="171">
        <v>11.13</v>
      </c>
      <c r="D66" s="74">
        <v>0</v>
      </c>
      <c r="E66" s="203">
        <v>0</v>
      </c>
      <c r="F66" s="157">
        <f t="shared" si="3"/>
        <v>0</v>
      </c>
      <c r="G66" s="75">
        <v>0</v>
      </c>
      <c r="H66" s="75">
        <v>0</v>
      </c>
      <c r="I66" s="75"/>
      <c r="J66" s="312"/>
      <c r="K66" s="72"/>
      <c r="L66" s="75">
        <v>0</v>
      </c>
      <c r="M66" s="75"/>
      <c r="N66" s="158"/>
      <c r="O66" s="170">
        <v>0</v>
      </c>
      <c r="P66" s="160"/>
      <c r="Q66" s="161"/>
      <c r="R66" s="90">
        <v>0</v>
      </c>
      <c r="S66" s="313"/>
      <c r="T66" s="90">
        <v>0</v>
      </c>
      <c r="U66" s="162">
        <v>0</v>
      </c>
      <c r="V66" s="71">
        <f t="shared" si="4"/>
        <v>0</v>
      </c>
      <c r="W66" s="283">
        <f t="shared" si="5"/>
        <v>0</v>
      </c>
      <c r="X66" s="44">
        <v>0</v>
      </c>
      <c r="Y66" s="73">
        <f>'ИТОГ и проверка'!O66</f>
        <v>0</v>
      </c>
      <c r="Z66" s="73">
        <v>0</v>
      </c>
      <c r="AA66" s="71">
        <f t="shared" si="6"/>
        <v>0</v>
      </c>
      <c r="AB66" s="73">
        <f t="shared" si="0"/>
        <v>0</v>
      </c>
      <c r="AC66" s="77"/>
      <c r="AD66" s="314"/>
      <c r="AE66" s="283"/>
      <c r="AF66" s="73">
        <f>'ИТОГ и проверка'!P66</f>
        <v>0</v>
      </c>
      <c r="AG66" s="73"/>
      <c r="AH66" s="73"/>
      <c r="AI66" s="91"/>
      <c r="AJ66" s="91">
        <f t="shared" si="7"/>
        <v>0</v>
      </c>
      <c r="AK66" s="89">
        <f t="shared" si="1"/>
        <v>0</v>
      </c>
      <c r="AL66" s="71">
        <f t="shared" si="2"/>
        <v>0</v>
      </c>
    </row>
    <row r="67" spans="1:38" ht="31.5">
      <c r="A67" s="66" t="s">
        <v>141</v>
      </c>
      <c r="B67" s="67" t="s">
        <v>142</v>
      </c>
      <c r="C67" s="189">
        <v>7.4029999999999996</v>
      </c>
      <c r="D67" s="74">
        <v>11</v>
      </c>
      <c r="E67" s="7">
        <v>0</v>
      </c>
      <c r="F67" s="157">
        <f t="shared" si="3"/>
        <v>0</v>
      </c>
      <c r="G67" s="75">
        <v>0</v>
      </c>
      <c r="H67" s="75">
        <v>0</v>
      </c>
      <c r="I67" s="75"/>
      <c r="J67" s="312"/>
      <c r="K67" s="72"/>
      <c r="L67" s="75">
        <v>0</v>
      </c>
      <c r="M67" s="75"/>
      <c r="N67" s="158"/>
      <c r="O67" s="170">
        <v>0</v>
      </c>
      <c r="P67" s="160"/>
      <c r="Q67" s="161"/>
      <c r="R67" s="90">
        <v>0</v>
      </c>
      <c r="S67" s="313"/>
      <c r="T67" s="90">
        <v>0</v>
      </c>
      <c r="U67" s="162">
        <v>0</v>
      </c>
      <c r="V67" s="71">
        <f t="shared" si="4"/>
        <v>0</v>
      </c>
      <c r="W67" s="283">
        <f t="shared" si="5"/>
        <v>0</v>
      </c>
      <c r="X67" s="44">
        <v>0</v>
      </c>
      <c r="Y67" s="73">
        <f>'ИТОГ и проверка'!O67</f>
        <v>0</v>
      </c>
      <c r="Z67" s="73">
        <v>0</v>
      </c>
      <c r="AA67" s="71">
        <f t="shared" si="6"/>
        <v>0</v>
      </c>
      <c r="AB67" s="10">
        <f t="shared" si="0"/>
        <v>0</v>
      </c>
      <c r="AC67" s="77"/>
      <c r="AD67" s="314"/>
      <c r="AE67" s="283"/>
      <c r="AF67" s="73">
        <f>'ИТОГ и проверка'!P67</f>
        <v>0</v>
      </c>
      <c r="AG67" s="73"/>
      <c r="AH67" s="73"/>
      <c r="AI67" s="91"/>
      <c r="AJ67" s="91">
        <f t="shared" si="7"/>
        <v>0</v>
      </c>
      <c r="AK67" s="89">
        <f t="shared" si="1"/>
        <v>0</v>
      </c>
      <c r="AL67" s="71">
        <f t="shared" si="2"/>
        <v>0</v>
      </c>
    </row>
    <row r="68" spans="1:38" ht="31.5">
      <c r="A68" s="66" t="s">
        <v>143</v>
      </c>
      <c r="B68" s="67" t="s">
        <v>144</v>
      </c>
      <c r="C68" s="196">
        <v>8</v>
      </c>
      <c r="D68" s="74">
        <v>4</v>
      </c>
      <c r="E68" s="234">
        <v>2</v>
      </c>
      <c r="F68" s="157">
        <f t="shared" si="3"/>
        <v>0.25</v>
      </c>
      <c r="G68" s="75">
        <v>0</v>
      </c>
      <c r="H68" s="75">
        <v>0</v>
      </c>
      <c r="I68" s="75"/>
      <c r="J68" s="312"/>
      <c r="K68" s="72"/>
      <c r="L68" s="75">
        <v>0</v>
      </c>
      <c r="M68" s="75"/>
      <c r="N68" s="158"/>
      <c r="O68" s="227">
        <v>0</v>
      </c>
      <c r="P68" s="160"/>
      <c r="Q68" s="161"/>
      <c r="R68" s="70">
        <v>0</v>
      </c>
      <c r="S68" s="313"/>
      <c r="T68" s="70">
        <v>0</v>
      </c>
      <c r="U68" s="162">
        <v>0</v>
      </c>
      <c r="V68" s="71">
        <f t="shared" si="4"/>
        <v>0</v>
      </c>
      <c r="W68" s="283">
        <f t="shared" si="5"/>
        <v>0</v>
      </c>
      <c r="X68" s="44">
        <v>0</v>
      </c>
      <c r="Y68" s="73">
        <f>'ИТОГ и проверка'!O68</f>
        <v>0</v>
      </c>
      <c r="Z68" s="73">
        <f t="shared" si="9"/>
        <v>0</v>
      </c>
      <c r="AA68" s="71">
        <f t="shared" si="6"/>
        <v>0</v>
      </c>
      <c r="AB68" s="73">
        <f t="shared" si="0"/>
        <v>0</v>
      </c>
      <c r="AC68" s="77"/>
      <c r="AD68" s="314"/>
      <c r="AE68" s="283"/>
      <c r="AF68" s="73">
        <f>'ИТОГ и проверка'!P68</f>
        <v>0</v>
      </c>
      <c r="AG68" s="73"/>
      <c r="AH68" s="73"/>
      <c r="AI68" s="91"/>
      <c r="AJ68" s="91">
        <f t="shared" si="7"/>
        <v>0</v>
      </c>
      <c r="AK68" s="89">
        <f t="shared" si="1"/>
        <v>0</v>
      </c>
      <c r="AL68" s="71">
        <f t="shared" si="2"/>
        <v>0</v>
      </c>
    </row>
    <row r="69" spans="1:38" ht="31.5">
      <c r="A69" s="66" t="s">
        <v>145</v>
      </c>
      <c r="B69" s="67" t="s">
        <v>146</v>
      </c>
      <c r="C69" s="168">
        <v>28.376999999999999</v>
      </c>
      <c r="D69" s="74">
        <v>9</v>
      </c>
      <c r="E69" s="323">
        <v>5</v>
      </c>
      <c r="F69" s="157">
        <f t="shared" si="3"/>
        <v>0.17619903442929133</v>
      </c>
      <c r="G69" s="75">
        <v>0</v>
      </c>
      <c r="H69" s="75">
        <v>0</v>
      </c>
      <c r="I69" s="75"/>
      <c r="J69" s="312"/>
      <c r="K69" s="72"/>
      <c r="L69" s="75">
        <v>0</v>
      </c>
      <c r="M69" s="75"/>
      <c r="N69" s="158"/>
      <c r="O69" s="227">
        <v>0</v>
      </c>
      <c r="P69" s="160"/>
      <c r="Q69" s="161"/>
      <c r="R69" s="70">
        <v>0</v>
      </c>
      <c r="S69" s="313"/>
      <c r="T69" s="70">
        <v>0</v>
      </c>
      <c r="U69" s="162">
        <v>0</v>
      </c>
      <c r="V69" s="71">
        <f t="shared" si="4"/>
        <v>0</v>
      </c>
      <c r="W69" s="283">
        <f t="shared" si="5"/>
        <v>0</v>
      </c>
      <c r="X69" s="44">
        <v>0</v>
      </c>
      <c r="Y69" s="73">
        <f>'ИТОГ и проверка'!O69</f>
        <v>0</v>
      </c>
      <c r="Z69" s="73">
        <f t="shared" si="9"/>
        <v>0</v>
      </c>
      <c r="AA69" s="71">
        <f t="shared" si="6"/>
        <v>0</v>
      </c>
      <c r="AB69" s="10">
        <f t="shared" si="0"/>
        <v>0</v>
      </c>
      <c r="AC69" s="77"/>
      <c r="AD69" s="314"/>
      <c r="AE69" s="283"/>
      <c r="AF69" s="73">
        <f>'ИТОГ и проверка'!P69</f>
        <v>0</v>
      </c>
      <c r="AG69" s="73"/>
      <c r="AH69" s="73"/>
      <c r="AI69" s="91"/>
      <c r="AJ69" s="91">
        <f t="shared" si="7"/>
        <v>0</v>
      </c>
      <c r="AK69" s="89">
        <f t="shared" si="1"/>
        <v>0</v>
      </c>
      <c r="AL69" s="71">
        <f t="shared" si="2"/>
        <v>0</v>
      </c>
    </row>
    <row r="70" spans="1:38" ht="31.5">
      <c r="A70" s="66" t="s">
        <v>147</v>
      </c>
      <c r="B70" s="67" t="s">
        <v>148</v>
      </c>
      <c r="C70" s="171">
        <v>36.741999999999997</v>
      </c>
      <c r="D70" s="284">
        <v>0</v>
      </c>
      <c r="E70" s="208">
        <v>0</v>
      </c>
      <c r="F70" s="174">
        <f t="shared" si="3"/>
        <v>0</v>
      </c>
      <c r="G70" s="75">
        <v>0</v>
      </c>
      <c r="H70" s="75">
        <v>0</v>
      </c>
      <c r="I70" s="75"/>
      <c r="J70" s="312"/>
      <c r="K70" s="72"/>
      <c r="L70" s="75">
        <v>0</v>
      </c>
      <c r="M70" s="75"/>
      <c r="N70" s="158"/>
      <c r="O70" s="227">
        <v>0</v>
      </c>
      <c r="P70" s="160"/>
      <c r="Q70" s="161"/>
      <c r="R70" s="70">
        <v>0</v>
      </c>
      <c r="S70" s="313"/>
      <c r="T70" s="70">
        <v>0</v>
      </c>
      <c r="U70" s="162">
        <v>0</v>
      </c>
      <c r="V70" s="71">
        <f t="shared" si="4"/>
        <v>0</v>
      </c>
      <c r="W70" s="283">
        <f t="shared" si="5"/>
        <v>0</v>
      </c>
      <c r="X70" s="44">
        <v>0</v>
      </c>
      <c r="Y70" s="73">
        <f>'ИТОГ и проверка'!O70</f>
        <v>0</v>
      </c>
      <c r="Z70" s="73">
        <v>0</v>
      </c>
      <c r="AA70" s="71">
        <f t="shared" si="6"/>
        <v>0</v>
      </c>
      <c r="AB70" s="73">
        <f t="shared" si="0"/>
        <v>0</v>
      </c>
      <c r="AC70" s="77"/>
      <c r="AD70" s="314"/>
      <c r="AE70" s="283"/>
      <c r="AF70" s="73">
        <f>'ИТОГ и проверка'!P70</f>
        <v>0</v>
      </c>
      <c r="AG70" s="73"/>
      <c r="AH70" s="73"/>
      <c r="AI70" s="91"/>
      <c r="AJ70" s="91">
        <f t="shared" si="7"/>
        <v>0</v>
      </c>
      <c r="AK70" s="89">
        <f t="shared" si="1"/>
        <v>0</v>
      </c>
      <c r="AL70" s="71">
        <f t="shared" si="2"/>
        <v>0</v>
      </c>
    </row>
    <row r="71" spans="1:38" ht="110.25">
      <c r="A71" s="66" t="s">
        <v>149</v>
      </c>
      <c r="B71" s="67" t="s">
        <v>150</v>
      </c>
      <c r="C71" s="195">
        <v>120.44</v>
      </c>
      <c r="D71" s="284">
        <v>348</v>
      </c>
      <c r="E71" s="170">
        <v>334</v>
      </c>
      <c r="F71" s="174">
        <f t="shared" si="3"/>
        <v>2.7731650614413819</v>
      </c>
      <c r="G71" s="75">
        <v>17</v>
      </c>
      <c r="H71" s="75">
        <v>5</v>
      </c>
      <c r="I71" s="75"/>
      <c r="J71" s="312"/>
      <c r="K71" s="72"/>
      <c r="L71" s="75">
        <v>12</v>
      </c>
      <c r="M71" s="75"/>
      <c r="N71" s="158"/>
      <c r="O71" s="170">
        <v>14</v>
      </c>
      <c r="P71" s="160"/>
      <c r="Q71" s="161"/>
      <c r="R71" s="90">
        <v>12</v>
      </c>
      <c r="S71" s="313"/>
      <c r="T71" s="90">
        <v>0</v>
      </c>
      <c r="U71" s="162">
        <f t="shared" si="8"/>
        <v>82.35294117647058</v>
      </c>
      <c r="V71" s="71">
        <f t="shared" si="4"/>
        <v>16.7</v>
      </c>
      <c r="W71" s="283">
        <f t="shared" si="5"/>
        <v>16</v>
      </c>
      <c r="X71" s="44">
        <v>5</v>
      </c>
      <c r="Y71" s="73">
        <f>'ИТОГ и проверка'!O71</f>
        <v>16</v>
      </c>
      <c r="Z71" s="73">
        <f t="shared" si="9"/>
        <v>4.7904191616766472</v>
      </c>
      <c r="AA71" s="71">
        <f t="shared" si="6"/>
        <v>-0.20958083832335284</v>
      </c>
      <c r="AB71" s="10">
        <f t="shared" si="0"/>
        <v>0</v>
      </c>
      <c r="AC71" s="77"/>
      <c r="AD71" s="314"/>
      <c r="AE71" s="283"/>
      <c r="AF71" s="73">
        <f>'ИТОГ и проверка'!P71</f>
        <v>12</v>
      </c>
      <c r="AG71" s="73"/>
      <c r="AH71" s="73"/>
      <c r="AI71" s="91"/>
      <c r="AJ71" s="91">
        <f t="shared" si="7"/>
        <v>12</v>
      </c>
      <c r="AK71" s="89">
        <f t="shared" si="1"/>
        <v>-4</v>
      </c>
      <c r="AL71" s="71">
        <f t="shared" si="2"/>
        <v>0</v>
      </c>
    </row>
    <row r="72" spans="1:38" ht="31.5">
      <c r="A72" s="66" t="s">
        <v>151</v>
      </c>
      <c r="B72" s="67" t="s">
        <v>152</v>
      </c>
      <c r="C72" s="171">
        <v>10.984999999999999</v>
      </c>
      <c r="D72" s="284">
        <v>56</v>
      </c>
      <c r="E72" s="208">
        <v>60</v>
      </c>
      <c r="F72" s="174">
        <f t="shared" si="3"/>
        <v>5.4619936276741017</v>
      </c>
      <c r="G72" s="75">
        <v>2</v>
      </c>
      <c r="H72" s="75">
        <v>4</v>
      </c>
      <c r="I72" s="75"/>
      <c r="J72" s="312"/>
      <c r="K72" s="72"/>
      <c r="L72" s="75">
        <v>1</v>
      </c>
      <c r="M72" s="75"/>
      <c r="N72" s="158"/>
      <c r="O72" s="170">
        <v>1</v>
      </c>
      <c r="P72" s="160"/>
      <c r="Q72" s="161"/>
      <c r="R72" s="90">
        <v>0</v>
      </c>
      <c r="S72" s="313"/>
      <c r="T72" s="90">
        <v>0</v>
      </c>
      <c r="U72" s="162">
        <f t="shared" si="8"/>
        <v>50</v>
      </c>
      <c r="V72" s="71">
        <f t="shared" si="4"/>
        <v>3</v>
      </c>
      <c r="W72" s="283">
        <f t="shared" si="5"/>
        <v>3</v>
      </c>
      <c r="X72" s="44">
        <v>5</v>
      </c>
      <c r="Y72" s="73">
        <f>'ИТОГ и проверка'!O72</f>
        <v>3</v>
      </c>
      <c r="Z72" s="73">
        <f t="shared" si="9"/>
        <v>5</v>
      </c>
      <c r="AA72" s="71">
        <f t="shared" si="6"/>
        <v>0</v>
      </c>
      <c r="AB72" s="73">
        <f t="shared" si="0"/>
        <v>0</v>
      </c>
      <c r="AC72" s="77"/>
      <c r="AD72" s="314"/>
      <c r="AE72" s="283"/>
      <c r="AF72" s="73">
        <f>'ИТОГ и проверка'!P72</f>
        <v>2</v>
      </c>
      <c r="AG72" s="73"/>
      <c r="AH72" s="73"/>
      <c r="AI72" s="91"/>
      <c r="AJ72" s="91">
        <f t="shared" si="7"/>
        <v>2</v>
      </c>
      <c r="AK72" s="89">
        <f t="shared" si="1"/>
        <v>-1</v>
      </c>
      <c r="AL72" s="71">
        <f t="shared" si="2"/>
        <v>0</v>
      </c>
    </row>
    <row r="73" spans="1:38">
      <c r="A73" s="93" t="s">
        <v>153</v>
      </c>
      <c r="B73" s="57" t="s">
        <v>154</v>
      </c>
      <c r="C73" s="175"/>
      <c r="D73" s="165"/>
      <c r="E73" s="229"/>
      <c r="F73" s="213"/>
      <c r="G73" s="61"/>
      <c r="H73" s="61"/>
      <c r="I73" s="61"/>
      <c r="J73" s="121"/>
      <c r="K73" s="121"/>
      <c r="L73" s="61"/>
      <c r="M73" s="121"/>
      <c r="N73" s="61"/>
      <c r="O73" s="166"/>
      <c r="P73" s="58"/>
      <c r="Q73" s="58"/>
      <c r="R73" s="59"/>
      <c r="S73" s="58"/>
      <c r="T73" s="59"/>
      <c r="U73" s="58"/>
      <c r="V73" s="60"/>
      <c r="W73" s="62"/>
      <c r="X73" s="62"/>
      <c r="Y73" s="60"/>
      <c r="Z73" s="120"/>
      <c r="AA73" s="60"/>
      <c r="AB73" s="10">
        <f t="shared" si="0"/>
        <v>0</v>
      </c>
      <c r="AC73" s="60"/>
      <c r="AD73" s="62"/>
      <c r="AE73" s="62"/>
      <c r="AF73" s="60"/>
      <c r="AG73" s="62"/>
      <c r="AH73" s="60"/>
      <c r="AI73" s="317"/>
      <c r="AJ73" s="91">
        <f t="shared" si="7"/>
        <v>0</v>
      </c>
      <c r="AK73" s="89">
        <f t="shared" si="1"/>
        <v>0</v>
      </c>
      <c r="AL73" s="71">
        <f t="shared" si="2"/>
        <v>0</v>
      </c>
    </row>
    <row r="74" spans="1:38" ht="63">
      <c r="A74" s="66" t="s">
        <v>155</v>
      </c>
      <c r="B74" s="67" t="s">
        <v>156</v>
      </c>
      <c r="C74" s="171">
        <v>589.99</v>
      </c>
      <c r="D74" s="74">
        <v>2007</v>
      </c>
      <c r="E74" s="148">
        <v>1907</v>
      </c>
      <c r="F74" s="157">
        <f t="shared" si="3"/>
        <v>3.2322581738673537</v>
      </c>
      <c r="G74" s="75">
        <v>100</v>
      </c>
      <c r="H74" s="75">
        <v>5</v>
      </c>
      <c r="I74" s="75"/>
      <c r="J74" s="312"/>
      <c r="K74" s="72"/>
      <c r="L74" s="75">
        <v>75</v>
      </c>
      <c r="M74" s="75"/>
      <c r="N74" s="158"/>
      <c r="O74" s="170">
        <v>100</v>
      </c>
      <c r="P74" s="160"/>
      <c r="Q74" s="161"/>
      <c r="R74" s="90">
        <v>75</v>
      </c>
      <c r="S74" s="313"/>
      <c r="T74" s="90">
        <v>0</v>
      </c>
      <c r="U74" s="162">
        <f t="shared" si="8"/>
        <v>100</v>
      </c>
      <c r="V74" s="71">
        <f t="shared" si="4"/>
        <v>95.350000000000009</v>
      </c>
      <c r="W74" s="283">
        <f t="shared" si="5"/>
        <v>95</v>
      </c>
      <c r="X74" s="44">
        <v>5</v>
      </c>
      <c r="Y74" s="73">
        <f>'ИТОГ и проверка'!O74</f>
        <v>95</v>
      </c>
      <c r="Z74" s="73">
        <f t="shared" si="9"/>
        <v>4.9816465652857893</v>
      </c>
      <c r="AA74" s="71">
        <f t="shared" si="6"/>
        <v>-1.8353434714210692E-2</v>
      </c>
      <c r="AB74" s="73">
        <f t="shared" si="0"/>
        <v>0</v>
      </c>
      <c r="AC74" s="77"/>
      <c r="AD74" s="314"/>
      <c r="AE74" s="283"/>
      <c r="AF74" s="73">
        <f>'ИТОГ и проверка'!P74</f>
        <v>71</v>
      </c>
      <c r="AG74" s="73"/>
      <c r="AH74" s="73"/>
      <c r="AI74" s="91"/>
      <c r="AJ74" s="91">
        <f t="shared" si="7"/>
        <v>71</v>
      </c>
      <c r="AK74" s="89">
        <f t="shared" si="1"/>
        <v>-24</v>
      </c>
      <c r="AL74" s="71">
        <f t="shared" si="2"/>
        <v>0</v>
      </c>
    </row>
    <row r="75" spans="1:38" ht="47.25" customHeight="1">
      <c r="A75" s="66" t="s">
        <v>157</v>
      </c>
      <c r="B75" s="67" t="s">
        <v>158</v>
      </c>
      <c r="C75" s="168">
        <v>299.06700000000001</v>
      </c>
      <c r="D75" s="74">
        <v>767</v>
      </c>
      <c r="E75" s="90">
        <v>849</v>
      </c>
      <c r="F75" s="157">
        <f t="shared" si="3"/>
        <v>2.8388287574356248</v>
      </c>
      <c r="G75" s="75">
        <v>38</v>
      </c>
      <c r="H75" s="75">
        <v>5</v>
      </c>
      <c r="I75" s="75"/>
      <c r="J75" s="312"/>
      <c r="K75" s="72"/>
      <c r="L75" s="75">
        <v>28</v>
      </c>
      <c r="M75" s="75"/>
      <c r="N75" s="158"/>
      <c r="O75" s="223">
        <v>30</v>
      </c>
      <c r="P75" s="160"/>
      <c r="Q75" s="161"/>
      <c r="R75" s="56">
        <v>28</v>
      </c>
      <c r="S75" s="313"/>
      <c r="T75" s="56"/>
      <c r="U75" s="162">
        <f t="shared" si="8"/>
        <v>78.94736842105263</v>
      </c>
      <c r="V75" s="71">
        <f t="shared" si="4"/>
        <v>42.45</v>
      </c>
      <c r="W75" s="283">
        <f t="shared" si="5"/>
        <v>42</v>
      </c>
      <c r="X75" s="44">
        <v>5</v>
      </c>
      <c r="Y75" s="73">
        <f>'ИТОГ и проверка'!O75</f>
        <v>42</v>
      </c>
      <c r="Z75" s="73">
        <f t="shared" si="9"/>
        <v>4.946996466431095</v>
      </c>
      <c r="AA75" s="71">
        <f t="shared" si="6"/>
        <v>-5.300353356890497E-2</v>
      </c>
      <c r="AB75" s="10">
        <f t="shared" si="0"/>
        <v>0</v>
      </c>
      <c r="AC75" s="77"/>
      <c r="AD75" s="314"/>
      <c r="AE75" s="283"/>
      <c r="AF75" s="73">
        <f>'ИТОГ и проверка'!P75</f>
        <v>31</v>
      </c>
      <c r="AG75" s="73"/>
      <c r="AH75" s="73"/>
      <c r="AI75" s="91"/>
      <c r="AJ75" s="91">
        <f t="shared" si="7"/>
        <v>31</v>
      </c>
      <c r="AK75" s="89">
        <f t="shared" si="1"/>
        <v>-11</v>
      </c>
      <c r="AL75" s="71">
        <f t="shared" si="2"/>
        <v>0</v>
      </c>
    </row>
    <row r="76" spans="1:38" ht="31.5">
      <c r="A76" s="66" t="s">
        <v>159</v>
      </c>
      <c r="B76" s="67" t="s">
        <v>160</v>
      </c>
      <c r="C76" s="171">
        <v>398.97</v>
      </c>
      <c r="D76" s="74">
        <v>1475</v>
      </c>
      <c r="E76" s="203">
        <v>1518</v>
      </c>
      <c r="F76" s="157">
        <f t="shared" si="3"/>
        <v>3.8047973531844499</v>
      </c>
      <c r="G76" s="75">
        <v>73</v>
      </c>
      <c r="H76" s="75">
        <v>5</v>
      </c>
      <c r="I76" s="75"/>
      <c r="J76" s="312"/>
      <c r="K76" s="72"/>
      <c r="L76" s="75">
        <v>54</v>
      </c>
      <c r="M76" s="75"/>
      <c r="N76" s="158"/>
      <c r="O76" s="324">
        <v>57</v>
      </c>
      <c r="P76" s="160"/>
      <c r="Q76" s="161"/>
      <c r="R76" s="298">
        <v>54</v>
      </c>
      <c r="S76" s="313"/>
      <c r="T76" s="298"/>
      <c r="U76" s="162">
        <f t="shared" si="8"/>
        <v>78.082191780821915</v>
      </c>
      <c r="V76" s="71">
        <f t="shared" si="4"/>
        <v>75.900000000000006</v>
      </c>
      <c r="W76" s="283">
        <f t="shared" si="5"/>
        <v>75</v>
      </c>
      <c r="X76" s="44">
        <v>5</v>
      </c>
      <c r="Y76" s="73">
        <f>'ИТОГ и проверка'!O76</f>
        <v>75</v>
      </c>
      <c r="Z76" s="73">
        <f t="shared" si="9"/>
        <v>4.9407114624505928</v>
      </c>
      <c r="AA76" s="71">
        <f t="shared" si="6"/>
        <v>-5.9288537549407216E-2</v>
      </c>
      <c r="AB76" s="73">
        <f t="shared" si="0"/>
        <v>0</v>
      </c>
      <c r="AC76" s="77"/>
      <c r="AD76" s="314"/>
      <c r="AE76" s="283"/>
      <c r="AF76" s="73">
        <f>'ИТОГ и проверка'!P76</f>
        <v>56</v>
      </c>
      <c r="AG76" s="73"/>
      <c r="AH76" s="73"/>
      <c r="AI76" s="91"/>
      <c r="AJ76" s="91">
        <f t="shared" si="7"/>
        <v>56</v>
      </c>
      <c r="AK76" s="89">
        <f t="shared" si="1"/>
        <v>-19</v>
      </c>
      <c r="AL76" s="71">
        <f t="shared" si="2"/>
        <v>0</v>
      </c>
    </row>
    <row r="77" spans="1:38" ht="31.5">
      <c r="A77" s="66" t="s">
        <v>161</v>
      </c>
      <c r="B77" s="67" t="s">
        <v>162</v>
      </c>
      <c r="C77" s="189">
        <v>1577</v>
      </c>
      <c r="D77" s="74">
        <v>3821</v>
      </c>
      <c r="E77" s="148">
        <v>4624</v>
      </c>
      <c r="F77" s="157">
        <f t="shared" si="3"/>
        <v>2.932149651236525</v>
      </c>
      <c r="G77" s="75">
        <v>76</v>
      </c>
      <c r="H77" s="75">
        <v>2</v>
      </c>
      <c r="I77" s="75">
        <v>0</v>
      </c>
      <c r="J77" s="312"/>
      <c r="K77" s="72"/>
      <c r="L77" s="75">
        <v>57</v>
      </c>
      <c r="M77" s="75"/>
      <c r="N77" s="75"/>
      <c r="O77" s="240"/>
      <c r="P77" s="77"/>
      <c r="Q77" s="77"/>
      <c r="R77" s="115"/>
      <c r="S77" s="77"/>
      <c r="T77" s="115"/>
      <c r="U77" s="71">
        <f t="shared" si="8"/>
        <v>0</v>
      </c>
      <c r="V77" s="71">
        <f t="shared" si="4"/>
        <v>231.20000000000002</v>
      </c>
      <c r="W77" s="283">
        <f t="shared" si="5"/>
        <v>231</v>
      </c>
      <c r="X77" s="44">
        <v>5</v>
      </c>
      <c r="Y77" s="73">
        <f>'ИТОГ и проверка'!O77</f>
        <v>115</v>
      </c>
      <c r="Z77" s="73">
        <f t="shared" si="9"/>
        <v>2.4870242214532872</v>
      </c>
      <c r="AA77" s="71">
        <f t="shared" si="6"/>
        <v>-2.5129757785467128</v>
      </c>
      <c r="AB77" s="10">
        <f t="shared" ref="AB77:AB99" si="10">IF(AA77&gt;0.01,AA77*1000000,0)</f>
        <v>0</v>
      </c>
      <c r="AC77" s="77">
        <v>0</v>
      </c>
      <c r="AD77" s="314"/>
      <c r="AE77" s="283"/>
      <c r="AF77" s="73">
        <f>'ИТОГ и проверка'!P77</f>
        <v>86</v>
      </c>
      <c r="AG77" s="73"/>
      <c r="AH77" s="73"/>
      <c r="AI77" s="91"/>
      <c r="AJ77" s="91">
        <f t="shared" si="7"/>
        <v>86</v>
      </c>
      <c r="AK77" s="89">
        <f t="shared" ref="AK77:AK140" si="11">AJ77-Y77</f>
        <v>-29</v>
      </c>
      <c r="AL77" s="71">
        <f t="shared" ref="AL77:AL140" si="12">IF(AK77&gt;1,AK77*1000,0)</f>
        <v>0</v>
      </c>
    </row>
    <row r="78" spans="1:38">
      <c r="A78" s="93" t="s">
        <v>163</v>
      </c>
      <c r="B78" s="57" t="s">
        <v>164</v>
      </c>
      <c r="C78" s="163"/>
      <c r="D78" s="58"/>
      <c r="E78" s="59"/>
      <c r="F78" s="192"/>
      <c r="G78" s="61"/>
      <c r="H78" s="61"/>
      <c r="I78" s="61"/>
      <c r="J78" s="121"/>
      <c r="K78" s="121"/>
      <c r="L78" s="61"/>
      <c r="M78" s="121"/>
      <c r="N78" s="61"/>
      <c r="O78" s="164"/>
      <c r="P78" s="58"/>
      <c r="Q78" s="58"/>
      <c r="R78" s="59"/>
      <c r="S78" s="58"/>
      <c r="T78" s="59"/>
      <c r="U78" s="58"/>
      <c r="V78" s="60"/>
      <c r="W78" s="62"/>
      <c r="X78" s="62"/>
      <c r="Y78" s="60"/>
      <c r="Z78" s="120"/>
      <c r="AA78" s="60"/>
      <c r="AB78" s="73">
        <f t="shared" si="10"/>
        <v>0</v>
      </c>
      <c r="AC78" s="60"/>
      <c r="AD78" s="62"/>
      <c r="AE78" s="62"/>
      <c r="AF78" s="60"/>
      <c r="AG78" s="62"/>
      <c r="AH78" s="60"/>
      <c r="AI78" s="317"/>
      <c r="AJ78" s="91">
        <f t="shared" si="7"/>
        <v>0</v>
      </c>
      <c r="AK78" s="89">
        <f t="shared" si="11"/>
        <v>0</v>
      </c>
      <c r="AL78" s="71">
        <f t="shared" si="12"/>
        <v>0</v>
      </c>
    </row>
    <row r="79" spans="1:38" ht="47.25">
      <c r="A79" s="66" t="s">
        <v>165</v>
      </c>
      <c r="B79" s="67" t="s">
        <v>166</v>
      </c>
      <c r="C79" s="168">
        <v>644</v>
      </c>
      <c r="D79" s="74">
        <v>0</v>
      </c>
      <c r="E79" s="226">
        <v>0</v>
      </c>
      <c r="F79" s="157">
        <f t="shared" ref="F79:F99" si="13">E79/C79</f>
        <v>0</v>
      </c>
      <c r="G79" s="75">
        <v>0</v>
      </c>
      <c r="H79" s="75">
        <v>0</v>
      </c>
      <c r="I79" s="75"/>
      <c r="J79" s="312"/>
      <c r="K79" s="72"/>
      <c r="L79" s="75">
        <v>0</v>
      </c>
      <c r="M79" s="75"/>
      <c r="N79" s="75"/>
      <c r="O79" s="186">
        <v>0</v>
      </c>
      <c r="P79" s="77"/>
      <c r="Q79" s="77"/>
      <c r="R79" s="70">
        <v>0</v>
      </c>
      <c r="S79" s="77"/>
      <c r="T79" s="70">
        <v>0</v>
      </c>
      <c r="U79" s="71">
        <v>0</v>
      </c>
      <c r="V79" s="71">
        <f t="shared" ref="V79:V108" si="14">E79*X79%</f>
        <v>0</v>
      </c>
      <c r="W79" s="283">
        <f t="shared" ref="W79:W108" si="15">ROUNDDOWN(V79,0)</f>
        <v>0</v>
      </c>
      <c r="X79" s="44">
        <v>0</v>
      </c>
      <c r="Y79" s="73">
        <f>'ИТОГ и проверка'!O79</f>
        <v>0</v>
      </c>
      <c r="Z79" s="73">
        <v>0</v>
      </c>
      <c r="AA79" s="71">
        <f t="shared" ref="AA79:AA108" si="16">Z79-X79</f>
        <v>0</v>
      </c>
      <c r="AB79" s="10">
        <f t="shared" si="10"/>
        <v>0</v>
      </c>
      <c r="AC79" s="77"/>
      <c r="AD79" s="314"/>
      <c r="AE79" s="283"/>
      <c r="AF79" s="73">
        <f>'ИТОГ и проверка'!P79</f>
        <v>0</v>
      </c>
      <c r="AG79" s="73"/>
      <c r="AH79" s="73"/>
      <c r="AI79" s="91"/>
      <c r="AJ79" s="91">
        <f t="shared" ref="AJ79:AJ142" si="17">SUM(AD79:AI79)</f>
        <v>0</v>
      </c>
      <c r="AK79" s="89">
        <f t="shared" si="11"/>
        <v>0</v>
      </c>
      <c r="AL79" s="71">
        <f t="shared" si="12"/>
        <v>0</v>
      </c>
    </row>
    <row r="80" spans="1:38" ht="63">
      <c r="A80" s="66" t="s">
        <v>167</v>
      </c>
      <c r="B80" s="67" t="s">
        <v>168</v>
      </c>
      <c r="C80" s="196">
        <v>1406</v>
      </c>
      <c r="D80" s="74">
        <v>0</v>
      </c>
      <c r="E80" s="234">
        <v>0</v>
      </c>
      <c r="F80" s="157">
        <f t="shared" si="13"/>
        <v>0</v>
      </c>
      <c r="G80" s="75">
        <v>0</v>
      </c>
      <c r="H80" s="75">
        <v>0</v>
      </c>
      <c r="I80" s="75"/>
      <c r="J80" s="312"/>
      <c r="K80" s="72"/>
      <c r="L80" s="75">
        <v>0</v>
      </c>
      <c r="M80" s="75"/>
      <c r="N80" s="75"/>
      <c r="O80" s="206">
        <v>0</v>
      </c>
      <c r="P80" s="77"/>
      <c r="Q80" s="77"/>
      <c r="R80" s="70">
        <v>0</v>
      </c>
      <c r="S80" s="77"/>
      <c r="T80" s="70">
        <v>0</v>
      </c>
      <c r="U80" s="71">
        <v>0</v>
      </c>
      <c r="V80" s="71">
        <f t="shared" si="14"/>
        <v>0</v>
      </c>
      <c r="W80" s="283">
        <f t="shared" si="15"/>
        <v>0</v>
      </c>
      <c r="X80" s="44">
        <v>0</v>
      </c>
      <c r="Y80" s="73">
        <f>'ИТОГ и проверка'!O80</f>
        <v>0</v>
      </c>
      <c r="Z80" s="73">
        <v>0</v>
      </c>
      <c r="AA80" s="71">
        <f t="shared" si="16"/>
        <v>0</v>
      </c>
      <c r="AB80" s="73">
        <f t="shared" si="10"/>
        <v>0</v>
      </c>
      <c r="AC80" s="77"/>
      <c r="AD80" s="314"/>
      <c r="AE80" s="283"/>
      <c r="AF80" s="73">
        <f>'ИТОГ и проверка'!P80</f>
        <v>0</v>
      </c>
      <c r="AG80" s="73"/>
      <c r="AH80" s="73"/>
      <c r="AI80" s="91"/>
      <c r="AJ80" s="91">
        <f t="shared" si="17"/>
        <v>0</v>
      </c>
      <c r="AK80" s="89">
        <f t="shared" si="11"/>
        <v>0</v>
      </c>
      <c r="AL80" s="71">
        <f t="shared" si="12"/>
        <v>0</v>
      </c>
    </row>
    <row r="81" spans="1:38" ht="47.25">
      <c r="A81" s="66" t="s">
        <v>169</v>
      </c>
      <c r="B81" s="67" t="s">
        <v>170</v>
      </c>
      <c r="C81" s="195">
        <v>31</v>
      </c>
      <c r="D81" s="74">
        <v>0</v>
      </c>
      <c r="E81" s="148">
        <v>0</v>
      </c>
      <c r="F81" s="157">
        <f t="shared" si="13"/>
        <v>0</v>
      </c>
      <c r="G81" s="75">
        <v>0</v>
      </c>
      <c r="H81" s="75">
        <v>0</v>
      </c>
      <c r="I81" s="75"/>
      <c r="J81" s="312"/>
      <c r="K81" s="72"/>
      <c r="L81" s="75">
        <v>0</v>
      </c>
      <c r="M81" s="75"/>
      <c r="N81" s="158"/>
      <c r="O81" s="227">
        <v>0</v>
      </c>
      <c r="P81" s="160"/>
      <c r="Q81" s="161"/>
      <c r="R81" s="70">
        <v>0</v>
      </c>
      <c r="S81" s="313"/>
      <c r="T81" s="70">
        <v>0</v>
      </c>
      <c r="U81" s="162">
        <v>0</v>
      </c>
      <c r="V81" s="71">
        <f t="shared" si="14"/>
        <v>0</v>
      </c>
      <c r="W81" s="283">
        <f t="shared" si="15"/>
        <v>0</v>
      </c>
      <c r="X81" s="44">
        <v>0</v>
      </c>
      <c r="Y81" s="73">
        <f>'ИТОГ и проверка'!O81</f>
        <v>0</v>
      </c>
      <c r="Z81" s="73">
        <v>0</v>
      </c>
      <c r="AA81" s="71">
        <f t="shared" si="16"/>
        <v>0</v>
      </c>
      <c r="AB81" s="10">
        <f t="shared" si="10"/>
        <v>0</v>
      </c>
      <c r="AC81" s="77"/>
      <c r="AD81" s="314"/>
      <c r="AE81" s="283"/>
      <c r="AF81" s="73">
        <f>'ИТОГ и проверка'!P81</f>
        <v>0</v>
      </c>
      <c r="AG81" s="73"/>
      <c r="AH81" s="73"/>
      <c r="AI81" s="91"/>
      <c r="AJ81" s="91">
        <f t="shared" si="17"/>
        <v>0</v>
      </c>
      <c r="AK81" s="89">
        <f t="shared" si="11"/>
        <v>0</v>
      </c>
      <c r="AL81" s="71">
        <f t="shared" si="12"/>
        <v>0</v>
      </c>
    </row>
    <row r="82" spans="1:38" ht="47.25">
      <c r="A82" s="66" t="s">
        <v>171</v>
      </c>
      <c r="B82" s="67" t="s">
        <v>172</v>
      </c>
      <c r="C82" s="222">
        <v>58</v>
      </c>
      <c r="D82" s="74">
        <v>0</v>
      </c>
      <c r="E82" s="203">
        <v>0</v>
      </c>
      <c r="F82" s="157">
        <f t="shared" si="13"/>
        <v>0</v>
      </c>
      <c r="G82" s="75">
        <v>0</v>
      </c>
      <c r="H82" s="75">
        <v>0</v>
      </c>
      <c r="I82" s="75"/>
      <c r="J82" s="312"/>
      <c r="K82" s="72"/>
      <c r="L82" s="75">
        <v>0</v>
      </c>
      <c r="M82" s="75"/>
      <c r="N82" s="158"/>
      <c r="O82" s="227">
        <v>0</v>
      </c>
      <c r="P82" s="160"/>
      <c r="Q82" s="161"/>
      <c r="R82" s="70">
        <v>0</v>
      </c>
      <c r="S82" s="313"/>
      <c r="T82" s="70">
        <v>0</v>
      </c>
      <c r="U82" s="162">
        <v>0</v>
      </c>
      <c r="V82" s="71">
        <f t="shared" si="14"/>
        <v>0</v>
      </c>
      <c r="W82" s="283">
        <f t="shared" si="15"/>
        <v>0</v>
      </c>
      <c r="X82" s="44">
        <v>0</v>
      </c>
      <c r="Y82" s="73">
        <f>'ИТОГ и проверка'!O82</f>
        <v>0</v>
      </c>
      <c r="Z82" s="73">
        <v>0</v>
      </c>
      <c r="AA82" s="71">
        <f t="shared" si="16"/>
        <v>0</v>
      </c>
      <c r="AB82" s="73">
        <f t="shared" si="10"/>
        <v>0</v>
      </c>
      <c r="AC82" s="77"/>
      <c r="AD82" s="314"/>
      <c r="AE82" s="283"/>
      <c r="AF82" s="73">
        <f>'ИТОГ и проверка'!P82</f>
        <v>0</v>
      </c>
      <c r="AG82" s="73"/>
      <c r="AH82" s="73"/>
      <c r="AI82" s="91"/>
      <c r="AJ82" s="91">
        <f t="shared" si="17"/>
        <v>0</v>
      </c>
      <c r="AK82" s="89">
        <f t="shared" si="11"/>
        <v>0</v>
      </c>
      <c r="AL82" s="71">
        <f t="shared" si="12"/>
        <v>0</v>
      </c>
    </row>
    <row r="83" spans="1:38" ht="47.25">
      <c r="A83" s="66" t="s">
        <v>173</v>
      </c>
      <c r="B83" s="67" t="s">
        <v>174</v>
      </c>
      <c r="C83" s="195">
        <v>166.6</v>
      </c>
      <c r="D83" s="74">
        <v>0</v>
      </c>
      <c r="E83" s="7">
        <v>0</v>
      </c>
      <c r="F83" s="157">
        <f t="shared" si="13"/>
        <v>0</v>
      </c>
      <c r="G83" s="75">
        <v>0</v>
      </c>
      <c r="H83" s="75">
        <v>0</v>
      </c>
      <c r="I83" s="75"/>
      <c r="J83" s="312"/>
      <c r="K83" s="72"/>
      <c r="L83" s="75">
        <v>0</v>
      </c>
      <c r="M83" s="75"/>
      <c r="N83" s="158"/>
      <c r="O83" s="173">
        <v>0</v>
      </c>
      <c r="P83" s="160"/>
      <c r="Q83" s="161"/>
      <c r="R83" s="92">
        <v>0</v>
      </c>
      <c r="S83" s="313"/>
      <c r="T83" s="92">
        <v>0</v>
      </c>
      <c r="U83" s="162">
        <v>0</v>
      </c>
      <c r="V83" s="71">
        <f t="shared" si="14"/>
        <v>0</v>
      </c>
      <c r="W83" s="283">
        <f t="shared" si="15"/>
        <v>0</v>
      </c>
      <c r="X83" s="44">
        <v>0</v>
      </c>
      <c r="Y83" s="73">
        <f>'ИТОГ и проверка'!O83</f>
        <v>0</v>
      </c>
      <c r="Z83" s="73">
        <v>0</v>
      </c>
      <c r="AA83" s="71">
        <f t="shared" si="16"/>
        <v>0</v>
      </c>
      <c r="AB83" s="10">
        <f t="shared" si="10"/>
        <v>0</v>
      </c>
      <c r="AC83" s="77"/>
      <c r="AD83" s="314"/>
      <c r="AE83" s="283"/>
      <c r="AF83" s="73">
        <f>'ИТОГ и проверка'!P83</f>
        <v>0</v>
      </c>
      <c r="AG83" s="73"/>
      <c r="AH83" s="73"/>
      <c r="AI83" s="91"/>
      <c r="AJ83" s="91">
        <f t="shared" si="17"/>
        <v>0</v>
      </c>
      <c r="AK83" s="89">
        <f t="shared" si="11"/>
        <v>0</v>
      </c>
      <c r="AL83" s="71">
        <f t="shared" si="12"/>
        <v>0</v>
      </c>
    </row>
    <row r="84" spans="1:38" ht="47.25">
      <c r="A84" s="66" t="s">
        <v>175</v>
      </c>
      <c r="B84" s="67" t="s">
        <v>176</v>
      </c>
      <c r="C84" s="222">
        <v>21.2</v>
      </c>
      <c r="D84" s="74">
        <v>0</v>
      </c>
      <c r="E84" s="203">
        <v>0</v>
      </c>
      <c r="F84" s="157">
        <f t="shared" si="13"/>
        <v>0</v>
      </c>
      <c r="G84" s="75">
        <v>0</v>
      </c>
      <c r="H84" s="75">
        <v>0</v>
      </c>
      <c r="I84" s="75"/>
      <c r="J84" s="312"/>
      <c r="K84" s="72"/>
      <c r="L84" s="75">
        <v>0</v>
      </c>
      <c r="M84" s="75"/>
      <c r="N84" s="158"/>
      <c r="O84" s="227">
        <v>0</v>
      </c>
      <c r="P84" s="160"/>
      <c r="Q84" s="161"/>
      <c r="R84" s="70">
        <v>0</v>
      </c>
      <c r="S84" s="313"/>
      <c r="T84" s="70">
        <v>0</v>
      </c>
      <c r="U84" s="162">
        <v>0</v>
      </c>
      <c r="V84" s="71">
        <f t="shared" si="14"/>
        <v>0</v>
      </c>
      <c r="W84" s="283">
        <f t="shared" si="15"/>
        <v>0</v>
      </c>
      <c r="X84" s="44">
        <v>0</v>
      </c>
      <c r="Y84" s="73">
        <f>'ИТОГ и проверка'!O84</f>
        <v>0</v>
      </c>
      <c r="Z84" s="73">
        <v>0</v>
      </c>
      <c r="AA84" s="71">
        <f t="shared" si="16"/>
        <v>0</v>
      </c>
      <c r="AB84" s="73">
        <f t="shared" si="10"/>
        <v>0</v>
      </c>
      <c r="AC84" s="77"/>
      <c r="AD84" s="314"/>
      <c r="AE84" s="283"/>
      <c r="AF84" s="73">
        <f>'ИТОГ и проверка'!P84</f>
        <v>0</v>
      </c>
      <c r="AG84" s="73"/>
      <c r="AH84" s="73"/>
      <c r="AI84" s="91"/>
      <c r="AJ84" s="91">
        <f t="shared" si="17"/>
        <v>0</v>
      </c>
      <c r="AK84" s="89">
        <f t="shared" si="11"/>
        <v>0</v>
      </c>
      <c r="AL84" s="71">
        <f t="shared" si="12"/>
        <v>0</v>
      </c>
    </row>
    <row r="85" spans="1:38" ht="47.25">
      <c r="A85" s="66" t="s">
        <v>177</v>
      </c>
      <c r="B85" s="67" t="s">
        <v>178</v>
      </c>
      <c r="C85" s="195">
        <v>70.2</v>
      </c>
      <c r="D85" s="74">
        <v>0</v>
      </c>
      <c r="E85" s="148">
        <v>0</v>
      </c>
      <c r="F85" s="157">
        <f t="shared" si="13"/>
        <v>0</v>
      </c>
      <c r="G85" s="75">
        <v>0</v>
      </c>
      <c r="H85" s="75">
        <v>0</v>
      </c>
      <c r="I85" s="75"/>
      <c r="J85" s="312"/>
      <c r="K85" s="72"/>
      <c r="L85" s="75">
        <v>0</v>
      </c>
      <c r="M85" s="75"/>
      <c r="N85" s="158"/>
      <c r="O85" s="227">
        <v>0</v>
      </c>
      <c r="P85" s="160"/>
      <c r="Q85" s="161"/>
      <c r="R85" s="70">
        <v>0</v>
      </c>
      <c r="S85" s="313"/>
      <c r="T85" s="70">
        <v>0</v>
      </c>
      <c r="U85" s="162">
        <v>0</v>
      </c>
      <c r="V85" s="71">
        <f t="shared" si="14"/>
        <v>0</v>
      </c>
      <c r="W85" s="283">
        <f t="shared" si="15"/>
        <v>0</v>
      </c>
      <c r="X85" s="44">
        <v>0</v>
      </c>
      <c r="Y85" s="73">
        <f>'ИТОГ и проверка'!O85</f>
        <v>0</v>
      </c>
      <c r="Z85" s="73">
        <v>0</v>
      </c>
      <c r="AA85" s="71">
        <f t="shared" si="16"/>
        <v>0</v>
      </c>
      <c r="AB85" s="10">
        <f t="shared" si="10"/>
        <v>0</v>
      </c>
      <c r="AC85" s="77"/>
      <c r="AD85" s="314"/>
      <c r="AE85" s="283"/>
      <c r="AF85" s="73">
        <f>'ИТОГ и проверка'!P85</f>
        <v>0</v>
      </c>
      <c r="AG85" s="73"/>
      <c r="AH85" s="73"/>
      <c r="AI85" s="91"/>
      <c r="AJ85" s="91">
        <f t="shared" si="17"/>
        <v>0</v>
      </c>
      <c r="AK85" s="89">
        <f t="shared" si="11"/>
        <v>0</v>
      </c>
      <c r="AL85" s="71">
        <f t="shared" si="12"/>
        <v>0</v>
      </c>
    </row>
    <row r="86" spans="1:38" ht="47.25">
      <c r="A86" s="66" t="s">
        <v>179</v>
      </c>
      <c r="B86" s="67" t="s">
        <v>180</v>
      </c>
      <c r="C86" s="222">
        <v>31</v>
      </c>
      <c r="D86" s="74">
        <v>0</v>
      </c>
      <c r="E86" s="237">
        <v>0</v>
      </c>
      <c r="F86" s="157">
        <f t="shared" si="13"/>
        <v>0</v>
      </c>
      <c r="G86" s="75">
        <v>0</v>
      </c>
      <c r="H86" s="75">
        <v>0</v>
      </c>
      <c r="I86" s="75"/>
      <c r="J86" s="312"/>
      <c r="K86" s="72"/>
      <c r="L86" s="75">
        <v>0</v>
      </c>
      <c r="M86" s="75"/>
      <c r="N86" s="158"/>
      <c r="O86" s="227">
        <v>0</v>
      </c>
      <c r="P86" s="160"/>
      <c r="Q86" s="161"/>
      <c r="R86" s="70">
        <v>0</v>
      </c>
      <c r="S86" s="313"/>
      <c r="T86" s="70">
        <v>0</v>
      </c>
      <c r="U86" s="162">
        <v>0</v>
      </c>
      <c r="V86" s="71">
        <f t="shared" si="14"/>
        <v>0</v>
      </c>
      <c r="W86" s="283">
        <f t="shared" si="15"/>
        <v>0</v>
      </c>
      <c r="X86" s="44">
        <v>0</v>
      </c>
      <c r="Y86" s="73">
        <f>'ИТОГ и проверка'!O86</f>
        <v>0</v>
      </c>
      <c r="Z86" s="73">
        <v>0</v>
      </c>
      <c r="AA86" s="71">
        <f t="shared" si="16"/>
        <v>0</v>
      </c>
      <c r="AB86" s="73">
        <f t="shared" si="10"/>
        <v>0</v>
      </c>
      <c r="AC86" s="77"/>
      <c r="AD86" s="314"/>
      <c r="AE86" s="283"/>
      <c r="AF86" s="73">
        <f>'ИТОГ и проверка'!P86</f>
        <v>0</v>
      </c>
      <c r="AG86" s="73"/>
      <c r="AH86" s="73"/>
      <c r="AI86" s="91"/>
      <c r="AJ86" s="91">
        <f t="shared" si="17"/>
        <v>0</v>
      </c>
      <c r="AK86" s="89">
        <f t="shared" si="11"/>
        <v>0</v>
      </c>
      <c r="AL86" s="71">
        <f t="shared" si="12"/>
        <v>0</v>
      </c>
    </row>
    <row r="87" spans="1:38" ht="47.25">
      <c r="A87" s="66" t="s">
        <v>181</v>
      </c>
      <c r="B87" s="67" t="s">
        <v>182</v>
      </c>
      <c r="C87" s="195">
        <v>72</v>
      </c>
      <c r="D87" s="74">
        <v>0</v>
      </c>
      <c r="E87" s="148">
        <v>0</v>
      </c>
      <c r="F87" s="157">
        <f t="shared" si="13"/>
        <v>0</v>
      </c>
      <c r="G87" s="75">
        <v>0</v>
      </c>
      <c r="H87" s="75">
        <v>0</v>
      </c>
      <c r="I87" s="75"/>
      <c r="J87" s="312"/>
      <c r="K87" s="72"/>
      <c r="L87" s="75">
        <v>0</v>
      </c>
      <c r="M87" s="75"/>
      <c r="N87" s="158"/>
      <c r="O87" s="227">
        <v>0</v>
      </c>
      <c r="P87" s="160"/>
      <c r="Q87" s="161"/>
      <c r="R87" s="70">
        <v>0</v>
      </c>
      <c r="S87" s="313"/>
      <c r="T87" s="70">
        <v>0</v>
      </c>
      <c r="U87" s="162">
        <v>0</v>
      </c>
      <c r="V87" s="71">
        <f t="shared" si="14"/>
        <v>0</v>
      </c>
      <c r="W87" s="283">
        <f t="shared" si="15"/>
        <v>0</v>
      </c>
      <c r="X87" s="44">
        <v>0</v>
      </c>
      <c r="Y87" s="73">
        <f>'ИТОГ и проверка'!O87</f>
        <v>0</v>
      </c>
      <c r="Z87" s="73">
        <v>0</v>
      </c>
      <c r="AA87" s="71">
        <f t="shared" si="16"/>
        <v>0</v>
      </c>
      <c r="AB87" s="10">
        <f t="shared" si="10"/>
        <v>0</v>
      </c>
      <c r="AC87" s="77"/>
      <c r="AD87" s="314"/>
      <c r="AE87" s="283"/>
      <c r="AF87" s="73">
        <f>'ИТОГ и проверка'!P87</f>
        <v>0</v>
      </c>
      <c r="AG87" s="73"/>
      <c r="AH87" s="73"/>
      <c r="AI87" s="91"/>
      <c r="AJ87" s="91">
        <f t="shared" si="17"/>
        <v>0</v>
      </c>
      <c r="AK87" s="89">
        <f t="shared" si="11"/>
        <v>0</v>
      </c>
      <c r="AL87" s="71">
        <f t="shared" si="12"/>
        <v>0</v>
      </c>
    </row>
    <row r="88" spans="1:38" ht="47.25">
      <c r="A88" s="66" t="s">
        <v>183</v>
      </c>
      <c r="B88" s="67" t="s">
        <v>184</v>
      </c>
      <c r="C88" s="222">
        <v>117.6</v>
      </c>
      <c r="D88" s="74">
        <v>0</v>
      </c>
      <c r="E88" s="203">
        <v>0</v>
      </c>
      <c r="F88" s="157">
        <f t="shared" si="13"/>
        <v>0</v>
      </c>
      <c r="G88" s="75">
        <v>0</v>
      </c>
      <c r="H88" s="75">
        <v>0</v>
      </c>
      <c r="I88" s="75"/>
      <c r="J88" s="312"/>
      <c r="K88" s="72"/>
      <c r="L88" s="75">
        <v>0</v>
      </c>
      <c r="M88" s="75"/>
      <c r="N88" s="158"/>
      <c r="O88" s="227">
        <v>0</v>
      </c>
      <c r="P88" s="160"/>
      <c r="Q88" s="161"/>
      <c r="R88" s="70">
        <v>0</v>
      </c>
      <c r="S88" s="313"/>
      <c r="T88" s="70">
        <v>0</v>
      </c>
      <c r="U88" s="162">
        <v>0</v>
      </c>
      <c r="V88" s="71">
        <f t="shared" si="14"/>
        <v>0</v>
      </c>
      <c r="W88" s="283">
        <f t="shared" si="15"/>
        <v>0</v>
      </c>
      <c r="X88" s="44">
        <v>0</v>
      </c>
      <c r="Y88" s="73">
        <f>'ИТОГ и проверка'!O88</f>
        <v>0</v>
      </c>
      <c r="Z88" s="73">
        <v>0</v>
      </c>
      <c r="AA88" s="71">
        <f t="shared" si="16"/>
        <v>0</v>
      </c>
      <c r="AB88" s="73">
        <f t="shared" si="10"/>
        <v>0</v>
      </c>
      <c r="AC88" s="77"/>
      <c r="AD88" s="314"/>
      <c r="AE88" s="283"/>
      <c r="AF88" s="73">
        <f>'ИТОГ и проверка'!P88</f>
        <v>0</v>
      </c>
      <c r="AG88" s="73"/>
      <c r="AH88" s="73"/>
      <c r="AI88" s="91"/>
      <c r="AJ88" s="91">
        <f t="shared" si="17"/>
        <v>0</v>
      </c>
      <c r="AK88" s="89">
        <f t="shared" si="11"/>
        <v>0</v>
      </c>
      <c r="AL88" s="71">
        <f t="shared" si="12"/>
        <v>0</v>
      </c>
    </row>
    <row r="89" spans="1:38" ht="47.25">
      <c r="A89" s="66" t="s">
        <v>185</v>
      </c>
      <c r="B89" s="67" t="s">
        <v>186</v>
      </c>
      <c r="C89" s="195">
        <v>161.69999999999999</v>
      </c>
      <c r="D89" s="74">
        <v>0</v>
      </c>
      <c r="E89" s="7">
        <v>0</v>
      </c>
      <c r="F89" s="157">
        <f t="shared" si="13"/>
        <v>0</v>
      </c>
      <c r="G89" s="75">
        <v>0</v>
      </c>
      <c r="H89" s="75">
        <v>0</v>
      </c>
      <c r="I89" s="75"/>
      <c r="J89" s="312"/>
      <c r="K89" s="72"/>
      <c r="L89" s="75">
        <v>0</v>
      </c>
      <c r="M89" s="75"/>
      <c r="N89" s="158"/>
      <c r="O89" s="227">
        <v>0</v>
      </c>
      <c r="P89" s="160"/>
      <c r="Q89" s="161"/>
      <c r="R89" s="70">
        <v>0</v>
      </c>
      <c r="S89" s="313"/>
      <c r="T89" s="70">
        <v>0</v>
      </c>
      <c r="U89" s="162">
        <v>0</v>
      </c>
      <c r="V89" s="71">
        <f t="shared" si="14"/>
        <v>0</v>
      </c>
      <c r="W89" s="283">
        <f t="shared" si="15"/>
        <v>0</v>
      </c>
      <c r="X89" s="44">
        <v>0</v>
      </c>
      <c r="Y89" s="73">
        <f>'ИТОГ и проверка'!O89</f>
        <v>0</v>
      </c>
      <c r="Z89" s="73">
        <v>0</v>
      </c>
      <c r="AA89" s="71">
        <f t="shared" si="16"/>
        <v>0</v>
      </c>
      <c r="AB89" s="10">
        <f t="shared" si="10"/>
        <v>0</v>
      </c>
      <c r="AC89" s="77"/>
      <c r="AD89" s="314"/>
      <c r="AE89" s="283"/>
      <c r="AF89" s="73">
        <f>'ИТОГ и проверка'!P89</f>
        <v>0</v>
      </c>
      <c r="AG89" s="73"/>
      <c r="AH89" s="73"/>
      <c r="AI89" s="91"/>
      <c r="AJ89" s="91">
        <f t="shared" si="17"/>
        <v>0</v>
      </c>
      <c r="AK89" s="89">
        <f t="shared" si="11"/>
        <v>0</v>
      </c>
      <c r="AL89" s="71">
        <f t="shared" si="12"/>
        <v>0</v>
      </c>
    </row>
    <row r="90" spans="1:38" ht="47.25">
      <c r="A90" s="66" t="s">
        <v>187</v>
      </c>
      <c r="B90" s="67" t="s">
        <v>188</v>
      </c>
      <c r="C90" s="222">
        <v>155.1</v>
      </c>
      <c r="D90" s="74">
        <v>0</v>
      </c>
      <c r="E90" s="203">
        <v>0</v>
      </c>
      <c r="F90" s="157">
        <f t="shared" si="13"/>
        <v>0</v>
      </c>
      <c r="G90" s="75">
        <v>0</v>
      </c>
      <c r="H90" s="75">
        <v>0</v>
      </c>
      <c r="I90" s="75"/>
      <c r="J90" s="312"/>
      <c r="K90" s="72"/>
      <c r="L90" s="75">
        <v>0</v>
      </c>
      <c r="M90" s="75"/>
      <c r="N90" s="158"/>
      <c r="O90" s="227">
        <v>0</v>
      </c>
      <c r="P90" s="160"/>
      <c r="Q90" s="161"/>
      <c r="R90" s="70">
        <v>0</v>
      </c>
      <c r="S90" s="313"/>
      <c r="T90" s="70">
        <v>0</v>
      </c>
      <c r="U90" s="162">
        <v>0</v>
      </c>
      <c r="V90" s="71">
        <f t="shared" si="14"/>
        <v>0</v>
      </c>
      <c r="W90" s="283">
        <f t="shared" si="15"/>
        <v>0</v>
      </c>
      <c r="X90" s="44">
        <v>0</v>
      </c>
      <c r="Y90" s="73">
        <f>'ИТОГ и проверка'!O90</f>
        <v>0</v>
      </c>
      <c r="Z90" s="73">
        <v>0</v>
      </c>
      <c r="AA90" s="71">
        <f t="shared" si="16"/>
        <v>0</v>
      </c>
      <c r="AB90" s="73">
        <f t="shared" si="10"/>
        <v>0</v>
      </c>
      <c r="AC90" s="77"/>
      <c r="AD90" s="314"/>
      <c r="AE90" s="283"/>
      <c r="AF90" s="73">
        <f>'ИТОГ и проверка'!P90</f>
        <v>0</v>
      </c>
      <c r="AG90" s="73"/>
      <c r="AH90" s="73"/>
      <c r="AI90" s="91"/>
      <c r="AJ90" s="91">
        <f t="shared" si="17"/>
        <v>0</v>
      </c>
      <c r="AK90" s="89">
        <f t="shared" si="11"/>
        <v>0</v>
      </c>
      <c r="AL90" s="71">
        <f t="shared" si="12"/>
        <v>0</v>
      </c>
    </row>
    <row r="91" spans="1:38" ht="47.25">
      <c r="A91" s="66" t="s">
        <v>189</v>
      </c>
      <c r="B91" s="67" t="s">
        <v>190</v>
      </c>
      <c r="C91" s="195">
        <v>57.3</v>
      </c>
      <c r="D91" s="74">
        <v>0</v>
      </c>
      <c r="E91" s="148">
        <v>0</v>
      </c>
      <c r="F91" s="157">
        <f t="shared" si="13"/>
        <v>0</v>
      </c>
      <c r="G91" s="75">
        <v>0</v>
      </c>
      <c r="H91" s="75">
        <v>0</v>
      </c>
      <c r="I91" s="75"/>
      <c r="J91" s="312"/>
      <c r="K91" s="72"/>
      <c r="L91" s="75">
        <v>0</v>
      </c>
      <c r="M91" s="75"/>
      <c r="N91" s="158"/>
      <c r="O91" s="227">
        <v>0</v>
      </c>
      <c r="P91" s="160"/>
      <c r="Q91" s="161"/>
      <c r="R91" s="70">
        <v>0</v>
      </c>
      <c r="S91" s="313"/>
      <c r="T91" s="70">
        <v>0</v>
      </c>
      <c r="U91" s="162">
        <v>0</v>
      </c>
      <c r="V91" s="71">
        <f t="shared" si="14"/>
        <v>0</v>
      </c>
      <c r="W91" s="283">
        <f t="shared" si="15"/>
        <v>0</v>
      </c>
      <c r="X91" s="44">
        <v>0</v>
      </c>
      <c r="Y91" s="73">
        <f>'ИТОГ и проверка'!O91</f>
        <v>0</v>
      </c>
      <c r="Z91" s="73">
        <v>0</v>
      </c>
      <c r="AA91" s="71">
        <f t="shared" si="16"/>
        <v>0</v>
      </c>
      <c r="AB91" s="10">
        <f t="shared" si="10"/>
        <v>0</v>
      </c>
      <c r="AC91" s="77"/>
      <c r="AD91" s="314"/>
      <c r="AE91" s="283"/>
      <c r="AF91" s="73">
        <f>'ИТОГ и проверка'!P91</f>
        <v>0</v>
      </c>
      <c r="AG91" s="73"/>
      <c r="AH91" s="73"/>
      <c r="AI91" s="91"/>
      <c r="AJ91" s="91">
        <f t="shared" si="17"/>
        <v>0</v>
      </c>
      <c r="AK91" s="89">
        <f t="shared" si="11"/>
        <v>0</v>
      </c>
      <c r="AL91" s="71">
        <f t="shared" si="12"/>
        <v>0</v>
      </c>
    </row>
    <row r="92" spans="1:38" ht="47.25">
      <c r="A92" s="66" t="s">
        <v>191</v>
      </c>
      <c r="B92" s="67" t="s">
        <v>192</v>
      </c>
      <c r="C92" s="222">
        <v>31</v>
      </c>
      <c r="D92" s="74">
        <v>0</v>
      </c>
      <c r="E92" s="237">
        <v>0</v>
      </c>
      <c r="F92" s="157">
        <f t="shared" si="13"/>
        <v>0</v>
      </c>
      <c r="G92" s="75">
        <v>0</v>
      </c>
      <c r="H92" s="75">
        <v>0</v>
      </c>
      <c r="I92" s="75"/>
      <c r="J92" s="312"/>
      <c r="K92" s="72"/>
      <c r="L92" s="75">
        <v>0</v>
      </c>
      <c r="M92" s="75"/>
      <c r="N92" s="158"/>
      <c r="O92" s="227">
        <v>0</v>
      </c>
      <c r="P92" s="160"/>
      <c r="Q92" s="161"/>
      <c r="R92" s="70">
        <v>0</v>
      </c>
      <c r="S92" s="313"/>
      <c r="T92" s="70">
        <v>0</v>
      </c>
      <c r="U92" s="162">
        <v>0</v>
      </c>
      <c r="V92" s="71">
        <f t="shared" si="14"/>
        <v>0</v>
      </c>
      <c r="W92" s="283">
        <f t="shared" si="15"/>
        <v>0</v>
      </c>
      <c r="X92" s="44">
        <v>0</v>
      </c>
      <c r="Y92" s="73">
        <f>'ИТОГ и проверка'!O92</f>
        <v>0</v>
      </c>
      <c r="Z92" s="73">
        <v>0</v>
      </c>
      <c r="AA92" s="71">
        <f t="shared" si="16"/>
        <v>0</v>
      </c>
      <c r="AB92" s="73">
        <f t="shared" si="10"/>
        <v>0</v>
      </c>
      <c r="AC92" s="77"/>
      <c r="AD92" s="314"/>
      <c r="AE92" s="283"/>
      <c r="AF92" s="73">
        <f>'ИТОГ и проверка'!P92</f>
        <v>0</v>
      </c>
      <c r="AG92" s="73"/>
      <c r="AH92" s="73"/>
      <c r="AI92" s="91"/>
      <c r="AJ92" s="91">
        <f t="shared" si="17"/>
        <v>0</v>
      </c>
      <c r="AK92" s="89">
        <f t="shared" si="11"/>
        <v>0</v>
      </c>
      <c r="AL92" s="71">
        <f t="shared" si="12"/>
        <v>0</v>
      </c>
    </row>
    <row r="93" spans="1:38" ht="47.25">
      <c r="A93" s="66" t="s">
        <v>193</v>
      </c>
      <c r="B93" s="67" t="s">
        <v>194</v>
      </c>
      <c r="C93" s="195">
        <v>55.5</v>
      </c>
      <c r="D93" s="74">
        <v>0</v>
      </c>
      <c r="E93" s="7">
        <v>0</v>
      </c>
      <c r="F93" s="157">
        <f t="shared" si="13"/>
        <v>0</v>
      </c>
      <c r="G93" s="75">
        <v>0</v>
      </c>
      <c r="H93" s="75">
        <v>0</v>
      </c>
      <c r="I93" s="75"/>
      <c r="J93" s="312"/>
      <c r="K93" s="72"/>
      <c r="L93" s="75">
        <v>0</v>
      </c>
      <c r="M93" s="75"/>
      <c r="N93" s="158"/>
      <c r="O93" s="227">
        <v>0</v>
      </c>
      <c r="P93" s="160"/>
      <c r="Q93" s="161"/>
      <c r="R93" s="70">
        <v>0</v>
      </c>
      <c r="S93" s="313"/>
      <c r="T93" s="70">
        <v>0</v>
      </c>
      <c r="U93" s="162">
        <v>0</v>
      </c>
      <c r="V93" s="71">
        <f t="shared" si="14"/>
        <v>0</v>
      </c>
      <c r="W93" s="283">
        <f t="shared" si="15"/>
        <v>0</v>
      </c>
      <c r="X93" s="44">
        <v>0</v>
      </c>
      <c r="Y93" s="73">
        <f>'ИТОГ и проверка'!O93</f>
        <v>0</v>
      </c>
      <c r="Z93" s="73">
        <v>0</v>
      </c>
      <c r="AA93" s="71">
        <f t="shared" si="16"/>
        <v>0</v>
      </c>
      <c r="AB93" s="10">
        <f t="shared" si="10"/>
        <v>0</v>
      </c>
      <c r="AC93" s="77"/>
      <c r="AD93" s="314"/>
      <c r="AE93" s="283"/>
      <c r="AF93" s="73">
        <f>'ИТОГ и проверка'!P93</f>
        <v>0</v>
      </c>
      <c r="AG93" s="73"/>
      <c r="AH93" s="73"/>
      <c r="AI93" s="91"/>
      <c r="AJ93" s="91">
        <f t="shared" si="17"/>
        <v>0</v>
      </c>
      <c r="AK93" s="89">
        <f t="shared" si="11"/>
        <v>0</v>
      </c>
      <c r="AL93" s="71">
        <f t="shared" si="12"/>
        <v>0</v>
      </c>
    </row>
    <row r="94" spans="1:38" ht="47.25">
      <c r="A94" s="66" t="s">
        <v>195</v>
      </c>
      <c r="B94" s="67" t="s">
        <v>196</v>
      </c>
      <c r="C94" s="222">
        <v>450.8</v>
      </c>
      <c r="D94" s="74">
        <v>0</v>
      </c>
      <c r="E94" s="237">
        <v>0</v>
      </c>
      <c r="F94" s="157">
        <f t="shared" si="13"/>
        <v>0</v>
      </c>
      <c r="G94" s="75">
        <v>0</v>
      </c>
      <c r="H94" s="75">
        <v>0</v>
      </c>
      <c r="I94" s="75"/>
      <c r="J94" s="312"/>
      <c r="K94" s="72"/>
      <c r="L94" s="75">
        <v>0</v>
      </c>
      <c r="M94" s="75"/>
      <c r="N94" s="158"/>
      <c r="O94" s="227">
        <v>0</v>
      </c>
      <c r="P94" s="160"/>
      <c r="Q94" s="161"/>
      <c r="R94" s="70">
        <v>0</v>
      </c>
      <c r="S94" s="313"/>
      <c r="T94" s="70">
        <v>0</v>
      </c>
      <c r="U94" s="162">
        <v>0</v>
      </c>
      <c r="V94" s="71">
        <f t="shared" si="14"/>
        <v>0</v>
      </c>
      <c r="W94" s="283">
        <f t="shared" si="15"/>
        <v>0</v>
      </c>
      <c r="X94" s="44">
        <v>0</v>
      </c>
      <c r="Y94" s="73">
        <f>'ИТОГ и проверка'!O94</f>
        <v>0</v>
      </c>
      <c r="Z94" s="73">
        <v>0</v>
      </c>
      <c r="AA94" s="71">
        <f t="shared" si="16"/>
        <v>0</v>
      </c>
      <c r="AB94" s="73">
        <f t="shared" si="10"/>
        <v>0</v>
      </c>
      <c r="AC94" s="77"/>
      <c r="AD94" s="314"/>
      <c r="AE94" s="283"/>
      <c r="AF94" s="73">
        <f>'ИТОГ и проверка'!P94</f>
        <v>0</v>
      </c>
      <c r="AG94" s="73"/>
      <c r="AH94" s="73"/>
      <c r="AI94" s="91"/>
      <c r="AJ94" s="91">
        <f t="shared" si="17"/>
        <v>0</v>
      </c>
      <c r="AK94" s="89">
        <f t="shared" si="11"/>
        <v>0</v>
      </c>
      <c r="AL94" s="71">
        <f t="shared" si="12"/>
        <v>0</v>
      </c>
    </row>
    <row r="95" spans="1:38" ht="31.5">
      <c r="A95" s="66" t="s">
        <v>197</v>
      </c>
      <c r="B95" s="67" t="s">
        <v>198</v>
      </c>
      <c r="C95" s="189">
        <v>1064.22</v>
      </c>
      <c r="D95" s="74">
        <v>0</v>
      </c>
      <c r="E95" s="148">
        <v>0</v>
      </c>
      <c r="F95" s="157">
        <f t="shared" si="13"/>
        <v>0</v>
      </c>
      <c r="G95" s="75">
        <v>0</v>
      </c>
      <c r="H95" s="75">
        <v>0</v>
      </c>
      <c r="I95" s="75">
        <v>0</v>
      </c>
      <c r="J95" s="312"/>
      <c r="K95" s="72"/>
      <c r="L95" s="75">
        <v>0</v>
      </c>
      <c r="M95" s="75"/>
      <c r="N95" s="158"/>
      <c r="O95" s="170">
        <v>0</v>
      </c>
      <c r="P95" s="160"/>
      <c r="Q95" s="161"/>
      <c r="R95" s="90">
        <v>0</v>
      </c>
      <c r="S95" s="313"/>
      <c r="T95" s="90">
        <v>0</v>
      </c>
      <c r="U95" s="162">
        <v>0</v>
      </c>
      <c r="V95" s="71">
        <f t="shared" si="14"/>
        <v>0</v>
      </c>
      <c r="W95" s="283">
        <f t="shared" si="15"/>
        <v>0</v>
      </c>
      <c r="X95" s="44">
        <v>0</v>
      </c>
      <c r="Y95" s="73">
        <f>'ИТОГ и проверка'!O95</f>
        <v>0</v>
      </c>
      <c r="Z95" s="73">
        <v>0</v>
      </c>
      <c r="AA95" s="71">
        <f t="shared" si="16"/>
        <v>0</v>
      </c>
      <c r="AB95" s="10">
        <f t="shared" si="10"/>
        <v>0</v>
      </c>
      <c r="AC95" s="77">
        <v>0</v>
      </c>
      <c r="AD95" s="314"/>
      <c r="AE95" s="283"/>
      <c r="AF95" s="73">
        <f>'ИТОГ и проверка'!P95</f>
        <v>0</v>
      </c>
      <c r="AG95" s="73"/>
      <c r="AH95" s="73"/>
      <c r="AI95" s="91"/>
      <c r="AJ95" s="91">
        <f t="shared" si="17"/>
        <v>0</v>
      </c>
      <c r="AK95" s="89">
        <f t="shared" si="11"/>
        <v>0</v>
      </c>
      <c r="AL95" s="71">
        <f t="shared" si="12"/>
        <v>0</v>
      </c>
    </row>
    <row r="96" spans="1:38" ht="31.5">
      <c r="A96" s="66" t="s">
        <v>199</v>
      </c>
      <c r="B96" s="67" t="s">
        <v>200</v>
      </c>
      <c r="C96" s="171">
        <v>2277.59</v>
      </c>
      <c r="D96" s="74">
        <v>0</v>
      </c>
      <c r="E96" s="203">
        <v>0</v>
      </c>
      <c r="F96" s="157">
        <f t="shared" si="13"/>
        <v>0</v>
      </c>
      <c r="G96" s="75">
        <v>0</v>
      </c>
      <c r="H96" s="75">
        <v>0</v>
      </c>
      <c r="I96" s="75">
        <v>0</v>
      </c>
      <c r="J96" s="312"/>
      <c r="K96" s="72"/>
      <c r="L96" s="75">
        <v>0</v>
      </c>
      <c r="M96" s="75"/>
      <c r="N96" s="158"/>
      <c r="O96" s="170">
        <v>0</v>
      </c>
      <c r="P96" s="160"/>
      <c r="Q96" s="161"/>
      <c r="R96" s="90">
        <v>0</v>
      </c>
      <c r="S96" s="313"/>
      <c r="T96" s="90">
        <v>0</v>
      </c>
      <c r="U96" s="162">
        <v>0</v>
      </c>
      <c r="V96" s="71">
        <f t="shared" si="14"/>
        <v>0</v>
      </c>
      <c r="W96" s="283">
        <f t="shared" si="15"/>
        <v>0</v>
      </c>
      <c r="X96" s="44">
        <v>0</v>
      </c>
      <c r="Y96" s="73">
        <f>'ИТОГ и проверка'!O96</f>
        <v>0</v>
      </c>
      <c r="Z96" s="73">
        <v>0</v>
      </c>
      <c r="AA96" s="71">
        <f t="shared" si="16"/>
        <v>0</v>
      </c>
      <c r="AB96" s="73">
        <f t="shared" si="10"/>
        <v>0</v>
      </c>
      <c r="AC96" s="77">
        <v>0</v>
      </c>
      <c r="AD96" s="314"/>
      <c r="AE96" s="283"/>
      <c r="AF96" s="73">
        <f>'ИТОГ и проверка'!P96</f>
        <v>0</v>
      </c>
      <c r="AG96" s="73"/>
      <c r="AH96" s="73"/>
      <c r="AI96" s="91"/>
      <c r="AJ96" s="91">
        <f t="shared" si="17"/>
        <v>0</v>
      </c>
      <c r="AK96" s="89">
        <f t="shared" si="11"/>
        <v>0</v>
      </c>
      <c r="AL96" s="71">
        <f t="shared" si="12"/>
        <v>0</v>
      </c>
    </row>
    <row r="97" spans="1:38" ht="31.5">
      <c r="A97" s="66" t="s">
        <v>201</v>
      </c>
      <c r="B97" s="67" t="s">
        <v>202</v>
      </c>
      <c r="C97" s="168">
        <v>6270.68</v>
      </c>
      <c r="D97" s="74">
        <v>0</v>
      </c>
      <c r="E97" s="7">
        <v>0</v>
      </c>
      <c r="F97" s="157">
        <f t="shared" si="13"/>
        <v>0</v>
      </c>
      <c r="G97" s="75">
        <v>0</v>
      </c>
      <c r="H97" s="75">
        <v>0</v>
      </c>
      <c r="I97" s="75">
        <v>0</v>
      </c>
      <c r="J97" s="312"/>
      <c r="K97" s="72"/>
      <c r="L97" s="75">
        <v>0</v>
      </c>
      <c r="M97" s="75"/>
      <c r="N97" s="158"/>
      <c r="O97" s="170">
        <v>0</v>
      </c>
      <c r="P97" s="160"/>
      <c r="Q97" s="161"/>
      <c r="R97" s="90">
        <v>0</v>
      </c>
      <c r="S97" s="313"/>
      <c r="T97" s="90">
        <v>0</v>
      </c>
      <c r="U97" s="162">
        <v>0</v>
      </c>
      <c r="V97" s="71">
        <f t="shared" si="14"/>
        <v>0</v>
      </c>
      <c r="W97" s="283">
        <f t="shared" si="15"/>
        <v>0</v>
      </c>
      <c r="X97" s="44">
        <v>0</v>
      </c>
      <c r="Y97" s="73">
        <f>'ИТОГ и проверка'!O97</f>
        <v>0</v>
      </c>
      <c r="Z97" s="73">
        <v>0</v>
      </c>
      <c r="AA97" s="71">
        <f t="shared" si="16"/>
        <v>0</v>
      </c>
      <c r="AB97" s="10">
        <f t="shared" si="10"/>
        <v>0</v>
      </c>
      <c r="AC97" s="77">
        <v>0</v>
      </c>
      <c r="AD97" s="314"/>
      <c r="AE97" s="283"/>
      <c r="AF97" s="73">
        <f>'ИТОГ и проверка'!P97</f>
        <v>0</v>
      </c>
      <c r="AG97" s="73"/>
      <c r="AH97" s="73"/>
      <c r="AI97" s="91"/>
      <c r="AJ97" s="91">
        <f t="shared" si="17"/>
        <v>0</v>
      </c>
      <c r="AK97" s="89">
        <f t="shared" si="11"/>
        <v>0</v>
      </c>
      <c r="AL97" s="71">
        <f t="shared" si="12"/>
        <v>0</v>
      </c>
    </row>
    <row r="98" spans="1:38">
      <c r="A98" s="93" t="s">
        <v>203</v>
      </c>
      <c r="B98" s="57" t="s">
        <v>204</v>
      </c>
      <c r="C98" s="163"/>
      <c r="D98" s="58"/>
      <c r="E98" s="59"/>
      <c r="F98" s="192"/>
      <c r="G98" s="61"/>
      <c r="H98" s="61"/>
      <c r="I98" s="61"/>
      <c r="J98" s="121"/>
      <c r="K98" s="121"/>
      <c r="L98" s="61"/>
      <c r="M98" s="121"/>
      <c r="N98" s="61"/>
      <c r="O98" s="166"/>
      <c r="P98" s="58"/>
      <c r="Q98" s="58"/>
      <c r="R98" s="59"/>
      <c r="S98" s="58"/>
      <c r="T98" s="59"/>
      <c r="U98" s="58"/>
      <c r="V98" s="60"/>
      <c r="W98" s="62"/>
      <c r="X98" s="62"/>
      <c r="Y98" s="60"/>
      <c r="Z98" s="120"/>
      <c r="AA98" s="60"/>
      <c r="AB98" s="73">
        <f t="shared" si="10"/>
        <v>0</v>
      </c>
      <c r="AC98" s="60"/>
      <c r="AD98" s="62"/>
      <c r="AE98" s="62"/>
      <c r="AF98" s="60"/>
      <c r="AG98" s="62"/>
      <c r="AH98" s="60"/>
      <c r="AI98" s="317"/>
      <c r="AJ98" s="91">
        <f t="shared" si="17"/>
        <v>0</v>
      </c>
      <c r="AK98" s="89">
        <f t="shared" si="11"/>
        <v>0</v>
      </c>
      <c r="AL98" s="71">
        <f t="shared" si="12"/>
        <v>0</v>
      </c>
    </row>
    <row r="99" spans="1:38" ht="47.25">
      <c r="A99" s="66" t="s">
        <v>205</v>
      </c>
      <c r="B99" s="67" t="s">
        <v>206</v>
      </c>
      <c r="C99" s="189">
        <v>559.529</v>
      </c>
      <c r="D99" s="74">
        <v>682</v>
      </c>
      <c r="E99" s="148">
        <v>694</v>
      </c>
      <c r="F99" s="157">
        <f t="shared" si="13"/>
        <v>1.2403289195019382</v>
      </c>
      <c r="G99" s="75">
        <v>34</v>
      </c>
      <c r="H99" s="75">
        <v>5</v>
      </c>
      <c r="I99" s="75"/>
      <c r="J99" s="312"/>
      <c r="K99" s="72"/>
      <c r="L99" s="75">
        <v>25</v>
      </c>
      <c r="M99" s="75"/>
      <c r="N99" s="158"/>
      <c r="O99" s="170">
        <v>29</v>
      </c>
      <c r="P99" s="160"/>
      <c r="Q99" s="161"/>
      <c r="R99" s="90">
        <v>22</v>
      </c>
      <c r="S99" s="313"/>
      <c r="T99" s="90">
        <v>0</v>
      </c>
      <c r="U99" s="162">
        <f t="shared" ref="U99:U104" si="18">O99/G99%</f>
        <v>85.294117647058812</v>
      </c>
      <c r="V99" s="71">
        <f t="shared" si="14"/>
        <v>34.700000000000003</v>
      </c>
      <c r="W99" s="283">
        <f t="shared" si="15"/>
        <v>34</v>
      </c>
      <c r="X99" s="44">
        <v>5</v>
      </c>
      <c r="Y99" s="73">
        <f>'ИТОГ и проверка'!O99</f>
        <v>34</v>
      </c>
      <c r="Z99" s="73">
        <f t="shared" ref="Z99:Z108" si="19">Y99/E99%</f>
        <v>4.8991354466858787</v>
      </c>
      <c r="AA99" s="71">
        <f t="shared" si="16"/>
        <v>-0.10086455331412125</v>
      </c>
      <c r="AB99" s="10">
        <f t="shared" si="10"/>
        <v>0</v>
      </c>
      <c r="AC99" s="77"/>
      <c r="AD99" s="314"/>
      <c r="AE99" s="283"/>
      <c r="AF99" s="73">
        <f>'ИТОГ и проверка'!P99</f>
        <v>25</v>
      </c>
      <c r="AG99" s="73"/>
      <c r="AH99" s="73"/>
      <c r="AI99" s="91"/>
      <c r="AJ99" s="91">
        <f t="shared" si="17"/>
        <v>25</v>
      </c>
      <c r="AK99" s="89">
        <f t="shared" si="11"/>
        <v>-9</v>
      </c>
      <c r="AL99" s="71">
        <f t="shared" si="12"/>
        <v>0</v>
      </c>
    </row>
    <row r="100" spans="1:38" ht="31.5">
      <c r="A100" s="66" t="s">
        <v>207</v>
      </c>
      <c r="B100" s="67" t="s">
        <v>208</v>
      </c>
      <c r="C100" s="196">
        <v>84.48</v>
      </c>
      <c r="D100" s="74">
        <v>128</v>
      </c>
      <c r="E100" s="203">
        <v>63</v>
      </c>
      <c r="F100" s="157">
        <f t="shared" ref="F100:F162" si="20">E100/C100</f>
        <v>0.74573863636363635</v>
      </c>
      <c r="G100" s="75">
        <v>6</v>
      </c>
      <c r="H100" s="75">
        <v>5</v>
      </c>
      <c r="I100" s="75"/>
      <c r="J100" s="312"/>
      <c r="K100" s="72"/>
      <c r="L100" s="75">
        <v>4</v>
      </c>
      <c r="M100" s="75"/>
      <c r="N100" s="158"/>
      <c r="O100" s="170">
        <v>5</v>
      </c>
      <c r="P100" s="160"/>
      <c r="Q100" s="161"/>
      <c r="R100" s="90">
        <v>4</v>
      </c>
      <c r="S100" s="313"/>
      <c r="T100" s="90"/>
      <c r="U100" s="162">
        <f t="shared" si="18"/>
        <v>83.333333333333343</v>
      </c>
      <c r="V100" s="71">
        <f t="shared" si="14"/>
        <v>3.1500000000000004</v>
      </c>
      <c r="W100" s="283">
        <f t="shared" si="15"/>
        <v>3</v>
      </c>
      <c r="X100" s="44">
        <v>5</v>
      </c>
      <c r="Y100" s="73">
        <f>'ИТОГ и проверка'!O100</f>
        <v>3</v>
      </c>
      <c r="Z100" s="73">
        <f t="shared" si="19"/>
        <v>4.7619047619047619</v>
      </c>
      <c r="AA100" s="71">
        <f t="shared" si="16"/>
        <v>-0.23809523809523814</v>
      </c>
      <c r="AB100" s="73">
        <f t="shared" ref="AB100:AB163" si="21">IF(AA100&gt;0.01,AA100*1000000,0)</f>
        <v>0</v>
      </c>
      <c r="AC100" s="77"/>
      <c r="AD100" s="314"/>
      <c r="AE100" s="283"/>
      <c r="AF100" s="73">
        <f>'ИТОГ и проверка'!P100</f>
        <v>2</v>
      </c>
      <c r="AG100" s="73"/>
      <c r="AH100" s="73"/>
      <c r="AI100" s="91"/>
      <c r="AJ100" s="91">
        <f t="shared" si="17"/>
        <v>2</v>
      </c>
      <c r="AK100" s="89">
        <f t="shared" si="11"/>
        <v>-1</v>
      </c>
      <c r="AL100" s="71">
        <f t="shared" si="12"/>
        <v>0</v>
      </c>
    </row>
    <row r="101" spans="1:38" ht="63">
      <c r="A101" s="66" t="s">
        <v>209</v>
      </c>
      <c r="B101" s="67" t="s">
        <v>210</v>
      </c>
      <c r="C101" s="189">
        <v>118.67100000000001</v>
      </c>
      <c r="D101" s="74">
        <v>516</v>
      </c>
      <c r="E101" s="148">
        <v>506</v>
      </c>
      <c r="F101" s="157">
        <f t="shared" si="20"/>
        <v>4.2638892399996626</v>
      </c>
      <c r="G101" s="75">
        <v>25</v>
      </c>
      <c r="H101" s="75">
        <v>5</v>
      </c>
      <c r="I101" s="75"/>
      <c r="J101" s="312"/>
      <c r="K101" s="72"/>
      <c r="L101" s="75">
        <v>18</v>
      </c>
      <c r="M101" s="75"/>
      <c r="N101" s="158"/>
      <c r="O101" s="170">
        <v>20</v>
      </c>
      <c r="P101" s="160"/>
      <c r="Q101" s="161"/>
      <c r="R101" s="90">
        <v>18</v>
      </c>
      <c r="S101" s="313"/>
      <c r="T101" s="90"/>
      <c r="U101" s="162">
        <f t="shared" si="18"/>
        <v>80</v>
      </c>
      <c r="V101" s="71">
        <f t="shared" si="14"/>
        <v>25.3</v>
      </c>
      <c r="W101" s="283">
        <f t="shared" si="15"/>
        <v>25</v>
      </c>
      <c r="X101" s="44">
        <v>5</v>
      </c>
      <c r="Y101" s="73">
        <f>'ИТОГ и проверка'!O101</f>
        <v>25</v>
      </c>
      <c r="Z101" s="73">
        <f t="shared" si="19"/>
        <v>4.9407114624505937</v>
      </c>
      <c r="AA101" s="71">
        <f t="shared" si="16"/>
        <v>-5.9288537549406328E-2</v>
      </c>
      <c r="AB101" s="10">
        <f t="shared" si="21"/>
        <v>0</v>
      </c>
      <c r="AC101" s="77"/>
      <c r="AD101" s="314"/>
      <c r="AE101" s="283"/>
      <c r="AF101" s="73">
        <f>'ИТОГ и проверка'!P101</f>
        <v>18</v>
      </c>
      <c r="AG101" s="73"/>
      <c r="AH101" s="73"/>
      <c r="AI101" s="91"/>
      <c r="AJ101" s="91">
        <f t="shared" si="17"/>
        <v>18</v>
      </c>
      <c r="AK101" s="89">
        <f t="shared" si="11"/>
        <v>-7</v>
      </c>
      <c r="AL101" s="71">
        <f t="shared" si="12"/>
        <v>0</v>
      </c>
    </row>
    <row r="102" spans="1:38" ht="63">
      <c r="A102" s="66" t="s">
        <v>211</v>
      </c>
      <c r="B102" s="67" t="s">
        <v>212</v>
      </c>
      <c r="C102" s="196">
        <v>84.194999999999993</v>
      </c>
      <c r="D102" s="74">
        <v>340</v>
      </c>
      <c r="E102" s="203">
        <v>357</v>
      </c>
      <c r="F102" s="157">
        <f t="shared" si="20"/>
        <v>4.240156778906111</v>
      </c>
      <c r="G102" s="75">
        <v>17</v>
      </c>
      <c r="H102" s="75">
        <v>5</v>
      </c>
      <c r="I102" s="75"/>
      <c r="J102" s="312"/>
      <c r="K102" s="72"/>
      <c r="L102" s="75">
        <v>12</v>
      </c>
      <c r="M102" s="75"/>
      <c r="N102" s="158"/>
      <c r="O102" s="170">
        <v>14</v>
      </c>
      <c r="P102" s="160"/>
      <c r="Q102" s="161"/>
      <c r="R102" s="90">
        <v>12</v>
      </c>
      <c r="S102" s="313"/>
      <c r="T102" s="90"/>
      <c r="U102" s="162">
        <f t="shared" si="18"/>
        <v>82.35294117647058</v>
      </c>
      <c r="V102" s="71">
        <f t="shared" si="14"/>
        <v>17.850000000000001</v>
      </c>
      <c r="W102" s="283">
        <f t="shared" si="15"/>
        <v>17</v>
      </c>
      <c r="X102" s="44">
        <v>5</v>
      </c>
      <c r="Y102" s="73">
        <f>'ИТОГ и проверка'!O102</f>
        <v>17</v>
      </c>
      <c r="Z102" s="73">
        <f t="shared" si="19"/>
        <v>4.7619047619047619</v>
      </c>
      <c r="AA102" s="71">
        <f t="shared" si="16"/>
        <v>-0.23809523809523814</v>
      </c>
      <c r="AB102" s="73">
        <f t="shared" si="21"/>
        <v>0</v>
      </c>
      <c r="AC102" s="77"/>
      <c r="AD102" s="314"/>
      <c r="AE102" s="283"/>
      <c r="AF102" s="73">
        <f>'ИТОГ и проверка'!P102</f>
        <v>12</v>
      </c>
      <c r="AG102" s="73"/>
      <c r="AH102" s="73"/>
      <c r="AI102" s="91"/>
      <c r="AJ102" s="91">
        <f t="shared" si="17"/>
        <v>12</v>
      </c>
      <c r="AK102" s="89">
        <f t="shared" si="11"/>
        <v>-5</v>
      </c>
      <c r="AL102" s="71">
        <f t="shared" si="12"/>
        <v>0</v>
      </c>
    </row>
    <row r="103" spans="1:38" ht="63">
      <c r="A103" s="66" t="s">
        <v>213</v>
      </c>
      <c r="B103" s="67" t="s">
        <v>214</v>
      </c>
      <c r="C103" s="189">
        <v>184.93</v>
      </c>
      <c r="D103" s="74">
        <v>707</v>
      </c>
      <c r="E103" s="148">
        <v>709</v>
      </c>
      <c r="F103" s="157">
        <f t="shared" si="20"/>
        <v>3.8338830908992589</v>
      </c>
      <c r="G103" s="75">
        <v>35</v>
      </c>
      <c r="H103" s="75">
        <v>5</v>
      </c>
      <c r="I103" s="75"/>
      <c r="J103" s="312"/>
      <c r="K103" s="72"/>
      <c r="L103" s="75">
        <v>26</v>
      </c>
      <c r="M103" s="75"/>
      <c r="N103" s="158"/>
      <c r="O103" s="159">
        <v>29</v>
      </c>
      <c r="P103" s="160"/>
      <c r="Q103" s="161"/>
      <c r="R103" s="44">
        <v>26</v>
      </c>
      <c r="S103" s="313"/>
      <c r="T103" s="44"/>
      <c r="U103" s="162">
        <f t="shared" si="18"/>
        <v>82.857142857142861</v>
      </c>
      <c r="V103" s="71">
        <f t="shared" si="14"/>
        <v>35.450000000000003</v>
      </c>
      <c r="W103" s="283">
        <f t="shared" si="15"/>
        <v>35</v>
      </c>
      <c r="X103" s="44">
        <v>5</v>
      </c>
      <c r="Y103" s="73">
        <f>'ИТОГ и проверка'!O103</f>
        <v>35</v>
      </c>
      <c r="Z103" s="73">
        <f t="shared" si="19"/>
        <v>4.9365303244005645</v>
      </c>
      <c r="AA103" s="71">
        <f t="shared" si="16"/>
        <v>-6.3469675599435504E-2</v>
      </c>
      <c r="AB103" s="10">
        <f t="shared" si="21"/>
        <v>0</v>
      </c>
      <c r="AC103" s="77"/>
      <c r="AD103" s="314"/>
      <c r="AE103" s="283"/>
      <c r="AF103" s="73">
        <f>'ИТОГ и проверка'!P103</f>
        <v>26</v>
      </c>
      <c r="AG103" s="73"/>
      <c r="AH103" s="73"/>
      <c r="AI103" s="91"/>
      <c r="AJ103" s="91">
        <f t="shared" si="17"/>
        <v>26</v>
      </c>
      <c r="AK103" s="89">
        <f t="shared" si="11"/>
        <v>-9</v>
      </c>
      <c r="AL103" s="71">
        <f t="shared" si="12"/>
        <v>0</v>
      </c>
    </row>
    <row r="104" spans="1:38" ht="31.5">
      <c r="A104" s="66" t="s">
        <v>215</v>
      </c>
      <c r="B104" s="67" t="s">
        <v>216</v>
      </c>
      <c r="C104" s="171">
        <v>37.735999999999997</v>
      </c>
      <c r="D104" s="74">
        <v>89</v>
      </c>
      <c r="E104" s="234">
        <v>93</v>
      </c>
      <c r="F104" s="157">
        <f t="shared" si="20"/>
        <v>2.4644901420394318</v>
      </c>
      <c r="G104" s="75">
        <v>4</v>
      </c>
      <c r="H104" s="75">
        <v>4</v>
      </c>
      <c r="I104" s="75"/>
      <c r="J104" s="312"/>
      <c r="K104" s="72"/>
      <c r="L104" s="75">
        <v>3</v>
      </c>
      <c r="M104" s="75"/>
      <c r="N104" s="158"/>
      <c r="O104" s="170">
        <v>4</v>
      </c>
      <c r="P104" s="160"/>
      <c r="Q104" s="161"/>
      <c r="R104" s="90">
        <v>3</v>
      </c>
      <c r="S104" s="313"/>
      <c r="T104" s="90">
        <v>0</v>
      </c>
      <c r="U104" s="162">
        <f t="shared" si="18"/>
        <v>100</v>
      </c>
      <c r="V104" s="71">
        <f t="shared" si="14"/>
        <v>4.6500000000000004</v>
      </c>
      <c r="W104" s="283">
        <f t="shared" si="15"/>
        <v>4</v>
      </c>
      <c r="X104" s="44">
        <v>5</v>
      </c>
      <c r="Y104" s="73">
        <f>'ИТОГ и проверка'!O104</f>
        <v>4</v>
      </c>
      <c r="Z104" s="73">
        <f t="shared" si="19"/>
        <v>4.301075268817204</v>
      </c>
      <c r="AA104" s="71">
        <f t="shared" si="16"/>
        <v>-0.69892473118279597</v>
      </c>
      <c r="AB104" s="73">
        <f t="shared" si="21"/>
        <v>0</v>
      </c>
      <c r="AC104" s="77"/>
      <c r="AD104" s="314"/>
      <c r="AE104" s="283"/>
      <c r="AF104" s="73">
        <f>'ИТОГ и проверка'!P104</f>
        <v>3</v>
      </c>
      <c r="AG104" s="73"/>
      <c r="AH104" s="73"/>
      <c r="AI104" s="91"/>
      <c r="AJ104" s="91">
        <f t="shared" si="17"/>
        <v>3</v>
      </c>
      <c r="AK104" s="89">
        <f t="shared" si="11"/>
        <v>-1</v>
      </c>
      <c r="AL104" s="71">
        <f t="shared" si="12"/>
        <v>0</v>
      </c>
    </row>
    <row r="105" spans="1:38" ht="31.5">
      <c r="A105" s="66" t="s">
        <v>217</v>
      </c>
      <c r="B105" s="67" t="s">
        <v>218</v>
      </c>
      <c r="C105" s="168">
        <v>40.045999999999999</v>
      </c>
      <c r="D105" s="74">
        <v>20</v>
      </c>
      <c r="E105" s="226">
        <v>36</v>
      </c>
      <c r="F105" s="157">
        <f t="shared" si="20"/>
        <v>0.89896618888278479</v>
      </c>
      <c r="G105" s="75">
        <v>0</v>
      </c>
      <c r="H105" s="75">
        <v>0</v>
      </c>
      <c r="I105" s="75"/>
      <c r="J105" s="312"/>
      <c r="K105" s="72"/>
      <c r="L105" s="75">
        <v>0</v>
      </c>
      <c r="M105" s="75"/>
      <c r="N105" s="75"/>
      <c r="O105" s="224">
        <v>0</v>
      </c>
      <c r="P105" s="77"/>
      <c r="Q105" s="77"/>
      <c r="R105" s="70">
        <v>0</v>
      </c>
      <c r="S105" s="77"/>
      <c r="T105" s="70">
        <v>0</v>
      </c>
      <c r="U105" s="71">
        <v>0</v>
      </c>
      <c r="V105" s="71">
        <f t="shared" si="14"/>
        <v>1.8</v>
      </c>
      <c r="W105" s="283">
        <f t="shared" si="15"/>
        <v>1</v>
      </c>
      <c r="X105" s="44">
        <v>5</v>
      </c>
      <c r="Y105" s="73">
        <f>'ИТОГ и проверка'!O105</f>
        <v>0</v>
      </c>
      <c r="Z105" s="73">
        <f t="shared" si="19"/>
        <v>0</v>
      </c>
      <c r="AA105" s="71">
        <f t="shared" si="16"/>
        <v>-5</v>
      </c>
      <c r="AB105" s="10">
        <f t="shared" si="21"/>
        <v>0</v>
      </c>
      <c r="AC105" s="77"/>
      <c r="AD105" s="314"/>
      <c r="AE105" s="283"/>
      <c r="AF105" s="73">
        <f>'ИТОГ и проверка'!P105</f>
        <v>0</v>
      </c>
      <c r="AG105" s="73"/>
      <c r="AH105" s="73"/>
      <c r="AI105" s="91"/>
      <c r="AJ105" s="91">
        <f t="shared" si="17"/>
        <v>0</v>
      </c>
      <c r="AK105" s="89">
        <f t="shared" si="11"/>
        <v>0</v>
      </c>
      <c r="AL105" s="71">
        <f t="shared" si="12"/>
        <v>0</v>
      </c>
    </row>
    <row r="106" spans="1:38" ht="31.5">
      <c r="A106" s="66" t="s">
        <v>219</v>
      </c>
      <c r="B106" s="67" t="s">
        <v>220</v>
      </c>
      <c r="C106" s="222">
        <v>41.890999999999998</v>
      </c>
      <c r="D106" s="74">
        <v>62</v>
      </c>
      <c r="E106" s="203">
        <v>104</v>
      </c>
      <c r="F106" s="157">
        <f t="shared" si="20"/>
        <v>2.482633501229381</v>
      </c>
      <c r="G106" s="75">
        <v>3</v>
      </c>
      <c r="H106" s="75">
        <v>5</v>
      </c>
      <c r="I106" s="75"/>
      <c r="J106" s="312"/>
      <c r="K106" s="72"/>
      <c r="L106" s="75">
        <v>2</v>
      </c>
      <c r="M106" s="75"/>
      <c r="N106" s="158"/>
      <c r="O106" s="170">
        <v>2</v>
      </c>
      <c r="P106" s="160"/>
      <c r="Q106" s="161"/>
      <c r="R106" s="90">
        <v>2</v>
      </c>
      <c r="S106" s="313"/>
      <c r="T106" s="90">
        <v>0</v>
      </c>
      <c r="U106" s="162">
        <f t="shared" ref="U106:U169" si="22">O106/G106%</f>
        <v>66.666666666666671</v>
      </c>
      <c r="V106" s="71">
        <f t="shared" si="14"/>
        <v>5.2</v>
      </c>
      <c r="W106" s="283">
        <f t="shared" si="15"/>
        <v>5</v>
      </c>
      <c r="X106" s="44">
        <v>5</v>
      </c>
      <c r="Y106" s="73">
        <f>'ИТОГ и проверка'!O106</f>
        <v>5</v>
      </c>
      <c r="Z106" s="73">
        <f t="shared" si="19"/>
        <v>4.8076923076923075</v>
      </c>
      <c r="AA106" s="71">
        <f t="shared" si="16"/>
        <v>-0.19230769230769251</v>
      </c>
      <c r="AB106" s="73">
        <f t="shared" si="21"/>
        <v>0</v>
      </c>
      <c r="AC106" s="77"/>
      <c r="AD106" s="314"/>
      <c r="AE106" s="283"/>
      <c r="AF106" s="73">
        <f>'ИТОГ и проверка'!P106</f>
        <v>3</v>
      </c>
      <c r="AG106" s="73"/>
      <c r="AH106" s="73"/>
      <c r="AI106" s="91"/>
      <c r="AJ106" s="91">
        <f t="shared" si="17"/>
        <v>3</v>
      </c>
      <c r="AK106" s="89">
        <f t="shared" si="11"/>
        <v>-2</v>
      </c>
      <c r="AL106" s="71">
        <f t="shared" si="12"/>
        <v>0</v>
      </c>
    </row>
    <row r="107" spans="1:38" ht="63">
      <c r="A107" s="66" t="s">
        <v>221</v>
      </c>
      <c r="B107" s="67" t="s">
        <v>222</v>
      </c>
      <c r="C107" s="168">
        <v>26.7</v>
      </c>
      <c r="D107" s="74">
        <v>148</v>
      </c>
      <c r="E107" s="148">
        <v>154</v>
      </c>
      <c r="F107" s="157">
        <f t="shared" si="20"/>
        <v>5.7677902621722845</v>
      </c>
      <c r="G107" s="75">
        <v>7</v>
      </c>
      <c r="H107" s="75">
        <v>5</v>
      </c>
      <c r="I107" s="75"/>
      <c r="J107" s="312"/>
      <c r="K107" s="72"/>
      <c r="L107" s="75">
        <v>5</v>
      </c>
      <c r="M107" s="75"/>
      <c r="N107" s="158"/>
      <c r="O107" s="170">
        <v>7</v>
      </c>
      <c r="P107" s="160"/>
      <c r="Q107" s="161"/>
      <c r="R107" s="90">
        <v>5</v>
      </c>
      <c r="S107" s="313"/>
      <c r="T107" s="90"/>
      <c r="U107" s="162">
        <f t="shared" si="22"/>
        <v>99.999999999999986</v>
      </c>
      <c r="V107" s="71">
        <f t="shared" si="14"/>
        <v>7.7</v>
      </c>
      <c r="W107" s="283">
        <f t="shared" si="15"/>
        <v>7</v>
      </c>
      <c r="X107" s="44">
        <v>5</v>
      </c>
      <c r="Y107" s="73">
        <f>'ИТОГ и проверка'!O107</f>
        <v>7</v>
      </c>
      <c r="Z107" s="73">
        <f t="shared" si="19"/>
        <v>4.545454545454545</v>
      </c>
      <c r="AA107" s="71">
        <f t="shared" si="16"/>
        <v>-0.45454545454545503</v>
      </c>
      <c r="AB107" s="10">
        <f t="shared" si="21"/>
        <v>0</v>
      </c>
      <c r="AC107" s="77"/>
      <c r="AD107" s="314"/>
      <c r="AE107" s="283"/>
      <c r="AF107" s="73">
        <f>'ИТОГ и проверка'!P107</f>
        <v>5</v>
      </c>
      <c r="AG107" s="73"/>
      <c r="AH107" s="73"/>
      <c r="AI107" s="91"/>
      <c r="AJ107" s="91">
        <f t="shared" si="17"/>
        <v>5</v>
      </c>
      <c r="AK107" s="89">
        <f t="shared" si="11"/>
        <v>-2</v>
      </c>
      <c r="AL107" s="71">
        <f t="shared" si="12"/>
        <v>0</v>
      </c>
    </row>
    <row r="108" spans="1:38" ht="31.5">
      <c r="A108" s="66" t="s">
        <v>223</v>
      </c>
      <c r="B108" s="67" t="s">
        <v>224</v>
      </c>
      <c r="C108" s="171">
        <v>1113.73</v>
      </c>
      <c r="D108" s="74">
        <v>2301</v>
      </c>
      <c r="E108" s="325">
        <v>2843</v>
      </c>
      <c r="F108" s="157">
        <f t="shared" si="20"/>
        <v>2.5526833254020276</v>
      </c>
      <c r="G108" s="75">
        <v>46</v>
      </c>
      <c r="H108" s="75">
        <v>2</v>
      </c>
      <c r="I108" s="75">
        <v>0</v>
      </c>
      <c r="J108" s="312"/>
      <c r="K108" s="72"/>
      <c r="L108" s="75">
        <v>34</v>
      </c>
      <c r="M108" s="75"/>
      <c r="N108" s="75"/>
      <c r="O108" s="240"/>
      <c r="P108" s="77"/>
      <c r="Q108" s="77"/>
      <c r="R108" s="115"/>
      <c r="S108" s="77"/>
      <c r="T108" s="115"/>
      <c r="U108" s="71">
        <f t="shared" si="22"/>
        <v>0</v>
      </c>
      <c r="V108" s="71">
        <f t="shared" si="14"/>
        <v>142.15</v>
      </c>
      <c r="W108" s="283">
        <f t="shared" si="15"/>
        <v>142</v>
      </c>
      <c r="X108" s="44">
        <v>5</v>
      </c>
      <c r="Y108" s="73">
        <f>'ИТОГ и проверка'!O108</f>
        <v>71</v>
      </c>
      <c r="Z108" s="73">
        <f t="shared" si="19"/>
        <v>2.4973619416109742</v>
      </c>
      <c r="AA108" s="71">
        <f t="shared" si="16"/>
        <v>-2.5026380583890258</v>
      </c>
      <c r="AB108" s="73">
        <f t="shared" si="21"/>
        <v>0</v>
      </c>
      <c r="AC108" s="77">
        <v>0</v>
      </c>
      <c r="AD108" s="314"/>
      <c r="AE108" s="283"/>
      <c r="AF108" s="73">
        <f>'ИТОГ и проверка'!P108</f>
        <v>53</v>
      </c>
      <c r="AG108" s="73"/>
      <c r="AH108" s="73"/>
      <c r="AI108" s="91"/>
      <c r="AJ108" s="91">
        <f t="shared" si="17"/>
        <v>53</v>
      </c>
      <c r="AK108" s="89">
        <f t="shared" si="11"/>
        <v>-18</v>
      </c>
      <c r="AL108" s="71">
        <f t="shared" si="12"/>
        <v>0</v>
      </c>
    </row>
    <row r="109" spans="1:38">
      <c r="A109" s="93" t="s">
        <v>225</v>
      </c>
      <c r="B109" s="57" t="s">
        <v>226</v>
      </c>
      <c r="C109" s="175"/>
      <c r="D109" s="165"/>
      <c r="E109" s="229"/>
      <c r="F109" s="213"/>
      <c r="G109" s="61"/>
      <c r="H109" s="61"/>
      <c r="I109" s="61"/>
      <c r="J109" s="121"/>
      <c r="K109" s="121"/>
      <c r="L109" s="61"/>
      <c r="M109" s="121"/>
      <c r="N109" s="61"/>
      <c r="O109" s="194"/>
      <c r="P109" s="58"/>
      <c r="Q109" s="58"/>
      <c r="R109" s="59"/>
      <c r="S109" s="58"/>
      <c r="T109" s="59"/>
      <c r="U109" s="58"/>
      <c r="V109" s="60"/>
      <c r="W109" s="62"/>
      <c r="X109" s="62"/>
      <c r="Y109" s="60"/>
      <c r="Z109" s="120"/>
      <c r="AA109" s="60"/>
      <c r="AB109" s="10">
        <f t="shared" si="21"/>
        <v>0</v>
      </c>
      <c r="AC109" s="60"/>
      <c r="AD109" s="62"/>
      <c r="AE109" s="62"/>
      <c r="AF109" s="60"/>
      <c r="AG109" s="62"/>
      <c r="AH109" s="60"/>
      <c r="AI109" s="317"/>
      <c r="AJ109" s="91">
        <f t="shared" si="17"/>
        <v>0</v>
      </c>
      <c r="AK109" s="89">
        <f t="shared" si="11"/>
        <v>0</v>
      </c>
      <c r="AL109" s="71">
        <f t="shared" si="12"/>
        <v>0</v>
      </c>
    </row>
    <row r="110" spans="1:38" ht="31.5">
      <c r="A110" s="66" t="s">
        <v>227</v>
      </c>
      <c r="B110" s="67" t="s">
        <v>228</v>
      </c>
      <c r="C110" s="171">
        <v>438.7</v>
      </c>
      <c r="D110" s="74">
        <v>0</v>
      </c>
      <c r="E110" s="148">
        <v>0</v>
      </c>
      <c r="F110" s="157">
        <f t="shared" si="20"/>
        <v>0</v>
      </c>
      <c r="G110" s="75">
        <v>0</v>
      </c>
      <c r="H110" s="75">
        <v>0</v>
      </c>
      <c r="I110" s="75">
        <v>0</v>
      </c>
      <c r="J110" s="312"/>
      <c r="K110" s="72"/>
      <c r="L110" s="75">
        <v>0</v>
      </c>
      <c r="M110" s="75"/>
      <c r="N110" s="158"/>
      <c r="O110" s="170">
        <v>0</v>
      </c>
      <c r="P110" s="160"/>
      <c r="Q110" s="161"/>
      <c r="R110" s="90">
        <v>0</v>
      </c>
      <c r="S110" s="313"/>
      <c r="T110" s="90">
        <v>0</v>
      </c>
      <c r="U110" s="162">
        <v>0</v>
      </c>
      <c r="V110" s="71">
        <f t="shared" ref="V110:V173" si="23">E110*X110%</f>
        <v>0</v>
      </c>
      <c r="W110" s="283">
        <f t="shared" ref="W110:W173" si="24">ROUNDDOWN(V110,0)</f>
        <v>0</v>
      </c>
      <c r="X110" s="44">
        <v>0</v>
      </c>
      <c r="Y110" s="73">
        <f>'ИТОГ и проверка'!O110</f>
        <v>0</v>
      </c>
      <c r="Z110" s="73">
        <v>0</v>
      </c>
      <c r="AA110" s="71">
        <f t="shared" ref="AA110:AA173" si="25">Z110-X110</f>
        <v>0</v>
      </c>
      <c r="AB110" s="73">
        <f t="shared" si="21"/>
        <v>0</v>
      </c>
      <c r="AC110" s="77">
        <v>0</v>
      </c>
      <c r="AD110" s="314"/>
      <c r="AE110" s="283"/>
      <c r="AF110" s="73">
        <f>'ИТОГ и проверка'!P110</f>
        <v>0</v>
      </c>
      <c r="AG110" s="73"/>
      <c r="AH110" s="73"/>
      <c r="AI110" s="91"/>
      <c r="AJ110" s="91">
        <f t="shared" si="17"/>
        <v>0</v>
      </c>
      <c r="AK110" s="89">
        <f t="shared" si="11"/>
        <v>0</v>
      </c>
      <c r="AL110" s="71">
        <f t="shared" si="12"/>
        <v>0</v>
      </c>
    </row>
    <row r="111" spans="1:38" ht="31.5">
      <c r="A111" s="66" t="s">
        <v>229</v>
      </c>
      <c r="B111" s="67" t="s">
        <v>230</v>
      </c>
      <c r="C111" s="168">
        <v>537.20000000000005</v>
      </c>
      <c r="D111" s="74">
        <v>78</v>
      </c>
      <c r="E111" s="90">
        <v>62</v>
      </c>
      <c r="F111" s="157">
        <f t="shared" si="20"/>
        <v>0.11541325390915859</v>
      </c>
      <c r="G111" s="75">
        <v>3</v>
      </c>
      <c r="H111" s="75">
        <v>4</v>
      </c>
      <c r="I111" s="75">
        <v>0</v>
      </c>
      <c r="J111" s="312"/>
      <c r="K111" s="72"/>
      <c r="L111" s="75">
        <v>2</v>
      </c>
      <c r="M111" s="75"/>
      <c r="N111" s="158"/>
      <c r="O111" s="170">
        <v>2</v>
      </c>
      <c r="P111" s="160"/>
      <c r="Q111" s="161"/>
      <c r="R111" s="90">
        <v>2</v>
      </c>
      <c r="S111" s="313"/>
      <c r="T111" s="90"/>
      <c r="U111" s="162">
        <f t="shared" si="22"/>
        <v>66.666666666666671</v>
      </c>
      <c r="V111" s="71">
        <f t="shared" si="23"/>
        <v>3.1</v>
      </c>
      <c r="W111" s="283">
        <f t="shared" si="24"/>
        <v>3</v>
      </c>
      <c r="X111" s="44">
        <v>5</v>
      </c>
      <c r="Y111" s="73">
        <f>'ИТОГ и проверка'!O111</f>
        <v>3</v>
      </c>
      <c r="Z111" s="73">
        <f t="shared" ref="Z111:Z174" si="26">Y111/E111%</f>
        <v>4.838709677419355</v>
      </c>
      <c r="AA111" s="71">
        <f t="shared" si="25"/>
        <v>-0.16129032258064502</v>
      </c>
      <c r="AB111" s="10">
        <f t="shared" si="21"/>
        <v>0</v>
      </c>
      <c r="AC111" s="77">
        <v>0</v>
      </c>
      <c r="AD111" s="314"/>
      <c r="AE111" s="283"/>
      <c r="AF111" s="73">
        <f>'ИТОГ и проверка'!P111</f>
        <v>2</v>
      </c>
      <c r="AG111" s="73"/>
      <c r="AH111" s="73"/>
      <c r="AI111" s="91"/>
      <c r="AJ111" s="91">
        <f t="shared" si="17"/>
        <v>2</v>
      </c>
      <c r="AK111" s="89">
        <f t="shared" si="11"/>
        <v>-1</v>
      </c>
      <c r="AL111" s="71">
        <f t="shared" si="12"/>
        <v>0</v>
      </c>
    </row>
    <row r="112" spans="1:38" ht="31.5">
      <c r="A112" s="66" t="s">
        <v>231</v>
      </c>
      <c r="B112" s="67" t="s">
        <v>232</v>
      </c>
      <c r="C112" s="171">
        <v>140</v>
      </c>
      <c r="D112" s="74">
        <v>27</v>
      </c>
      <c r="E112" s="203">
        <v>22</v>
      </c>
      <c r="F112" s="157">
        <f t="shared" si="20"/>
        <v>0.15714285714285714</v>
      </c>
      <c r="G112" s="75">
        <v>0</v>
      </c>
      <c r="H112" s="75">
        <v>0</v>
      </c>
      <c r="I112" s="75">
        <v>0</v>
      </c>
      <c r="J112" s="312"/>
      <c r="K112" s="72"/>
      <c r="L112" s="75">
        <v>0</v>
      </c>
      <c r="M112" s="75"/>
      <c r="N112" s="158"/>
      <c r="O112" s="170">
        <v>0</v>
      </c>
      <c r="P112" s="160"/>
      <c r="Q112" s="77"/>
      <c r="R112" s="90">
        <v>0</v>
      </c>
      <c r="S112" s="77"/>
      <c r="T112" s="90">
        <v>0</v>
      </c>
      <c r="U112" s="71">
        <v>0</v>
      </c>
      <c r="V112" s="71">
        <f t="shared" si="23"/>
        <v>1.1000000000000001</v>
      </c>
      <c r="W112" s="283">
        <f t="shared" si="24"/>
        <v>1</v>
      </c>
      <c r="X112" s="44">
        <v>5</v>
      </c>
      <c r="Y112" s="73">
        <f>'ИТОГ и проверка'!O112</f>
        <v>0</v>
      </c>
      <c r="Z112" s="73">
        <f t="shared" si="26"/>
        <v>0</v>
      </c>
      <c r="AA112" s="71">
        <f t="shared" si="25"/>
        <v>-5</v>
      </c>
      <c r="AB112" s="73">
        <f t="shared" si="21"/>
        <v>0</v>
      </c>
      <c r="AC112" s="77">
        <v>0</v>
      </c>
      <c r="AD112" s="314"/>
      <c r="AE112" s="283"/>
      <c r="AF112" s="73">
        <f>'ИТОГ и проверка'!P112</f>
        <v>0</v>
      </c>
      <c r="AG112" s="73"/>
      <c r="AH112" s="73"/>
      <c r="AI112" s="91"/>
      <c r="AJ112" s="91">
        <f t="shared" si="17"/>
        <v>0</v>
      </c>
      <c r="AK112" s="89">
        <f t="shared" si="11"/>
        <v>0</v>
      </c>
      <c r="AL112" s="71">
        <f t="shared" si="12"/>
        <v>0</v>
      </c>
    </row>
    <row r="113" spans="1:38" ht="31.5">
      <c r="A113" s="66" t="s">
        <v>233</v>
      </c>
      <c r="B113" s="67" t="s">
        <v>234</v>
      </c>
      <c r="C113" s="168">
        <v>1100</v>
      </c>
      <c r="D113" s="74">
        <v>26</v>
      </c>
      <c r="E113" s="148">
        <v>0</v>
      </c>
      <c r="F113" s="157">
        <f t="shared" si="20"/>
        <v>0</v>
      </c>
      <c r="G113" s="75">
        <v>0</v>
      </c>
      <c r="H113" s="75">
        <v>0</v>
      </c>
      <c r="I113" s="75">
        <v>0</v>
      </c>
      <c r="J113" s="312"/>
      <c r="K113" s="72"/>
      <c r="L113" s="75">
        <v>0</v>
      </c>
      <c r="M113" s="75"/>
      <c r="N113" s="75"/>
      <c r="O113" s="238">
        <v>0</v>
      </c>
      <c r="P113" s="77"/>
      <c r="Q113" s="161"/>
      <c r="R113" s="90">
        <v>0</v>
      </c>
      <c r="S113" s="313"/>
      <c r="T113" s="90">
        <v>0</v>
      </c>
      <c r="U113" s="162">
        <v>0</v>
      </c>
      <c r="V113" s="71">
        <f t="shared" si="23"/>
        <v>0</v>
      </c>
      <c r="W113" s="283">
        <f t="shared" si="24"/>
        <v>0</v>
      </c>
      <c r="X113" s="44">
        <v>0</v>
      </c>
      <c r="Y113" s="73">
        <f>'ИТОГ и проверка'!O113</f>
        <v>0</v>
      </c>
      <c r="Z113" s="73">
        <v>0</v>
      </c>
      <c r="AA113" s="71">
        <f t="shared" si="25"/>
        <v>0</v>
      </c>
      <c r="AB113" s="10">
        <f t="shared" si="21"/>
        <v>0</v>
      </c>
      <c r="AC113" s="77">
        <v>0</v>
      </c>
      <c r="AD113" s="314"/>
      <c r="AE113" s="283"/>
      <c r="AF113" s="73">
        <f>'ИТОГ и проверка'!P113</f>
        <v>0</v>
      </c>
      <c r="AG113" s="73"/>
      <c r="AH113" s="73"/>
      <c r="AI113" s="91"/>
      <c r="AJ113" s="91">
        <f t="shared" si="17"/>
        <v>0</v>
      </c>
      <c r="AK113" s="89">
        <f t="shared" si="11"/>
        <v>0</v>
      </c>
      <c r="AL113" s="71">
        <f t="shared" si="12"/>
        <v>0</v>
      </c>
    </row>
    <row r="114" spans="1:38" ht="31.5">
      <c r="A114" s="66" t="s">
        <v>235</v>
      </c>
      <c r="B114" s="67" t="s">
        <v>236</v>
      </c>
      <c r="C114" s="171">
        <v>310.89999999999998</v>
      </c>
      <c r="D114" s="74">
        <v>0</v>
      </c>
      <c r="E114" s="203">
        <v>0</v>
      </c>
      <c r="F114" s="157">
        <f t="shared" si="20"/>
        <v>0</v>
      </c>
      <c r="G114" s="75">
        <v>0</v>
      </c>
      <c r="H114" s="75">
        <v>0</v>
      </c>
      <c r="I114" s="75">
        <v>0</v>
      </c>
      <c r="J114" s="312"/>
      <c r="K114" s="72"/>
      <c r="L114" s="75">
        <v>0</v>
      </c>
      <c r="M114" s="75"/>
      <c r="N114" s="158"/>
      <c r="O114" s="170">
        <v>0</v>
      </c>
      <c r="P114" s="160"/>
      <c r="Q114" s="77"/>
      <c r="R114" s="90">
        <v>0</v>
      </c>
      <c r="S114" s="77"/>
      <c r="T114" s="90">
        <v>0</v>
      </c>
      <c r="U114" s="71">
        <v>0</v>
      </c>
      <c r="V114" s="71">
        <f t="shared" si="23"/>
        <v>0</v>
      </c>
      <c r="W114" s="283">
        <f t="shared" si="24"/>
        <v>0</v>
      </c>
      <c r="X114" s="44">
        <v>0</v>
      </c>
      <c r="Y114" s="73">
        <f>'ИТОГ и проверка'!O114</f>
        <v>0</v>
      </c>
      <c r="Z114" s="73">
        <v>0</v>
      </c>
      <c r="AA114" s="71">
        <f t="shared" si="25"/>
        <v>0</v>
      </c>
      <c r="AB114" s="73">
        <f t="shared" si="21"/>
        <v>0</v>
      </c>
      <c r="AC114" s="77">
        <v>0</v>
      </c>
      <c r="AD114" s="314"/>
      <c r="AE114" s="283"/>
      <c r="AF114" s="73">
        <f>'ИТОГ и проверка'!P114</f>
        <v>0</v>
      </c>
      <c r="AG114" s="73"/>
      <c r="AH114" s="73"/>
      <c r="AI114" s="91"/>
      <c r="AJ114" s="91">
        <f t="shared" si="17"/>
        <v>0</v>
      </c>
      <c r="AK114" s="89">
        <f t="shared" si="11"/>
        <v>0</v>
      </c>
      <c r="AL114" s="71">
        <f t="shared" si="12"/>
        <v>0</v>
      </c>
    </row>
    <row r="115" spans="1:38" ht="31.5">
      <c r="A115" s="66" t="s">
        <v>237</v>
      </c>
      <c r="B115" s="67" t="s">
        <v>238</v>
      </c>
      <c r="C115" s="168">
        <v>75.2</v>
      </c>
      <c r="D115" s="74">
        <v>0</v>
      </c>
      <c r="E115" s="148">
        <v>0</v>
      </c>
      <c r="F115" s="157">
        <f t="shared" si="20"/>
        <v>0</v>
      </c>
      <c r="G115" s="75">
        <v>0</v>
      </c>
      <c r="H115" s="75">
        <v>0</v>
      </c>
      <c r="I115" s="75">
        <v>0</v>
      </c>
      <c r="J115" s="312"/>
      <c r="K115" s="72"/>
      <c r="L115" s="75">
        <v>0</v>
      </c>
      <c r="M115" s="75"/>
      <c r="N115" s="75"/>
      <c r="O115" s="326">
        <v>0</v>
      </c>
      <c r="P115" s="77"/>
      <c r="Q115" s="161"/>
      <c r="R115" s="44">
        <v>0</v>
      </c>
      <c r="S115" s="313"/>
      <c r="T115" s="44">
        <v>0</v>
      </c>
      <c r="U115" s="162">
        <v>0</v>
      </c>
      <c r="V115" s="71">
        <f t="shared" si="23"/>
        <v>0</v>
      </c>
      <c r="W115" s="283">
        <f t="shared" si="24"/>
        <v>0</v>
      </c>
      <c r="X115" s="44">
        <v>0</v>
      </c>
      <c r="Y115" s="73">
        <f>'ИТОГ и проверка'!O115</f>
        <v>0</v>
      </c>
      <c r="Z115" s="73">
        <v>0</v>
      </c>
      <c r="AA115" s="71">
        <f t="shared" si="25"/>
        <v>0</v>
      </c>
      <c r="AB115" s="10">
        <f t="shared" si="21"/>
        <v>0</v>
      </c>
      <c r="AC115" s="77">
        <v>0</v>
      </c>
      <c r="AD115" s="314"/>
      <c r="AE115" s="283"/>
      <c r="AF115" s="73">
        <f>'ИТОГ и проверка'!P115</f>
        <v>0</v>
      </c>
      <c r="AG115" s="73"/>
      <c r="AH115" s="73"/>
      <c r="AI115" s="91"/>
      <c r="AJ115" s="91">
        <f t="shared" si="17"/>
        <v>0</v>
      </c>
      <c r="AK115" s="89">
        <f t="shared" si="11"/>
        <v>0</v>
      </c>
      <c r="AL115" s="71">
        <f t="shared" si="12"/>
        <v>0</v>
      </c>
    </row>
    <row r="116" spans="1:38" ht="31.5">
      <c r="A116" s="66" t="s">
        <v>239</v>
      </c>
      <c r="B116" s="67" t="s">
        <v>240</v>
      </c>
      <c r="C116" s="222">
        <v>1489.6130000000001</v>
      </c>
      <c r="D116" s="74">
        <v>706</v>
      </c>
      <c r="E116" s="90">
        <v>543</v>
      </c>
      <c r="F116" s="157">
        <f t="shared" si="20"/>
        <v>0.36452420863673984</v>
      </c>
      <c r="G116" s="75">
        <v>23</v>
      </c>
      <c r="H116" s="75">
        <v>3</v>
      </c>
      <c r="I116" s="75"/>
      <c r="J116" s="312"/>
      <c r="K116" s="72"/>
      <c r="L116" s="75">
        <v>17</v>
      </c>
      <c r="M116" s="75"/>
      <c r="N116" s="158"/>
      <c r="O116" s="223">
        <v>23</v>
      </c>
      <c r="P116" s="160"/>
      <c r="Q116" s="161"/>
      <c r="R116" s="56">
        <v>17</v>
      </c>
      <c r="S116" s="313"/>
      <c r="T116" s="90"/>
      <c r="U116" s="162">
        <f t="shared" si="22"/>
        <v>100</v>
      </c>
      <c r="V116" s="71">
        <f t="shared" si="23"/>
        <v>27.150000000000002</v>
      </c>
      <c r="W116" s="283">
        <f t="shared" si="24"/>
        <v>27</v>
      </c>
      <c r="X116" s="44">
        <v>5</v>
      </c>
      <c r="Y116" s="73">
        <f>'ИТОГ и проверка'!O116</f>
        <v>23</v>
      </c>
      <c r="Z116" s="73">
        <f t="shared" si="26"/>
        <v>4.2357274401473299</v>
      </c>
      <c r="AA116" s="71">
        <f t="shared" si="25"/>
        <v>-0.76427255985267006</v>
      </c>
      <c r="AB116" s="73">
        <f t="shared" si="21"/>
        <v>0</v>
      </c>
      <c r="AC116" s="77"/>
      <c r="AD116" s="314"/>
      <c r="AE116" s="283"/>
      <c r="AF116" s="73">
        <f>'ИТОГ и проверка'!P116</f>
        <v>17</v>
      </c>
      <c r="AG116" s="73"/>
      <c r="AH116" s="73"/>
      <c r="AI116" s="91"/>
      <c r="AJ116" s="91">
        <f t="shared" si="17"/>
        <v>17</v>
      </c>
      <c r="AK116" s="89">
        <f t="shared" si="11"/>
        <v>-6</v>
      </c>
      <c r="AL116" s="71">
        <f t="shared" si="12"/>
        <v>0</v>
      </c>
    </row>
    <row r="117" spans="1:38">
      <c r="A117" s="93" t="s">
        <v>241</v>
      </c>
      <c r="B117" s="57" t="s">
        <v>242</v>
      </c>
      <c r="C117" s="175"/>
      <c r="D117" s="165"/>
      <c r="E117" s="241"/>
      <c r="F117" s="213"/>
      <c r="G117" s="61"/>
      <c r="H117" s="61"/>
      <c r="I117" s="61"/>
      <c r="J117" s="121"/>
      <c r="K117" s="121"/>
      <c r="L117" s="61"/>
      <c r="M117" s="121"/>
      <c r="N117" s="61"/>
      <c r="O117" s="164"/>
      <c r="P117" s="58"/>
      <c r="Q117" s="58"/>
      <c r="R117" s="59"/>
      <c r="S117" s="58"/>
      <c r="T117" s="59"/>
      <c r="U117" s="58"/>
      <c r="V117" s="60"/>
      <c r="W117" s="62"/>
      <c r="X117" s="62"/>
      <c r="Y117" s="60"/>
      <c r="Z117" s="120"/>
      <c r="AA117" s="60"/>
      <c r="AB117" s="10">
        <f t="shared" si="21"/>
        <v>0</v>
      </c>
      <c r="AC117" s="60"/>
      <c r="AD117" s="62"/>
      <c r="AE117" s="62"/>
      <c r="AF117" s="60"/>
      <c r="AG117" s="62"/>
      <c r="AH117" s="60"/>
      <c r="AI117" s="317"/>
      <c r="AJ117" s="91">
        <f t="shared" si="17"/>
        <v>0</v>
      </c>
      <c r="AK117" s="89">
        <f t="shared" si="11"/>
        <v>0</v>
      </c>
      <c r="AL117" s="71">
        <f t="shared" si="12"/>
        <v>0</v>
      </c>
    </row>
    <row r="118" spans="1:38" ht="47.25">
      <c r="A118" s="66" t="s">
        <v>243</v>
      </c>
      <c r="B118" s="67" t="s">
        <v>244</v>
      </c>
      <c r="C118" s="222">
        <v>399.4</v>
      </c>
      <c r="D118" s="74">
        <v>0</v>
      </c>
      <c r="E118" s="148">
        <v>0</v>
      </c>
      <c r="F118" s="157">
        <f t="shared" si="20"/>
        <v>0</v>
      </c>
      <c r="G118" s="75">
        <v>0</v>
      </c>
      <c r="H118" s="75">
        <v>0</v>
      </c>
      <c r="I118" s="75"/>
      <c r="J118" s="312"/>
      <c r="K118" s="72"/>
      <c r="L118" s="75">
        <v>0</v>
      </c>
      <c r="M118" s="75"/>
      <c r="N118" s="158"/>
      <c r="O118" s="327">
        <v>0</v>
      </c>
      <c r="P118" s="160"/>
      <c r="Q118" s="161"/>
      <c r="R118" s="44">
        <v>0</v>
      </c>
      <c r="S118" s="313"/>
      <c r="T118" s="44">
        <v>0</v>
      </c>
      <c r="U118" s="162">
        <v>0</v>
      </c>
      <c r="V118" s="71">
        <f t="shared" si="23"/>
        <v>0</v>
      </c>
      <c r="W118" s="283">
        <f t="shared" si="24"/>
        <v>0</v>
      </c>
      <c r="X118" s="44">
        <v>0</v>
      </c>
      <c r="Y118" s="73">
        <f>'ИТОГ и проверка'!O118</f>
        <v>0</v>
      </c>
      <c r="Z118" s="73">
        <v>0</v>
      </c>
      <c r="AA118" s="71">
        <f t="shared" si="25"/>
        <v>0</v>
      </c>
      <c r="AB118" s="73">
        <f t="shared" si="21"/>
        <v>0</v>
      </c>
      <c r="AC118" s="77"/>
      <c r="AD118" s="314"/>
      <c r="AE118" s="283"/>
      <c r="AF118" s="73">
        <f>'ИТОГ и проверка'!P118</f>
        <v>0</v>
      </c>
      <c r="AG118" s="73"/>
      <c r="AH118" s="73"/>
      <c r="AI118" s="91"/>
      <c r="AJ118" s="91">
        <f t="shared" si="17"/>
        <v>0</v>
      </c>
      <c r="AK118" s="89">
        <f t="shared" si="11"/>
        <v>0</v>
      </c>
      <c r="AL118" s="71">
        <f t="shared" si="12"/>
        <v>0</v>
      </c>
    </row>
    <row r="119" spans="1:38" ht="31.5">
      <c r="A119" s="66" t="s">
        <v>245</v>
      </c>
      <c r="B119" s="67" t="s">
        <v>246</v>
      </c>
      <c r="C119" s="168">
        <v>384.8</v>
      </c>
      <c r="D119" s="74">
        <v>0</v>
      </c>
      <c r="E119" s="90">
        <v>0</v>
      </c>
      <c r="F119" s="157">
        <f t="shared" si="20"/>
        <v>0</v>
      </c>
      <c r="G119" s="75">
        <v>0</v>
      </c>
      <c r="H119" s="75">
        <v>0</v>
      </c>
      <c r="I119" s="75"/>
      <c r="J119" s="312"/>
      <c r="K119" s="72"/>
      <c r="L119" s="75">
        <v>0</v>
      </c>
      <c r="M119" s="75"/>
      <c r="N119" s="75"/>
      <c r="O119" s="190">
        <v>0</v>
      </c>
      <c r="P119" s="77"/>
      <c r="Q119" s="77"/>
      <c r="R119" s="112">
        <v>0</v>
      </c>
      <c r="S119" s="77"/>
      <c r="T119" s="112">
        <v>0</v>
      </c>
      <c r="U119" s="71">
        <v>0</v>
      </c>
      <c r="V119" s="71">
        <f t="shared" si="23"/>
        <v>0</v>
      </c>
      <c r="W119" s="283">
        <f t="shared" si="24"/>
        <v>0</v>
      </c>
      <c r="X119" s="44">
        <v>0</v>
      </c>
      <c r="Y119" s="73">
        <f>'ИТОГ и проверка'!O119</f>
        <v>0</v>
      </c>
      <c r="Z119" s="73">
        <v>0</v>
      </c>
      <c r="AA119" s="71">
        <f t="shared" si="25"/>
        <v>0</v>
      </c>
      <c r="AB119" s="10">
        <f t="shared" si="21"/>
        <v>0</v>
      </c>
      <c r="AC119" s="77"/>
      <c r="AD119" s="314"/>
      <c r="AE119" s="283"/>
      <c r="AF119" s="73">
        <f>'ИТОГ и проверка'!P119</f>
        <v>0</v>
      </c>
      <c r="AG119" s="73"/>
      <c r="AH119" s="73"/>
      <c r="AI119" s="91"/>
      <c r="AJ119" s="91">
        <f t="shared" si="17"/>
        <v>0</v>
      </c>
      <c r="AK119" s="89">
        <f t="shared" si="11"/>
        <v>0</v>
      </c>
      <c r="AL119" s="71">
        <f t="shared" si="12"/>
        <v>0</v>
      </c>
    </row>
    <row r="120" spans="1:38">
      <c r="A120" s="93" t="s">
        <v>247</v>
      </c>
      <c r="B120" s="57" t="s">
        <v>248</v>
      </c>
      <c r="C120" s="163"/>
      <c r="D120" s="58"/>
      <c r="E120" s="164"/>
      <c r="F120" s="192"/>
      <c r="G120" s="61"/>
      <c r="H120" s="61"/>
      <c r="I120" s="61"/>
      <c r="J120" s="121"/>
      <c r="K120" s="121"/>
      <c r="L120" s="61"/>
      <c r="M120" s="121"/>
      <c r="N120" s="61"/>
      <c r="O120" s="193"/>
      <c r="P120" s="58"/>
      <c r="Q120" s="58"/>
      <c r="R120" s="59"/>
      <c r="S120" s="58"/>
      <c r="T120" s="59"/>
      <c r="U120" s="58"/>
      <c r="V120" s="60"/>
      <c r="W120" s="62"/>
      <c r="X120" s="62"/>
      <c r="Y120" s="60"/>
      <c r="Z120" s="120"/>
      <c r="AA120" s="60"/>
      <c r="AB120" s="73">
        <f t="shared" si="21"/>
        <v>0</v>
      </c>
      <c r="AC120" s="60"/>
      <c r="AD120" s="62"/>
      <c r="AE120" s="62"/>
      <c r="AF120" s="60"/>
      <c r="AG120" s="62"/>
      <c r="AH120" s="60"/>
      <c r="AI120" s="317"/>
      <c r="AJ120" s="91">
        <f t="shared" si="17"/>
        <v>0</v>
      </c>
      <c r="AK120" s="89">
        <f t="shared" si="11"/>
        <v>0</v>
      </c>
      <c r="AL120" s="71">
        <f t="shared" si="12"/>
        <v>0</v>
      </c>
    </row>
    <row r="121" spans="1:38" ht="63">
      <c r="A121" s="66" t="s">
        <v>249</v>
      </c>
      <c r="B121" s="67" t="s">
        <v>250</v>
      </c>
      <c r="C121" s="168">
        <v>84.5</v>
      </c>
      <c r="D121" s="74">
        <v>0</v>
      </c>
      <c r="E121" s="75">
        <v>0</v>
      </c>
      <c r="F121" s="157">
        <f t="shared" si="20"/>
        <v>0</v>
      </c>
      <c r="G121" s="75">
        <v>0</v>
      </c>
      <c r="H121" s="75">
        <v>0</v>
      </c>
      <c r="I121" s="75"/>
      <c r="J121" s="312"/>
      <c r="K121" s="72"/>
      <c r="L121" s="75">
        <v>0</v>
      </c>
      <c r="M121" s="75"/>
      <c r="N121" s="158"/>
      <c r="O121" s="227">
        <v>0</v>
      </c>
      <c r="P121" s="160"/>
      <c r="Q121" s="161"/>
      <c r="R121" s="70">
        <v>0</v>
      </c>
      <c r="S121" s="313"/>
      <c r="T121" s="70">
        <v>0</v>
      </c>
      <c r="U121" s="162">
        <v>0</v>
      </c>
      <c r="V121" s="71">
        <f t="shared" si="23"/>
        <v>0</v>
      </c>
      <c r="W121" s="283">
        <f t="shared" si="24"/>
        <v>0</v>
      </c>
      <c r="X121" s="44">
        <v>0</v>
      </c>
      <c r="Y121" s="73">
        <f>'ИТОГ и проверка'!O121</f>
        <v>0</v>
      </c>
      <c r="Z121" s="73">
        <v>0</v>
      </c>
      <c r="AA121" s="71">
        <f t="shared" si="25"/>
        <v>0</v>
      </c>
      <c r="AB121" s="10">
        <f t="shared" si="21"/>
        <v>0</v>
      </c>
      <c r="AC121" s="77"/>
      <c r="AD121" s="314"/>
      <c r="AE121" s="283"/>
      <c r="AF121" s="73">
        <f>'ИТОГ и проверка'!P121</f>
        <v>0</v>
      </c>
      <c r="AG121" s="73"/>
      <c r="AH121" s="73"/>
      <c r="AI121" s="91"/>
      <c r="AJ121" s="91">
        <f t="shared" si="17"/>
        <v>0</v>
      </c>
      <c r="AK121" s="89">
        <f t="shared" si="11"/>
        <v>0</v>
      </c>
      <c r="AL121" s="71">
        <f t="shared" si="12"/>
        <v>0</v>
      </c>
    </row>
    <row r="122" spans="1:38" ht="63">
      <c r="A122" s="66" t="s">
        <v>251</v>
      </c>
      <c r="B122" s="67" t="s">
        <v>252</v>
      </c>
      <c r="C122" s="171">
        <v>70</v>
      </c>
      <c r="D122" s="74">
        <v>0</v>
      </c>
      <c r="E122" s="237">
        <v>0</v>
      </c>
      <c r="F122" s="157">
        <f t="shared" si="20"/>
        <v>0</v>
      </c>
      <c r="G122" s="75">
        <v>0</v>
      </c>
      <c r="H122" s="75">
        <v>0</v>
      </c>
      <c r="I122" s="75"/>
      <c r="J122" s="312"/>
      <c r="K122" s="72"/>
      <c r="L122" s="75">
        <v>0</v>
      </c>
      <c r="M122" s="75"/>
      <c r="N122" s="158"/>
      <c r="O122" s="227">
        <v>0</v>
      </c>
      <c r="P122" s="160"/>
      <c r="Q122" s="161"/>
      <c r="R122" s="70">
        <v>0</v>
      </c>
      <c r="S122" s="313"/>
      <c r="T122" s="70">
        <v>0</v>
      </c>
      <c r="U122" s="162">
        <v>0</v>
      </c>
      <c r="V122" s="71">
        <f t="shared" si="23"/>
        <v>0</v>
      </c>
      <c r="W122" s="283">
        <f t="shared" si="24"/>
        <v>0</v>
      </c>
      <c r="X122" s="44">
        <v>0</v>
      </c>
      <c r="Y122" s="73">
        <f>'ИТОГ и проверка'!O122</f>
        <v>0</v>
      </c>
      <c r="Z122" s="73">
        <v>0</v>
      </c>
      <c r="AA122" s="71">
        <f t="shared" si="25"/>
        <v>0</v>
      </c>
      <c r="AB122" s="73">
        <f t="shared" si="21"/>
        <v>0</v>
      </c>
      <c r="AC122" s="77"/>
      <c r="AD122" s="314"/>
      <c r="AE122" s="283"/>
      <c r="AF122" s="73">
        <f>'ИТОГ и проверка'!P122</f>
        <v>0</v>
      </c>
      <c r="AG122" s="73"/>
      <c r="AH122" s="73"/>
      <c r="AI122" s="91"/>
      <c r="AJ122" s="91">
        <f t="shared" si="17"/>
        <v>0</v>
      </c>
      <c r="AK122" s="89">
        <f t="shared" si="11"/>
        <v>0</v>
      </c>
      <c r="AL122" s="71">
        <f t="shared" si="12"/>
        <v>0</v>
      </c>
    </row>
    <row r="123" spans="1:38" ht="63">
      <c r="A123" s="66" t="s">
        <v>253</v>
      </c>
      <c r="B123" s="67" t="s">
        <v>254</v>
      </c>
      <c r="C123" s="168">
        <v>247.5</v>
      </c>
      <c r="D123" s="74">
        <v>0</v>
      </c>
      <c r="E123" s="266">
        <v>0</v>
      </c>
      <c r="F123" s="157">
        <f t="shared" si="20"/>
        <v>0</v>
      </c>
      <c r="G123" s="75">
        <v>0</v>
      </c>
      <c r="H123" s="75">
        <v>0</v>
      </c>
      <c r="I123" s="75"/>
      <c r="J123" s="312"/>
      <c r="K123" s="72"/>
      <c r="L123" s="75">
        <v>0</v>
      </c>
      <c r="M123" s="75"/>
      <c r="N123" s="158"/>
      <c r="O123" s="227">
        <v>0</v>
      </c>
      <c r="P123" s="160"/>
      <c r="Q123" s="161"/>
      <c r="R123" s="70">
        <v>0</v>
      </c>
      <c r="S123" s="313"/>
      <c r="T123" s="70">
        <v>0</v>
      </c>
      <c r="U123" s="162">
        <v>0</v>
      </c>
      <c r="V123" s="71">
        <f t="shared" si="23"/>
        <v>0</v>
      </c>
      <c r="W123" s="283">
        <f t="shared" si="24"/>
        <v>0</v>
      </c>
      <c r="X123" s="44">
        <v>0</v>
      </c>
      <c r="Y123" s="73">
        <f>'ИТОГ и проверка'!O123</f>
        <v>0</v>
      </c>
      <c r="Z123" s="73">
        <v>0</v>
      </c>
      <c r="AA123" s="71">
        <f t="shared" si="25"/>
        <v>0</v>
      </c>
      <c r="AB123" s="10">
        <f t="shared" si="21"/>
        <v>0</v>
      </c>
      <c r="AC123" s="77"/>
      <c r="AD123" s="314"/>
      <c r="AE123" s="283"/>
      <c r="AF123" s="73">
        <f>'ИТОГ и проверка'!P123</f>
        <v>0</v>
      </c>
      <c r="AG123" s="73"/>
      <c r="AH123" s="73"/>
      <c r="AI123" s="91"/>
      <c r="AJ123" s="91">
        <f t="shared" si="17"/>
        <v>0</v>
      </c>
      <c r="AK123" s="89">
        <f t="shared" si="11"/>
        <v>0</v>
      </c>
      <c r="AL123" s="71">
        <f t="shared" si="12"/>
        <v>0</v>
      </c>
    </row>
    <row r="124" spans="1:38" ht="47.25">
      <c r="A124" s="66" t="s">
        <v>255</v>
      </c>
      <c r="B124" s="67" t="s">
        <v>256</v>
      </c>
      <c r="C124" s="222">
        <v>600.66700000000003</v>
      </c>
      <c r="D124" s="284">
        <v>1034</v>
      </c>
      <c r="E124" s="218">
        <v>1171</v>
      </c>
      <c r="F124" s="174">
        <f t="shared" si="20"/>
        <v>1.9494994730857529</v>
      </c>
      <c r="G124" s="75">
        <v>51</v>
      </c>
      <c r="H124" s="75">
        <v>5</v>
      </c>
      <c r="I124" s="75"/>
      <c r="J124" s="312"/>
      <c r="K124" s="72"/>
      <c r="L124" s="75">
        <v>38</v>
      </c>
      <c r="M124" s="75"/>
      <c r="N124" s="158"/>
      <c r="O124" s="159">
        <v>51</v>
      </c>
      <c r="P124" s="160"/>
      <c r="Q124" s="161"/>
      <c r="R124" s="44">
        <v>38</v>
      </c>
      <c r="S124" s="313"/>
      <c r="T124" s="44">
        <v>0</v>
      </c>
      <c r="U124" s="162">
        <f t="shared" si="22"/>
        <v>100</v>
      </c>
      <c r="V124" s="71">
        <f t="shared" si="23"/>
        <v>58.550000000000004</v>
      </c>
      <c r="W124" s="283">
        <f t="shared" si="24"/>
        <v>58</v>
      </c>
      <c r="X124" s="44">
        <v>5</v>
      </c>
      <c r="Y124" s="73">
        <f>'ИТОГ и проверка'!O124</f>
        <v>58</v>
      </c>
      <c r="Z124" s="73">
        <f t="shared" si="26"/>
        <v>4.9530315969257046</v>
      </c>
      <c r="AA124" s="71">
        <f t="shared" si="25"/>
        <v>-4.6968403074295395E-2</v>
      </c>
      <c r="AB124" s="73">
        <f t="shared" si="21"/>
        <v>0</v>
      </c>
      <c r="AC124" s="77"/>
      <c r="AD124" s="314"/>
      <c r="AE124" s="283"/>
      <c r="AF124" s="73">
        <f>'ИТОГ и проверка'!P124</f>
        <v>43</v>
      </c>
      <c r="AG124" s="73"/>
      <c r="AH124" s="73"/>
      <c r="AI124" s="91"/>
      <c r="AJ124" s="91">
        <f t="shared" si="17"/>
        <v>43</v>
      </c>
      <c r="AK124" s="89">
        <f t="shared" si="11"/>
        <v>-15</v>
      </c>
      <c r="AL124" s="71">
        <f t="shared" si="12"/>
        <v>0</v>
      </c>
    </row>
    <row r="125" spans="1:38" ht="31.5">
      <c r="A125" s="66" t="s">
        <v>257</v>
      </c>
      <c r="B125" s="67" t="s">
        <v>258</v>
      </c>
      <c r="C125" s="168">
        <v>1010.05</v>
      </c>
      <c r="D125" s="74">
        <v>596</v>
      </c>
      <c r="E125" s="148">
        <v>778</v>
      </c>
      <c r="F125" s="157">
        <f t="shared" si="20"/>
        <v>0.77025889807435277</v>
      </c>
      <c r="G125" s="75">
        <v>29</v>
      </c>
      <c r="H125" s="75">
        <v>5</v>
      </c>
      <c r="I125" s="75"/>
      <c r="J125" s="312"/>
      <c r="K125" s="72"/>
      <c r="L125" s="75">
        <v>21</v>
      </c>
      <c r="M125" s="75"/>
      <c r="N125" s="158"/>
      <c r="O125" s="170">
        <v>21</v>
      </c>
      <c r="P125" s="160"/>
      <c r="Q125" s="161"/>
      <c r="R125" s="90">
        <v>21</v>
      </c>
      <c r="S125" s="313"/>
      <c r="T125" s="328"/>
      <c r="U125" s="162">
        <f t="shared" si="22"/>
        <v>72.413793103448285</v>
      </c>
      <c r="V125" s="71">
        <f t="shared" si="23"/>
        <v>38.900000000000006</v>
      </c>
      <c r="W125" s="283">
        <f t="shared" si="24"/>
        <v>38</v>
      </c>
      <c r="X125" s="44">
        <v>5</v>
      </c>
      <c r="Y125" s="73">
        <f>'ИТОГ и проверка'!O125</f>
        <v>19</v>
      </c>
      <c r="Z125" s="73">
        <f t="shared" si="26"/>
        <v>2.442159383033419</v>
      </c>
      <c r="AA125" s="71">
        <f t="shared" si="25"/>
        <v>-2.557840616966581</v>
      </c>
      <c r="AB125" s="10">
        <f t="shared" si="21"/>
        <v>0</v>
      </c>
      <c r="AC125" s="77"/>
      <c r="AD125" s="314"/>
      <c r="AE125" s="283"/>
      <c r="AF125" s="73">
        <f>'ИТОГ и проверка'!P125</f>
        <v>14</v>
      </c>
      <c r="AG125" s="73"/>
      <c r="AH125" s="73"/>
      <c r="AI125" s="91"/>
      <c r="AJ125" s="91">
        <f t="shared" si="17"/>
        <v>14</v>
      </c>
      <c r="AK125" s="89">
        <f t="shared" si="11"/>
        <v>-5</v>
      </c>
      <c r="AL125" s="71">
        <f t="shared" si="12"/>
        <v>0</v>
      </c>
    </row>
    <row r="126" spans="1:38" ht="31.5">
      <c r="A126" s="66" t="s">
        <v>259</v>
      </c>
      <c r="B126" s="67" t="s">
        <v>260</v>
      </c>
      <c r="C126" s="171">
        <v>2437.1999999999998</v>
      </c>
      <c r="D126" s="74">
        <v>2973</v>
      </c>
      <c r="E126" s="90">
        <v>1804</v>
      </c>
      <c r="F126" s="157">
        <f t="shared" si="20"/>
        <v>0.74019366486131632</v>
      </c>
      <c r="G126" s="75">
        <v>59</v>
      </c>
      <c r="H126" s="75">
        <v>2</v>
      </c>
      <c r="I126" s="75"/>
      <c r="J126" s="312"/>
      <c r="K126" s="72"/>
      <c r="L126" s="75">
        <v>44</v>
      </c>
      <c r="M126" s="75"/>
      <c r="N126" s="158"/>
      <c r="O126" s="170">
        <v>44</v>
      </c>
      <c r="P126" s="160"/>
      <c r="Q126" s="161"/>
      <c r="R126" s="90">
        <v>44</v>
      </c>
      <c r="S126" s="313"/>
      <c r="T126" s="328"/>
      <c r="U126" s="162">
        <f t="shared" si="22"/>
        <v>74.576271186440678</v>
      </c>
      <c r="V126" s="71">
        <f t="shared" si="23"/>
        <v>90.2</v>
      </c>
      <c r="W126" s="283">
        <f t="shared" si="24"/>
        <v>90</v>
      </c>
      <c r="X126" s="44">
        <v>5</v>
      </c>
      <c r="Y126" s="73">
        <f>'ИТОГ и проверка'!O126</f>
        <v>45</v>
      </c>
      <c r="Z126" s="73">
        <f t="shared" si="26"/>
        <v>2.4944567627494458</v>
      </c>
      <c r="AA126" s="71">
        <f t="shared" si="25"/>
        <v>-2.5055432372505542</v>
      </c>
      <c r="AB126" s="73">
        <f t="shared" si="21"/>
        <v>0</v>
      </c>
      <c r="AC126" s="77"/>
      <c r="AD126" s="314"/>
      <c r="AE126" s="283"/>
      <c r="AF126" s="73">
        <f>'ИТОГ и проверка'!P126</f>
        <v>33</v>
      </c>
      <c r="AG126" s="73"/>
      <c r="AH126" s="73"/>
      <c r="AI126" s="91"/>
      <c r="AJ126" s="91">
        <f t="shared" si="17"/>
        <v>33</v>
      </c>
      <c r="AK126" s="89">
        <f t="shared" si="11"/>
        <v>-12</v>
      </c>
      <c r="AL126" s="71">
        <f t="shared" si="12"/>
        <v>0</v>
      </c>
    </row>
    <row r="127" spans="1:38">
      <c r="A127" s="93" t="s">
        <v>261</v>
      </c>
      <c r="B127" s="57" t="s">
        <v>262</v>
      </c>
      <c r="C127" s="175"/>
      <c r="D127" s="165"/>
      <c r="E127" s="241"/>
      <c r="F127" s="213"/>
      <c r="G127" s="61"/>
      <c r="H127" s="61"/>
      <c r="I127" s="61"/>
      <c r="J127" s="121"/>
      <c r="K127" s="121"/>
      <c r="L127" s="61"/>
      <c r="M127" s="121"/>
      <c r="N127" s="61"/>
      <c r="O127" s="166"/>
      <c r="P127" s="58"/>
      <c r="Q127" s="58"/>
      <c r="R127" s="59"/>
      <c r="S127" s="58"/>
      <c r="T127" s="59"/>
      <c r="U127" s="58"/>
      <c r="V127" s="60"/>
      <c r="W127" s="62"/>
      <c r="X127" s="62"/>
      <c r="Y127" s="60"/>
      <c r="Z127" s="120"/>
      <c r="AA127" s="60"/>
      <c r="AB127" s="10">
        <f t="shared" si="21"/>
        <v>0</v>
      </c>
      <c r="AC127" s="60"/>
      <c r="AD127" s="62"/>
      <c r="AE127" s="62"/>
      <c r="AF127" s="60"/>
      <c r="AG127" s="62"/>
      <c r="AH127" s="60"/>
      <c r="AI127" s="317"/>
      <c r="AJ127" s="91">
        <f t="shared" si="17"/>
        <v>0</v>
      </c>
      <c r="AK127" s="89">
        <f t="shared" si="11"/>
        <v>0</v>
      </c>
      <c r="AL127" s="71">
        <f t="shared" si="12"/>
        <v>0</v>
      </c>
    </row>
    <row r="128" spans="1:38" ht="47.25">
      <c r="A128" s="66" t="s">
        <v>263</v>
      </c>
      <c r="B128" s="67" t="s">
        <v>264</v>
      </c>
      <c r="C128" s="171">
        <v>1562.3679999999999</v>
      </c>
      <c r="D128" s="74">
        <v>640</v>
      </c>
      <c r="E128" s="148">
        <v>572</v>
      </c>
      <c r="F128" s="157">
        <f t="shared" si="20"/>
        <v>0.36611092905128628</v>
      </c>
      <c r="G128" s="75">
        <v>32</v>
      </c>
      <c r="H128" s="75">
        <v>5</v>
      </c>
      <c r="I128" s="75"/>
      <c r="J128" s="312"/>
      <c r="K128" s="72"/>
      <c r="L128" s="75">
        <v>24</v>
      </c>
      <c r="M128" s="75"/>
      <c r="N128" s="158"/>
      <c r="O128" s="270">
        <v>29</v>
      </c>
      <c r="P128" s="160"/>
      <c r="Q128" s="161"/>
      <c r="R128" s="44">
        <v>24</v>
      </c>
      <c r="S128" s="313"/>
      <c r="T128" s="44"/>
      <c r="U128" s="162">
        <f t="shared" si="22"/>
        <v>90.625</v>
      </c>
      <c r="V128" s="71">
        <f t="shared" si="23"/>
        <v>28.6</v>
      </c>
      <c r="W128" s="283">
        <f t="shared" si="24"/>
        <v>28</v>
      </c>
      <c r="X128" s="44">
        <v>5</v>
      </c>
      <c r="Y128" s="73">
        <f>'ИТОГ и проверка'!O128</f>
        <v>28</v>
      </c>
      <c r="Z128" s="73">
        <f t="shared" si="26"/>
        <v>4.895104895104895</v>
      </c>
      <c r="AA128" s="71">
        <f t="shared" si="25"/>
        <v>-0.10489510489510501</v>
      </c>
      <c r="AB128" s="73">
        <f t="shared" si="21"/>
        <v>0</v>
      </c>
      <c r="AC128" s="77"/>
      <c r="AD128" s="314"/>
      <c r="AE128" s="283"/>
      <c r="AF128" s="73">
        <f>'ИТОГ и проверка'!P128</f>
        <v>21</v>
      </c>
      <c r="AG128" s="73"/>
      <c r="AH128" s="73"/>
      <c r="AI128" s="91"/>
      <c r="AJ128" s="91">
        <f t="shared" si="17"/>
        <v>21</v>
      </c>
      <c r="AK128" s="89">
        <f t="shared" si="11"/>
        <v>-7</v>
      </c>
      <c r="AL128" s="71">
        <f t="shared" si="12"/>
        <v>0</v>
      </c>
    </row>
    <row r="129" spans="1:38" ht="47.25">
      <c r="A129" s="66" t="s">
        <v>265</v>
      </c>
      <c r="B129" s="67" t="s">
        <v>266</v>
      </c>
      <c r="C129" s="168">
        <v>166.57499999999999</v>
      </c>
      <c r="D129" s="74">
        <v>67</v>
      </c>
      <c r="E129" s="75">
        <v>55</v>
      </c>
      <c r="F129" s="157">
        <f t="shared" si="20"/>
        <v>0.33018159987993401</v>
      </c>
      <c r="G129" s="75">
        <v>3</v>
      </c>
      <c r="H129" s="75">
        <v>4</v>
      </c>
      <c r="I129" s="75"/>
      <c r="J129" s="312"/>
      <c r="K129" s="72"/>
      <c r="L129" s="75">
        <v>2</v>
      </c>
      <c r="M129" s="75"/>
      <c r="N129" s="75"/>
      <c r="O129" s="263">
        <v>2</v>
      </c>
      <c r="P129" s="77"/>
      <c r="Q129" s="77"/>
      <c r="R129" s="75">
        <v>2</v>
      </c>
      <c r="S129" s="77"/>
      <c r="T129" s="75"/>
      <c r="U129" s="71">
        <f t="shared" si="22"/>
        <v>66.666666666666671</v>
      </c>
      <c r="V129" s="71">
        <f t="shared" si="23"/>
        <v>2.75</v>
      </c>
      <c r="W129" s="283">
        <f t="shared" si="24"/>
        <v>2</v>
      </c>
      <c r="X129" s="44">
        <v>5</v>
      </c>
      <c r="Y129" s="73">
        <f>'ИТОГ и проверка'!O129</f>
        <v>2</v>
      </c>
      <c r="Z129" s="73">
        <f t="shared" si="26"/>
        <v>3.6363636363636362</v>
      </c>
      <c r="AA129" s="71">
        <f t="shared" si="25"/>
        <v>-1.3636363636363638</v>
      </c>
      <c r="AB129" s="10">
        <f t="shared" si="21"/>
        <v>0</v>
      </c>
      <c r="AC129" s="77"/>
      <c r="AD129" s="314"/>
      <c r="AE129" s="283"/>
      <c r="AF129" s="73">
        <f>'ИТОГ и проверка'!P129</f>
        <v>1</v>
      </c>
      <c r="AG129" s="73"/>
      <c r="AH129" s="73"/>
      <c r="AI129" s="91"/>
      <c r="AJ129" s="91">
        <f t="shared" si="17"/>
        <v>1</v>
      </c>
      <c r="AK129" s="89">
        <f t="shared" si="11"/>
        <v>-1</v>
      </c>
      <c r="AL129" s="71">
        <f t="shared" si="12"/>
        <v>0</v>
      </c>
    </row>
    <row r="130" spans="1:38" ht="47.25">
      <c r="A130" s="66" t="s">
        <v>267</v>
      </c>
      <c r="B130" s="67" t="s">
        <v>268</v>
      </c>
      <c r="C130" s="171">
        <v>6.8</v>
      </c>
      <c r="D130" s="284">
        <v>0</v>
      </c>
      <c r="E130" s="248">
        <v>0</v>
      </c>
      <c r="F130" s="174">
        <f t="shared" si="20"/>
        <v>0</v>
      </c>
      <c r="G130" s="75">
        <v>0</v>
      </c>
      <c r="H130" s="75">
        <v>0</v>
      </c>
      <c r="I130" s="75"/>
      <c r="J130" s="312"/>
      <c r="K130" s="72"/>
      <c r="L130" s="75">
        <v>0</v>
      </c>
      <c r="M130" s="75"/>
      <c r="N130" s="158"/>
      <c r="O130" s="173">
        <v>0</v>
      </c>
      <c r="P130" s="160"/>
      <c r="Q130" s="161"/>
      <c r="R130" s="92">
        <v>0</v>
      </c>
      <c r="S130" s="313"/>
      <c r="T130" s="92">
        <v>0</v>
      </c>
      <c r="U130" s="162">
        <v>0</v>
      </c>
      <c r="V130" s="71">
        <f t="shared" si="23"/>
        <v>0</v>
      </c>
      <c r="W130" s="283">
        <f t="shared" si="24"/>
        <v>0</v>
      </c>
      <c r="X130" s="44">
        <v>0</v>
      </c>
      <c r="Y130" s="73">
        <f>'ИТОГ и проверка'!O130</f>
        <v>0</v>
      </c>
      <c r="Z130" s="73">
        <v>0</v>
      </c>
      <c r="AA130" s="71">
        <f t="shared" si="25"/>
        <v>0</v>
      </c>
      <c r="AB130" s="73">
        <f t="shared" si="21"/>
        <v>0</v>
      </c>
      <c r="AC130" s="77"/>
      <c r="AD130" s="314"/>
      <c r="AE130" s="283"/>
      <c r="AF130" s="73">
        <f>'ИТОГ и проверка'!P130</f>
        <v>0</v>
      </c>
      <c r="AG130" s="73"/>
      <c r="AH130" s="73"/>
      <c r="AI130" s="91"/>
      <c r="AJ130" s="91">
        <f t="shared" si="17"/>
        <v>0</v>
      </c>
      <c r="AK130" s="89">
        <f t="shared" si="11"/>
        <v>0</v>
      </c>
      <c r="AL130" s="71">
        <f t="shared" si="12"/>
        <v>0</v>
      </c>
    </row>
    <row r="131" spans="1:38">
      <c r="A131" s="93" t="s">
        <v>269</v>
      </c>
      <c r="B131" s="57" t="s">
        <v>270</v>
      </c>
      <c r="C131" s="175"/>
      <c r="D131" s="165"/>
      <c r="E131" s="229"/>
      <c r="F131" s="213"/>
      <c r="G131" s="61"/>
      <c r="H131" s="61"/>
      <c r="I131" s="61"/>
      <c r="J131" s="121"/>
      <c r="K131" s="121"/>
      <c r="L131" s="61"/>
      <c r="M131" s="121"/>
      <c r="N131" s="61"/>
      <c r="O131" s="166"/>
      <c r="P131" s="58"/>
      <c r="Q131" s="58"/>
      <c r="R131" s="59"/>
      <c r="S131" s="58"/>
      <c r="T131" s="59"/>
      <c r="U131" s="58"/>
      <c r="V131" s="60"/>
      <c r="W131" s="62"/>
      <c r="X131" s="62"/>
      <c r="Y131" s="60"/>
      <c r="Z131" s="120"/>
      <c r="AA131" s="60"/>
      <c r="AB131" s="10">
        <f t="shared" si="21"/>
        <v>0</v>
      </c>
      <c r="AC131" s="60"/>
      <c r="AD131" s="62"/>
      <c r="AE131" s="62"/>
      <c r="AF131" s="60"/>
      <c r="AG131" s="62"/>
      <c r="AH131" s="60"/>
      <c r="AI131" s="317"/>
      <c r="AJ131" s="91">
        <f t="shared" si="17"/>
        <v>0</v>
      </c>
      <c r="AK131" s="89">
        <f t="shared" si="11"/>
        <v>0</v>
      </c>
      <c r="AL131" s="71">
        <f t="shared" si="12"/>
        <v>0</v>
      </c>
    </row>
    <row r="132" spans="1:38" ht="47.25">
      <c r="A132" s="66" t="s">
        <v>271</v>
      </c>
      <c r="B132" s="67" t="s">
        <v>272</v>
      </c>
      <c r="C132" s="222">
        <v>1015</v>
      </c>
      <c r="D132" s="74">
        <v>2670</v>
      </c>
      <c r="E132" s="148">
        <v>3096</v>
      </c>
      <c r="F132" s="157">
        <f t="shared" si="20"/>
        <v>3.0502463054187192</v>
      </c>
      <c r="G132" s="75">
        <v>133</v>
      </c>
      <c r="H132" s="75">
        <v>5</v>
      </c>
      <c r="I132" s="75"/>
      <c r="J132" s="312"/>
      <c r="K132" s="72"/>
      <c r="L132" s="75">
        <v>99</v>
      </c>
      <c r="M132" s="75"/>
      <c r="N132" s="158"/>
      <c r="O132" s="170">
        <v>128</v>
      </c>
      <c r="P132" s="160"/>
      <c r="Q132" s="161"/>
      <c r="R132" s="90">
        <v>99</v>
      </c>
      <c r="S132" s="313"/>
      <c r="T132" s="90"/>
      <c r="U132" s="162">
        <f t="shared" si="22"/>
        <v>96.240601503759393</v>
      </c>
      <c r="V132" s="71">
        <f t="shared" si="23"/>
        <v>154.80000000000001</v>
      </c>
      <c r="W132" s="283">
        <f t="shared" si="24"/>
        <v>154</v>
      </c>
      <c r="X132" s="44">
        <v>5</v>
      </c>
      <c r="Y132" s="73">
        <f>'ИТОГ и проверка'!O132</f>
        <v>154</v>
      </c>
      <c r="Z132" s="73">
        <f t="shared" si="26"/>
        <v>4.9741602067183459</v>
      </c>
      <c r="AA132" s="71">
        <f t="shared" si="25"/>
        <v>-2.5839793281654089E-2</v>
      </c>
      <c r="AB132" s="73">
        <f t="shared" si="21"/>
        <v>0</v>
      </c>
      <c r="AC132" s="77"/>
      <c r="AD132" s="314"/>
      <c r="AE132" s="283"/>
      <c r="AF132" s="73">
        <f>'ИТОГ и проверка'!P132</f>
        <v>115</v>
      </c>
      <c r="AG132" s="73"/>
      <c r="AH132" s="73"/>
      <c r="AI132" s="91"/>
      <c r="AJ132" s="91">
        <f t="shared" si="17"/>
        <v>115</v>
      </c>
      <c r="AK132" s="89">
        <f t="shared" si="11"/>
        <v>-39</v>
      </c>
      <c r="AL132" s="71">
        <f t="shared" si="12"/>
        <v>0</v>
      </c>
    </row>
    <row r="133" spans="1:38" ht="31.5">
      <c r="A133" s="66" t="s">
        <v>273</v>
      </c>
      <c r="B133" s="67" t="s">
        <v>274</v>
      </c>
      <c r="C133" s="168">
        <v>163.09700000000001</v>
      </c>
      <c r="D133" s="74">
        <v>1474</v>
      </c>
      <c r="E133" s="90">
        <v>1636</v>
      </c>
      <c r="F133" s="157">
        <f t="shared" si="20"/>
        <v>10.030840542744501</v>
      </c>
      <c r="G133" s="75">
        <v>73</v>
      </c>
      <c r="H133" s="75">
        <v>5</v>
      </c>
      <c r="I133" s="75"/>
      <c r="J133" s="312"/>
      <c r="K133" s="72"/>
      <c r="L133" s="75">
        <v>54</v>
      </c>
      <c r="M133" s="75"/>
      <c r="N133" s="158"/>
      <c r="O133" s="170">
        <v>73</v>
      </c>
      <c r="P133" s="160"/>
      <c r="Q133" s="161"/>
      <c r="R133" s="90">
        <v>54</v>
      </c>
      <c r="S133" s="313"/>
      <c r="T133" s="90"/>
      <c r="U133" s="162">
        <f t="shared" si="22"/>
        <v>100</v>
      </c>
      <c r="V133" s="71">
        <f t="shared" si="23"/>
        <v>81.800000000000011</v>
      </c>
      <c r="W133" s="283">
        <f t="shared" si="24"/>
        <v>81</v>
      </c>
      <c r="X133" s="44">
        <v>5</v>
      </c>
      <c r="Y133" s="73">
        <f>'ИТОГ и проверка'!O133</f>
        <v>80</v>
      </c>
      <c r="Z133" s="73">
        <f t="shared" si="26"/>
        <v>4.8899755501222497</v>
      </c>
      <c r="AA133" s="71">
        <f t="shared" si="25"/>
        <v>-0.11002444987775029</v>
      </c>
      <c r="AB133" s="10">
        <f t="shared" si="21"/>
        <v>0</v>
      </c>
      <c r="AC133" s="77"/>
      <c r="AD133" s="314"/>
      <c r="AE133" s="283"/>
      <c r="AF133" s="73">
        <f>'ИТОГ и проверка'!P133</f>
        <v>60</v>
      </c>
      <c r="AG133" s="73"/>
      <c r="AH133" s="73"/>
      <c r="AI133" s="91"/>
      <c r="AJ133" s="91">
        <f t="shared" si="17"/>
        <v>60</v>
      </c>
      <c r="AK133" s="89">
        <f t="shared" si="11"/>
        <v>-20</v>
      </c>
      <c r="AL133" s="71">
        <f t="shared" si="12"/>
        <v>0</v>
      </c>
    </row>
    <row r="134" spans="1:38" ht="31.5">
      <c r="A134" s="66" t="s">
        <v>275</v>
      </c>
      <c r="B134" s="67" t="s">
        <v>276</v>
      </c>
      <c r="C134" s="171">
        <v>385.19600000000003</v>
      </c>
      <c r="D134" s="74">
        <v>1826</v>
      </c>
      <c r="E134" s="203">
        <v>1896</v>
      </c>
      <c r="F134" s="157">
        <f t="shared" si="20"/>
        <v>4.9221694929334676</v>
      </c>
      <c r="G134" s="75">
        <v>91</v>
      </c>
      <c r="H134" s="75">
        <v>5</v>
      </c>
      <c r="I134" s="75"/>
      <c r="J134" s="312"/>
      <c r="K134" s="72"/>
      <c r="L134" s="75">
        <v>68</v>
      </c>
      <c r="M134" s="75"/>
      <c r="N134" s="158"/>
      <c r="O134" s="170">
        <v>91</v>
      </c>
      <c r="P134" s="160"/>
      <c r="Q134" s="161"/>
      <c r="R134" s="90">
        <v>68</v>
      </c>
      <c r="S134" s="313"/>
      <c r="T134" s="90"/>
      <c r="U134" s="162">
        <f t="shared" si="22"/>
        <v>100</v>
      </c>
      <c r="V134" s="71">
        <f t="shared" si="23"/>
        <v>94.800000000000011</v>
      </c>
      <c r="W134" s="283">
        <f t="shared" si="24"/>
        <v>94</v>
      </c>
      <c r="X134" s="44">
        <v>5</v>
      </c>
      <c r="Y134" s="73">
        <f>'ИТОГ и проверка'!O134</f>
        <v>94</v>
      </c>
      <c r="Z134" s="73">
        <f t="shared" si="26"/>
        <v>4.9578059071729959</v>
      </c>
      <c r="AA134" s="71">
        <f t="shared" si="25"/>
        <v>-4.2194092827004148E-2</v>
      </c>
      <c r="AB134" s="73">
        <f t="shared" si="21"/>
        <v>0</v>
      </c>
      <c r="AC134" s="77"/>
      <c r="AD134" s="314"/>
      <c r="AE134" s="283"/>
      <c r="AF134" s="73">
        <f>'ИТОГ и проверка'!P134</f>
        <v>70</v>
      </c>
      <c r="AG134" s="73"/>
      <c r="AH134" s="73"/>
      <c r="AI134" s="91"/>
      <c r="AJ134" s="91">
        <f t="shared" si="17"/>
        <v>70</v>
      </c>
      <c r="AK134" s="89">
        <f t="shared" si="11"/>
        <v>-24</v>
      </c>
      <c r="AL134" s="71">
        <f t="shared" si="12"/>
        <v>0</v>
      </c>
    </row>
    <row r="135" spans="1:38" ht="31.5">
      <c r="A135" s="66" t="s">
        <v>277</v>
      </c>
      <c r="B135" s="67" t="s">
        <v>278</v>
      </c>
      <c r="C135" s="168">
        <v>42.954999999999998</v>
      </c>
      <c r="D135" s="74">
        <v>197</v>
      </c>
      <c r="E135" s="187">
        <v>290</v>
      </c>
      <c r="F135" s="157">
        <f t="shared" si="20"/>
        <v>6.7512513095099527</v>
      </c>
      <c r="G135" s="75">
        <v>9</v>
      </c>
      <c r="H135" s="75">
        <v>5</v>
      </c>
      <c r="I135" s="75"/>
      <c r="J135" s="312"/>
      <c r="K135" s="72"/>
      <c r="L135" s="75">
        <v>6</v>
      </c>
      <c r="M135" s="75"/>
      <c r="N135" s="75"/>
      <c r="O135" s="249">
        <v>9</v>
      </c>
      <c r="P135" s="77"/>
      <c r="Q135" s="77"/>
      <c r="R135" s="92">
        <v>6</v>
      </c>
      <c r="S135" s="77"/>
      <c r="T135" s="92"/>
      <c r="U135" s="71">
        <f t="shared" si="22"/>
        <v>100</v>
      </c>
      <c r="V135" s="71">
        <f t="shared" si="23"/>
        <v>14.5</v>
      </c>
      <c r="W135" s="283">
        <f t="shared" si="24"/>
        <v>14</v>
      </c>
      <c r="X135" s="44">
        <v>5</v>
      </c>
      <c r="Y135" s="73">
        <f>'ИТОГ и проверка'!O135</f>
        <v>14</v>
      </c>
      <c r="Z135" s="73">
        <f t="shared" si="26"/>
        <v>4.8275862068965516</v>
      </c>
      <c r="AA135" s="71">
        <f t="shared" si="25"/>
        <v>-0.1724137931034484</v>
      </c>
      <c r="AB135" s="10">
        <f t="shared" si="21"/>
        <v>0</v>
      </c>
      <c r="AC135" s="77"/>
      <c r="AD135" s="314"/>
      <c r="AE135" s="283"/>
      <c r="AF135" s="73">
        <f>'ИТОГ и проверка'!P135</f>
        <v>10</v>
      </c>
      <c r="AG135" s="73"/>
      <c r="AH135" s="73"/>
      <c r="AI135" s="91"/>
      <c r="AJ135" s="91">
        <f t="shared" si="17"/>
        <v>10</v>
      </c>
      <c r="AK135" s="89">
        <f t="shared" si="11"/>
        <v>-4</v>
      </c>
      <c r="AL135" s="71">
        <f t="shared" si="12"/>
        <v>0</v>
      </c>
    </row>
    <row r="136" spans="1:38" ht="47.25">
      <c r="A136" s="66" t="s">
        <v>279</v>
      </c>
      <c r="B136" s="67" t="s">
        <v>280</v>
      </c>
      <c r="C136" s="171">
        <v>31.655000000000001</v>
      </c>
      <c r="D136" s="74">
        <v>113</v>
      </c>
      <c r="E136" s="203">
        <v>103</v>
      </c>
      <c r="F136" s="157">
        <f t="shared" si="20"/>
        <v>3.2538303585531509</v>
      </c>
      <c r="G136" s="75">
        <v>5</v>
      </c>
      <c r="H136" s="75">
        <v>4</v>
      </c>
      <c r="I136" s="75">
        <v>0</v>
      </c>
      <c r="J136" s="312"/>
      <c r="K136" s="72"/>
      <c r="L136" s="75">
        <v>3</v>
      </c>
      <c r="M136" s="75"/>
      <c r="N136" s="158"/>
      <c r="O136" s="170">
        <v>3</v>
      </c>
      <c r="P136" s="160"/>
      <c r="Q136" s="161"/>
      <c r="R136" s="90">
        <v>3</v>
      </c>
      <c r="S136" s="313"/>
      <c r="T136" s="90"/>
      <c r="U136" s="162">
        <f t="shared" si="22"/>
        <v>60</v>
      </c>
      <c r="V136" s="71">
        <f t="shared" si="23"/>
        <v>5.15</v>
      </c>
      <c r="W136" s="283">
        <f t="shared" si="24"/>
        <v>5</v>
      </c>
      <c r="X136" s="44">
        <v>5</v>
      </c>
      <c r="Y136" s="73">
        <f>'ИТОГ и проверка'!O136</f>
        <v>5</v>
      </c>
      <c r="Z136" s="73">
        <f t="shared" si="26"/>
        <v>4.8543689320388346</v>
      </c>
      <c r="AA136" s="71">
        <f t="shared" si="25"/>
        <v>-0.14563106796116543</v>
      </c>
      <c r="AB136" s="73">
        <f t="shared" si="21"/>
        <v>0</v>
      </c>
      <c r="AC136" s="77">
        <v>0</v>
      </c>
      <c r="AD136" s="314"/>
      <c r="AE136" s="283"/>
      <c r="AF136" s="73">
        <f>'ИТОГ и проверка'!P136</f>
        <v>3</v>
      </c>
      <c r="AG136" s="73"/>
      <c r="AH136" s="73"/>
      <c r="AI136" s="91"/>
      <c r="AJ136" s="91">
        <f t="shared" si="17"/>
        <v>3</v>
      </c>
      <c r="AK136" s="89">
        <f t="shared" si="11"/>
        <v>-2</v>
      </c>
      <c r="AL136" s="71">
        <f t="shared" si="12"/>
        <v>0</v>
      </c>
    </row>
    <row r="137" spans="1:38" ht="47.25">
      <c r="A137" s="66" t="s">
        <v>281</v>
      </c>
      <c r="B137" s="67" t="s">
        <v>282</v>
      </c>
      <c r="C137" s="168">
        <v>49.08</v>
      </c>
      <c r="D137" s="74">
        <v>232</v>
      </c>
      <c r="E137" s="148">
        <v>126</v>
      </c>
      <c r="F137" s="157">
        <f t="shared" si="20"/>
        <v>2.5672371638141809</v>
      </c>
      <c r="G137" s="75">
        <v>11</v>
      </c>
      <c r="H137" s="75">
        <v>5</v>
      </c>
      <c r="I137" s="75">
        <v>0</v>
      </c>
      <c r="J137" s="312"/>
      <c r="K137" s="72"/>
      <c r="L137" s="75">
        <v>8</v>
      </c>
      <c r="M137" s="75"/>
      <c r="N137" s="158"/>
      <c r="O137" s="170">
        <v>8</v>
      </c>
      <c r="P137" s="160"/>
      <c r="Q137" s="161"/>
      <c r="R137" s="90">
        <v>8</v>
      </c>
      <c r="S137" s="313"/>
      <c r="T137" s="90"/>
      <c r="U137" s="162">
        <f t="shared" si="22"/>
        <v>72.727272727272734</v>
      </c>
      <c r="V137" s="71">
        <f t="shared" si="23"/>
        <v>6.3000000000000007</v>
      </c>
      <c r="W137" s="283">
        <f t="shared" si="24"/>
        <v>6</v>
      </c>
      <c r="X137" s="44">
        <v>5</v>
      </c>
      <c r="Y137" s="73">
        <f>'ИТОГ и проверка'!O137</f>
        <v>6</v>
      </c>
      <c r="Z137" s="73">
        <f t="shared" si="26"/>
        <v>4.7619047619047619</v>
      </c>
      <c r="AA137" s="71">
        <f t="shared" si="25"/>
        <v>-0.23809523809523814</v>
      </c>
      <c r="AB137" s="10">
        <f t="shared" si="21"/>
        <v>0</v>
      </c>
      <c r="AC137" s="77">
        <v>0</v>
      </c>
      <c r="AD137" s="314"/>
      <c r="AE137" s="283"/>
      <c r="AF137" s="73">
        <f>'ИТОГ и проверка'!P137</f>
        <v>4</v>
      </c>
      <c r="AG137" s="73"/>
      <c r="AH137" s="73"/>
      <c r="AI137" s="91"/>
      <c r="AJ137" s="91">
        <f t="shared" si="17"/>
        <v>4</v>
      </c>
      <c r="AK137" s="89">
        <f t="shared" si="11"/>
        <v>-2</v>
      </c>
      <c r="AL137" s="71">
        <f t="shared" si="12"/>
        <v>0</v>
      </c>
    </row>
    <row r="138" spans="1:38" ht="47.25">
      <c r="A138" s="66" t="s">
        <v>283</v>
      </c>
      <c r="B138" s="67" t="s">
        <v>284</v>
      </c>
      <c r="C138" s="171">
        <v>151.08000000000001</v>
      </c>
      <c r="D138" s="74">
        <v>743</v>
      </c>
      <c r="E138" s="203">
        <v>448</v>
      </c>
      <c r="F138" s="157">
        <f t="shared" si="20"/>
        <v>2.965316388668255</v>
      </c>
      <c r="G138" s="75">
        <v>37</v>
      </c>
      <c r="H138" s="75">
        <v>5</v>
      </c>
      <c r="I138" s="75">
        <v>0</v>
      </c>
      <c r="J138" s="312"/>
      <c r="K138" s="72"/>
      <c r="L138" s="75">
        <v>27</v>
      </c>
      <c r="M138" s="75"/>
      <c r="N138" s="158"/>
      <c r="O138" s="170">
        <v>27</v>
      </c>
      <c r="P138" s="160"/>
      <c r="Q138" s="161"/>
      <c r="R138" s="90">
        <v>27</v>
      </c>
      <c r="S138" s="313"/>
      <c r="T138" s="90"/>
      <c r="U138" s="162">
        <f t="shared" si="22"/>
        <v>72.972972972972968</v>
      </c>
      <c r="V138" s="71">
        <f t="shared" si="23"/>
        <v>22.400000000000002</v>
      </c>
      <c r="W138" s="283">
        <f t="shared" si="24"/>
        <v>22</v>
      </c>
      <c r="X138" s="44">
        <v>5</v>
      </c>
      <c r="Y138" s="73">
        <f>'ИТОГ и проверка'!O138</f>
        <v>22</v>
      </c>
      <c r="Z138" s="73">
        <f t="shared" si="26"/>
        <v>4.9107142857142856</v>
      </c>
      <c r="AA138" s="71">
        <f t="shared" si="25"/>
        <v>-8.9285714285714413E-2</v>
      </c>
      <c r="AB138" s="73">
        <f t="shared" si="21"/>
        <v>0</v>
      </c>
      <c r="AC138" s="77">
        <v>0</v>
      </c>
      <c r="AD138" s="314"/>
      <c r="AE138" s="283"/>
      <c r="AF138" s="73">
        <f>'ИТОГ и проверка'!P138</f>
        <v>16</v>
      </c>
      <c r="AG138" s="73"/>
      <c r="AH138" s="73"/>
      <c r="AI138" s="91"/>
      <c r="AJ138" s="91">
        <f t="shared" si="17"/>
        <v>16</v>
      </c>
      <c r="AK138" s="89">
        <f t="shared" si="11"/>
        <v>-6</v>
      </c>
      <c r="AL138" s="71">
        <f t="shared" si="12"/>
        <v>0</v>
      </c>
    </row>
    <row r="139" spans="1:38" ht="47.25">
      <c r="A139" s="66" t="s">
        <v>285</v>
      </c>
      <c r="B139" s="67" t="s">
        <v>286</v>
      </c>
      <c r="C139" s="168">
        <v>46.08</v>
      </c>
      <c r="D139" s="74">
        <v>220</v>
      </c>
      <c r="E139" s="148">
        <v>122</v>
      </c>
      <c r="F139" s="157">
        <f t="shared" si="20"/>
        <v>2.6475694444444446</v>
      </c>
      <c r="G139" s="75">
        <v>11</v>
      </c>
      <c r="H139" s="75">
        <v>5</v>
      </c>
      <c r="I139" s="75">
        <v>0</v>
      </c>
      <c r="J139" s="312"/>
      <c r="K139" s="72"/>
      <c r="L139" s="75">
        <v>8</v>
      </c>
      <c r="M139" s="75"/>
      <c r="N139" s="158"/>
      <c r="O139" s="170">
        <v>8</v>
      </c>
      <c r="P139" s="160"/>
      <c r="Q139" s="161"/>
      <c r="R139" s="90">
        <v>8</v>
      </c>
      <c r="S139" s="313"/>
      <c r="T139" s="90"/>
      <c r="U139" s="162">
        <f t="shared" si="22"/>
        <v>72.727272727272734</v>
      </c>
      <c r="V139" s="71">
        <f t="shared" si="23"/>
        <v>6.1000000000000005</v>
      </c>
      <c r="W139" s="283">
        <f t="shared" si="24"/>
        <v>6</v>
      </c>
      <c r="X139" s="44">
        <v>5</v>
      </c>
      <c r="Y139" s="73">
        <f>'ИТОГ и проверка'!O139</f>
        <v>6</v>
      </c>
      <c r="Z139" s="73">
        <f t="shared" si="26"/>
        <v>4.918032786885246</v>
      </c>
      <c r="AA139" s="71">
        <f t="shared" si="25"/>
        <v>-8.1967213114753967E-2</v>
      </c>
      <c r="AB139" s="10">
        <f t="shared" si="21"/>
        <v>0</v>
      </c>
      <c r="AC139" s="77">
        <v>0</v>
      </c>
      <c r="AD139" s="314"/>
      <c r="AE139" s="283"/>
      <c r="AF139" s="73">
        <f>'ИТОГ и проверка'!P139</f>
        <v>4</v>
      </c>
      <c r="AG139" s="73"/>
      <c r="AH139" s="73"/>
      <c r="AI139" s="91"/>
      <c r="AJ139" s="91">
        <f t="shared" si="17"/>
        <v>4</v>
      </c>
      <c r="AK139" s="89">
        <f t="shared" si="11"/>
        <v>-2</v>
      </c>
      <c r="AL139" s="71">
        <f t="shared" si="12"/>
        <v>0</v>
      </c>
    </row>
    <row r="140" spans="1:38" ht="47.25">
      <c r="A140" s="66" t="s">
        <v>287</v>
      </c>
      <c r="B140" s="67" t="s">
        <v>288</v>
      </c>
      <c r="C140" s="171">
        <v>2622.14</v>
      </c>
      <c r="D140" s="74">
        <v>22262</v>
      </c>
      <c r="E140" s="90">
        <v>15336</v>
      </c>
      <c r="F140" s="157">
        <f t="shared" si="20"/>
        <v>5.848657966393862</v>
      </c>
      <c r="G140" s="75">
        <v>1113</v>
      </c>
      <c r="H140" s="75">
        <v>5</v>
      </c>
      <c r="I140" s="75">
        <v>0</v>
      </c>
      <c r="J140" s="312"/>
      <c r="K140" s="72"/>
      <c r="L140" s="75">
        <v>834</v>
      </c>
      <c r="M140" s="75"/>
      <c r="N140" s="158"/>
      <c r="O140" s="159">
        <v>830</v>
      </c>
      <c r="P140" s="160"/>
      <c r="Q140" s="161"/>
      <c r="R140" s="44">
        <v>830</v>
      </c>
      <c r="S140" s="313"/>
      <c r="T140" s="44"/>
      <c r="U140" s="162">
        <f t="shared" si="22"/>
        <v>74.573225516621733</v>
      </c>
      <c r="V140" s="71">
        <f t="shared" si="23"/>
        <v>766.80000000000007</v>
      </c>
      <c r="W140" s="283">
        <f t="shared" si="24"/>
        <v>766</v>
      </c>
      <c r="X140" s="44">
        <v>5</v>
      </c>
      <c r="Y140" s="73">
        <f>'ИТОГ и проверка'!O140</f>
        <v>767</v>
      </c>
      <c r="Z140" s="73">
        <f t="shared" si="26"/>
        <v>5.0013041210224305</v>
      </c>
      <c r="AA140" s="71">
        <f t="shared" si="25"/>
        <v>1.3041210224304933E-3</v>
      </c>
      <c r="AB140" s="73">
        <f t="shared" si="21"/>
        <v>0</v>
      </c>
      <c r="AC140" s="77">
        <v>0</v>
      </c>
      <c r="AD140" s="314"/>
      <c r="AE140" s="283"/>
      <c r="AF140" s="73">
        <f>'ИТОГ и проверка'!P140</f>
        <v>575</v>
      </c>
      <c r="AG140" s="73"/>
      <c r="AH140" s="73"/>
      <c r="AI140" s="91"/>
      <c r="AJ140" s="91">
        <f t="shared" si="17"/>
        <v>575</v>
      </c>
      <c r="AK140" s="89">
        <f t="shared" si="11"/>
        <v>-192</v>
      </c>
      <c r="AL140" s="71">
        <f t="shared" si="12"/>
        <v>0</v>
      </c>
    </row>
    <row r="141" spans="1:38">
      <c r="A141" s="93" t="s">
        <v>289</v>
      </c>
      <c r="B141" s="57" t="s">
        <v>290</v>
      </c>
      <c r="C141" s="175"/>
      <c r="D141" s="165"/>
      <c r="E141" s="241"/>
      <c r="F141" s="213"/>
      <c r="G141" s="61"/>
      <c r="H141" s="61"/>
      <c r="I141" s="61"/>
      <c r="J141" s="121"/>
      <c r="K141" s="121"/>
      <c r="L141" s="61"/>
      <c r="M141" s="121"/>
      <c r="N141" s="61"/>
      <c r="O141" s="221"/>
      <c r="P141" s="58"/>
      <c r="Q141" s="58"/>
      <c r="R141" s="59"/>
      <c r="S141" s="58"/>
      <c r="T141" s="59"/>
      <c r="U141" s="58"/>
      <c r="V141" s="60"/>
      <c r="W141" s="62"/>
      <c r="X141" s="62"/>
      <c r="Y141" s="60"/>
      <c r="Z141" s="120"/>
      <c r="AA141" s="60"/>
      <c r="AB141" s="10">
        <f t="shared" si="21"/>
        <v>0</v>
      </c>
      <c r="AC141" s="60"/>
      <c r="AD141" s="62"/>
      <c r="AE141" s="62"/>
      <c r="AF141" s="60"/>
      <c r="AG141" s="62"/>
      <c r="AH141" s="60"/>
      <c r="AI141" s="317"/>
      <c r="AJ141" s="91">
        <f t="shared" si="17"/>
        <v>0</v>
      </c>
      <c r="AK141" s="89">
        <f t="shared" ref="AK141:AK204" si="27">AJ141-Y141</f>
        <v>0</v>
      </c>
      <c r="AL141" s="71">
        <f t="shared" ref="AL141:AL204" si="28">IF(AK141&gt;1,AK141*1000,0)</f>
        <v>0</v>
      </c>
    </row>
    <row r="142" spans="1:38" ht="31.5">
      <c r="A142" s="66" t="s">
        <v>291</v>
      </c>
      <c r="B142" s="67" t="s">
        <v>292</v>
      </c>
      <c r="C142" s="171">
        <v>240</v>
      </c>
      <c r="D142" s="69">
        <v>0</v>
      </c>
      <c r="E142" s="148">
        <v>0</v>
      </c>
      <c r="F142" s="157">
        <f t="shared" si="20"/>
        <v>0</v>
      </c>
      <c r="G142" s="75">
        <v>0</v>
      </c>
      <c r="H142" s="75">
        <v>0</v>
      </c>
      <c r="I142" s="75"/>
      <c r="J142" s="312"/>
      <c r="K142" s="72"/>
      <c r="L142" s="75">
        <v>0</v>
      </c>
      <c r="M142" s="75"/>
      <c r="N142" s="75"/>
      <c r="O142" s="187">
        <v>0</v>
      </c>
      <c r="P142" s="77"/>
      <c r="Q142" s="77"/>
      <c r="R142" s="70">
        <v>0</v>
      </c>
      <c r="S142" s="77"/>
      <c r="T142" s="70">
        <v>0</v>
      </c>
      <c r="U142" s="71">
        <v>0</v>
      </c>
      <c r="V142" s="71">
        <f t="shared" si="23"/>
        <v>0</v>
      </c>
      <c r="W142" s="283">
        <f t="shared" si="24"/>
        <v>0</v>
      </c>
      <c r="X142" s="44">
        <v>0</v>
      </c>
      <c r="Y142" s="73">
        <f>'ИТОГ и проверка'!O142</f>
        <v>0</v>
      </c>
      <c r="Z142" s="73">
        <v>0</v>
      </c>
      <c r="AA142" s="71">
        <f t="shared" si="25"/>
        <v>0</v>
      </c>
      <c r="AB142" s="73">
        <f t="shared" si="21"/>
        <v>0</v>
      </c>
      <c r="AC142" s="77"/>
      <c r="AD142" s="314"/>
      <c r="AE142" s="283"/>
      <c r="AF142" s="73">
        <f>'ИТОГ и проверка'!P142</f>
        <v>0</v>
      </c>
      <c r="AG142" s="73"/>
      <c r="AH142" s="73"/>
      <c r="AI142" s="91"/>
      <c r="AJ142" s="91">
        <f t="shared" si="17"/>
        <v>0</v>
      </c>
      <c r="AK142" s="89">
        <f t="shared" si="27"/>
        <v>0</v>
      </c>
      <c r="AL142" s="71">
        <f t="shared" si="28"/>
        <v>0</v>
      </c>
    </row>
    <row r="143" spans="1:38">
      <c r="A143" s="93" t="s">
        <v>293</v>
      </c>
      <c r="B143" s="57" t="s">
        <v>294</v>
      </c>
      <c r="C143" s="175"/>
      <c r="D143" s="165"/>
      <c r="E143" s="212"/>
      <c r="F143" s="213"/>
      <c r="G143" s="61"/>
      <c r="H143" s="61"/>
      <c r="I143" s="61"/>
      <c r="J143" s="121"/>
      <c r="K143" s="121"/>
      <c r="L143" s="61"/>
      <c r="M143" s="121"/>
      <c r="N143" s="61"/>
      <c r="O143" s="207"/>
      <c r="P143" s="58"/>
      <c r="Q143" s="58"/>
      <c r="R143" s="59"/>
      <c r="S143" s="58"/>
      <c r="T143" s="59"/>
      <c r="U143" s="58"/>
      <c r="V143" s="60"/>
      <c r="W143" s="62"/>
      <c r="X143" s="62"/>
      <c r="Y143" s="60"/>
      <c r="Z143" s="120"/>
      <c r="AA143" s="60"/>
      <c r="AB143" s="10">
        <f t="shared" si="21"/>
        <v>0</v>
      </c>
      <c r="AC143" s="60"/>
      <c r="AD143" s="62"/>
      <c r="AE143" s="62"/>
      <c r="AF143" s="60"/>
      <c r="AG143" s="62"/>
      <c r="AH143" s="60"/>
      <c r="AI143" s="317"/>
      <c r="AJ143" s="91">
        <f t="shared" ref="AJ143:AJ206" si="29">SUM(AD143:AI143)</f>
        <v>0</v>
      </c>
      <c r="AK143" s="89">
        <f t="shared" si="27"/>
        <v>0</v>
      </c>
      <c r="AL143" s="71">
        <f t="shared" si="28"/>
        <v>0</v>
      </c>
    </row>
    <row r="144" spans="1:38" ht="31.5">
      <c r="A144" s="66" t="s">
        <v>295</v>
      </c>
      <c r="B144" s="67" t="s">
        <v>296</v>
      </c>
      <c r="C144" s="171">
        <v>8.4109999999999996</v>
      </c>
      <c r="D144" s="284">
        <v>55</v>
      </c>
      <c r="E144" s="208">
        <v>37</v>
      </c>
      <c r="F144" s="174">
        <f t="shared" si="20"/>
        <v>4.3990013078111998</v>
      </c>
      <c r="G144" s="75">
        <v>1</v>
      </c>
      <c r="H144" s="75">
        <v>2</v>
      </c>
      <c r="I144" s="75"/>
      <c r="J144" s="312"/>
      <c r="K144" s="72"/>
      <c r="L144" s="75">
        <v>0</v>
      </c>
      <c r="M144" s="75"/>
      <c r="N144" s="75"/>
      <c r="O144" s="231"/>
      <c r="P144" s="77"/>
      <c r="Q144" s="77"/>
      <c r="R144" s="115"/>
      <c r="S144" s="77"/>
      <c r="T144" s="115"/>
      <c r="U144" s="71">
        <f t="shared" si="22"/>
        <v>0</v>
      </c>
      <c r="V144" s="71">
        <f t="shared" si="23"/>
        <v>1.85</v>
      </c>
      <c r="W144" s="283">
        <f t="shared" si="24"/>
        <v>1</v>
      </c>
      <c r="X144" s="44">
        <v>5</v>
      </c>
      <c r="Y144" s="73">
        <f>'ИТОГ и проверка'!O144</f>
        <v>1</v>
      </c>
      <c r="Z144" s="73">
        <f t="shared" si="26"/>
        <v>2.7027027027027026</v>
      </c>
      <c r="AA144" s="71">
        <f t="shared" si="25"/>
        <v>-2.2972972972972974</v>
      </c>
      <c r="AB144" s="73">
        <f t="shared" si="21"/>
        <v>0</v>
      </c>
      <c r="AC144" s="77"/>
      <c r="AD144" s="314"/>
      <c r="AE144" s="283"/>
      <c r="AF144" s="73">
        <f>'ИТОГ и проверка'!P144</f>
        <v>0</v>
      </c>
      <c r="AG144" s="73"/>
      <c r="AH144" s="73"/>
      <c r="AI144" s="91"/>
      <c r="AJ144" s="91">
        <f t="shared" si="29"/>
        <v>0</v>
      </c>
      <c r="AK144" s="89">
        <f t="shared" si="27"/>
        <v>-1</v>
      </c>
      <c r="AL144" s="71">
        <f t="shared" si="28"/>
        <v>0</v>
      </c>
    </row>
    <row r="145" spans="1:38">
      <c r="A145" s="66" t="s">
        <v>297</v>
      </c>
      <c r="B145" s="67" t="s">
        <v>298</v>
      </c>
      <c r="C145" s="168">
        <v>62.664999999999999</v>
      </c>
      <c r="D145" s="74">
        <v>0</v>
      </c>
      <c r="E145" s="187">
        <v>256</v>
      </c>
      <c r="F145" s="157">
        <f t="shared" si="20"/>
        <v>4.0852150323146894</v>
      </c>
      <c r="G145" s="75">
        <v>0</v>
      </c>
      <c r="H145" s="75">
        <v>0</v>
      </c>
      <c r="I145" s="75"/>
      <c r="J145" s="312"/>
      <c r="K145" s="72"/>
      <c r="L145" s="75">
        <v>0</v>
      </c>
      <c r="M145" s="75"/>
      <c r="N145" s="75"/>
      <c r="O145" s="186">
        <v>0</v>
      </c>
      <c r="P145" s="77"/>
      <c r="Q145" s="77"/>
      <c r="R145" s="70">
        <v>0</v>
      </c>
      <c r="S145" s="77"/>
      <c r="T145" s="70">
        <v>0</v>
      </c>
      <c r="U145" s="71">
        <v>0</v>
      </c>
      <c r="V145" s="71">
        <f t="shared" si="23"/>
        <v>0</v>
      </c>
      <c r="W145" s="283">
        <f t="shared" si="24"/>
        <v>0</v>
      </c>
      <c r="X145" s="44">
        <v>0</v>
      </c>
      <c r="Y145" s="73">
        <f>'ИТОГ и проверка'!O145</f>
        <v>12</v>
      </c>
      <c r="Z145" s="73">
        <v>0</v>
      </c>
      <c r="AA145" s="71">
        <f t="shared" si="25"/>
        <v>0</v>
      </c>
      <c r="AB145" s="10">
        <f t="shared" si="21"/>
        <v>0</v>
      </c>
      <c r="AC145" s="77"/>
      <c r="AD145" s="314"/>
      <c r="AE145" s="283"/>
      <c r="AF145" s="73">
        <f>'ИТОГ и проверка'!P145</f>
        <v>9</v>
      </c>
      <c r="AG145" s="73"/>
      <c r="AH145" s="73"/>
      <c r="AI145" s="91"/>
      <c r="AJ145" s="91">
        <f t="shared" si="29"/>
        <v>9</v>
      </c>
      <c r="AK145" s="89">
        <f t="shared" si="27"/>
        <v>-3</v>
      </c>
      <c r="AL145" s="71">
        <f t="shared" si="28"/>
        <v>0</v>
      </c>
    </row>
    <row r="146" spans="1:38" ht="78.75">
      <c r="A146" s="66" t="s">
        <v>299</v>
      </c>
      <c r="B146" s="67" t="s">
        <v>300</v>
      </c>
      <c r="C146" s="222">
        <v>46.898000000000003</v>
      </c>
      <c r="D146" s="74">
        <v>108</v>
      </c>
      <c r="E146" s="186">
        <v>120</v>
      </c>
      <c r="F146" s="157">
        <f t="shared" si="20"/>
        <v>2.5587445093607402</v>
      </c>
      <c r="G146" s="75">
        <v>5</v>
      </c>
      <c r="H146" s="75">
        <v>5</v>
      </c>
      <c r="I146" s="75"/>
      <c r="J146" s="312"/>
      <c r="K146" s="72"/>
      <c r="L146" s="75">
        <v>3</v>
      </c>
      <c r="M146" s="75"/>
      <c r="N146" s="75"/>
      <c r="O146" s="187">
        <v>5</v>
      </c>
      <c r="P146" s="77"/>
      <c r="Q146" s="77"/>
      <c r="R146" s="70">
        <v>3</v>
      </c>
      <c r="S146" s="77"/>
      <c r="T146" s="70">
        <v>0</v>
      </c>
      <c r="U146" s="71">
        <f t="shared" si="22"/>
        <v>100</v>
      </c>
      <c r="V146" s="71">
        <f t="shared" si="23"/>
        <v>6</v>
      </c>
      <c r="W146" s="283">
        <f t="shared" si="24"/>
        <v>6</v>
      </c>
      <c r="X146" s="44">
        <v>5</v>
      </c>
      <c r="Y146" s="73">
        <f>'ИТОГ и проверка'!O146</f>
        <v>6</v>
      </c>
      <c r="Z146" s="73">
        <f t="shared" si="26"/>
        <v>5</v>
      </c>
      <c r="AA146" s="71">
        <f t="shared" si="25"/>
        <v>0</v>
      </c>
      <c r="AB146" s="73">
        <f t="shared" si="21"/>
        <v>0</v>
      </c>
      <c r="AC146" s="77"/>
      <c r="AD146" s="314"/>
      <c r="AE146" s="283"/>
      <c r="AF146" s="73">
        <f>'ИТОГ и проверка'!P146</f>
        <v>4</v>
      </c>
      <c r="AG146" s="73"/>
      <c r="AH146" s="73"/>
      <c r="AI146" s="91"/>
      <c r="AJ146" s="91">
        <f t="shared" si="29"/>
        <v>4</v>
      </c>
      <c r="AK146" s="89">
        <f t="shared" si="27"/>
        <v>-2</v>
      </c>
      <c r="AL146" s="71">
        <f t="shared" si="28"/>
        <v>0</v>
      </c>
    </row>
    <row r="147" spans="1:38" ht="47.25">
      <c r="A147" s="66" t="s">
        <v>301</v>
      </c>
      <c r="B147" s="67" t="s">
        <v>302</v>
      </c>
      <c r="C147" s="189">
        <v>41.238999999999997</v>
      </c>
      <c r="D147" s="74">
        <v>107</v>
      </c>
      <c r="E147" s="187">
        <v>113</v>
      </c>
      <c r="F147" s="157">
        <f t="shared" si="20"/>
        <v>2.7401246392977523</v>
      </c>
      <c r="G147" s="75">
        <v>5</v>
      </c>
      <c r="H147" s="75">
        <v>5</v>
      </c>
      <c r="I147" s="75"/>
      <c r="J147" s="312"/>
      <c r="K147" s="72"/>
      <c r="L147" s="75">
        <v>3</v>
      </c>
      <c r="M147" s="75"/>
      <c r="N147" s="75"/>
      <c r="O147" s="169">
        <v>3</v>
      </c>
      <c r="P147" s="77"/>
      <c r="Q147" s="77"/>
      <c r="R147" s="70">
        <v>3</v>
      </c>
      <c r="S147" s="77"/>
      <c r="T147" s="70"/>
      <c r="U147" s="71">
        <f t="shared" si="22"/>
        <v>60</v>
      </c>
      <c r="V147" s="71">
        <f t="shared" si="23"/>
        <v>5.65</v>
      </c>
      <c r="W147" s="283">
        <f t="shared" si="24"/>
        <v>5</v>
      </c>
      <c r="X147" s="44">
        <v>5</v>
      </c>
      <c r="Y147" s="73">
        <f>'ИТОГ и проверка'!O147</f>
        <v>5</v>
      </c>
      <c r="Z147" s="73">
        <f t="shared" si="26"/>
        <v>4.4247787610619476</v>
      </c>
      <c r="AA147" s="71">
        <f t="shared" si="25"/>
        <v>-0.57522123893805244</v>
      </c>
      <c r="AB147" s="10">
        <f t="shared" si="21"/>
        <v>0</v>
      </c>
      <c r="AC147" s="77"/>
      <c r="AD147" s="314"/>
      <c r="AE147" s="283"/>
      <c r="AF147" s="73">
        <f>'ИТОГ и проверка'!P147</f>
        <v>3</v>
      </c>
      <c r="AG147" s="73"/>
      <c r="AH147" s="73"/>
      <c r="AI147" s="91"/>
      <c r="AJ147" s="91">
        <f t="shared" si="29"/>
        <v>3</v>
      </c>
      <c r="AK147" s="89">
        <f t="shared" si="27"/>
        <v>-2</v>
      </c>
      <c r="AL147" s="71">
        <f t="shared" si="28"/>
        <v>0</v>
      </c>
    </row>
    <row r="148" spans="1:38" ht="31.5">
      <c r="A148" s="66" t="s">
        <v>303</v>
      </c>
      <c r="B148" s="67" t="s">
        <v>304</v>
      </c>
      <c r="C148" s="222">
        <v>49.59</v>
      </c>
      <c r="D148" s="74">
        <v>138</v>
      </c>
      <c r="E148" s="203">
        <v>128</v>
      </c>
      <c r="F148" s="157">
        <f t="shared" si="20"/>
        <v>2.5811655575720911</v>
      </c>
      <c r="G148" s="75">
        <v>6</v>
      </c>
      <c r="H148" s="75">
        <v>4</v>
      </c>
      <c r="I148" s="75"/>
      <c r="J148" s="312"/>
      <c r="K148" s="72"/>
      <c r="L148" s="75">
        <v>4</v>
      </c>
      <c r="M148" s="75"/>
      <c r="N148" s="158"/>
      <c r="O148" s="250">
        <v>4</v>
      </c>
      <c r="P148" s="160"/>
      <c r="Q148" s="161"/>
      <c r="R148" s="90">
        <v>4</v>
      </c>
      <c r="S148" s="313"/>
      <c r="T148" s="90"/>
      <c r="U148" s="162">
        <f t="shared" si="22"/>
        <v>66.666666666666671</v>
      </c>
      <c r="V148" s="71">
        <f t="shared" si="23"/>
        <v>6.4</v>
      </c>
      <c r="W148" s="283">
        <f t="shared" si="24"/>
        <v>6</v>
      </c>
      <c r="X148" s="44">
        <v>5</v>
      </c>
      <c r="Y148" s="73">
        <f>'ИТОГ и проверка'!O148</f>
        <v>6</v>
      </c>
      <c r="Z148" s="73">
        <f t="shared" si="26"/>
        <v>4.6875</v>
      </c>
      <c r="AA148" s="71">
        <f t="shared" si="25"/>
        <v>-0.3125</v>
      </c>
      <c r="AB148" s="73">
        <f t="shared" si="21"/>
        <v>0</v>
      </c>
      <c r="AC148" s="77"/>
      <c r="AD148" s="314"/>
      <c r="AE148" s="283"/>
      <c r="AF148" s="73">
        <f>'ИТОГ и проверка'!P148</f>
        <v>4</v>
      </c>
      <c r="AG148" s="73"/>
      <c r="AH148" s="73"/>
      <c r="AI148" s="91"/>
      <c r="AJ148" s="91">
        <f t="shared" si="29"/>
        <v>4</v>
      </c>
      <c r="AK148" s="89">
        <f t="shared" si="27"/>
        <v>-2</v>
      </c>
      <c r="AL148" s="71">
        <f t="shared" si="28"/>
        <v>0</v>
      </c>
    </row>
    <row r="149" spans="1:38" ht="31.5">
      <c r="A149" s="66" t="s">
        <v>305</v>
      </c>
      <c r="B149" s="67" t="s">
        <v>306</v>
      </c>
      <c r="C149" s="168">
        <v>16.614000000000001</v>
      </c>
      <c r="D149" s="74">
        <v>27</v>
      </c>
      <c r="E149" s="226">
        <v>21</v>
      </c>
      <c r="F149" s="157">
        <f t="shared" si="20"/>
        <v>1.2639942217407005</v>
      </c>
      <c r="G149" s="75">
        <v>0</v>
      </c>
      <c r="H149" s="75">
        <v>0</v>
      </c>
      <c r="I149" s="75"/>
      <c r="J149" s="312"/>
      <c r="K149" s="72"/>
      <c r="L149" s="75">
        <v>0</v>
      </c>
      <c r="M149" s="75"/>
      <c r="N149" s="75"/>
      <c r="O149" s="187">
        <v>0</v>
      </c>
      <c r="P149" s="77"/>
      <c r="Q149" s="77"/>
      <c r="R149" s="70">
        <v>0</v>
      </c>
      <c r="S149" s="77"/>
      <c r="T149" s="70">
        <v>0</v>
      </c>
      <c r="U149" s="71">
        <v>0</v>
      </c>
      <c r="V149" s="71">
        <f t="shared" si="23"/>
        <v>1.05</v>
      </c>
      <c r="W149" s="283">
        <f t="shared" si="24"/>
        <v>1</v>
      </c>
      <c r="X149" s="44">
        <v>5</v>
      </c>
      <c r="Y149" s="73">
        <f>'ИТОГ и проверка'!O149</f>
        <v>0</v>
      </c>
      <c r="Z149" s="73">
        <f t="shared" si="26"/>
        <v>0</v>
      </c>
      <c r="AA149" s="71">
        <f t="shared" si="25"/>
        <v>-5</v>
      </c>
      <c r="AB149" s="10">
        <f t="shared" si="21"/>
        <v>0</v>
      </c>
      <c r="AC149" s="77"/>
      <c r="AD149" s="314"/>
      <c r="AE149" s="283"/>
      <c r="AF149" s="73">
        <f>'ИТОГ и проверка'!P149</f>
        <v>0</v>
      </c>
      <c r="AG149" s="73"/>
      <c r="AH149" s="73"/>
      <c r="AI149" s="91"/>
      <c r="AJ149" s="91">
        <f t="shared" si="29"/>
        <v>0</v>
      </c>
      <c r="AK149" s="89">
        <f t="shared" si="27"/>
        <v>0</v>
      </c>
      <c r="AL149" s="71">
        <f t="shared" si="28"/>
        <v>0</v>
      </c>
    </row>
    <row r="150" spans="1:38" ht="47.25">
      <c r="A150" s="66" t="s">
        <v>307</v>
      </c>
      <c r="B150" s="67" t="s">
        <v>308</v>
      </c>
      <c r="C150" s="171">
        <v>25.611000000000001</v>
      </c>
      <c r="D150" s="74">
        <v>92</v>
      </c>
      <c r="E150" s="186">
        <v>83</v>
      </c>
      <c r="F150" s="157">
        <f t="shared" si="20"/>
        <v>3.2407949709109367</v>
      </c>
      <c r="G150" s="75">
        <v>4</v>
      </c>
      <c r="H150" s="75">
        <v>4</v>
      </c>
      <c r="I150" s="75"/>
      <c r="J150" s="312"/>
      <c r="K150" s="72"/>
      <c r="L150" s="75">
        <v>3</v>
      </c>
      <c r="M150" s="75"/>
      <c r="N150" s="75"/>
      <c r="O150" s="209">
        <v>3</v>
      </c>
      <c r="P150" s="77"/>
      <c r="Q150" s="77"/>
      <c r="R150" s="92">
        <v>3</v>
      </c>
      <c r="S150" s="77"/>
      <c r="T150" s="92">
        <v>0</v>
      </c>
      <c r="U150" s="71">
        <f t="shared" si="22"/>
        <v>75</v>
      </c>
      <c r="V150" s="71">
        <f t="shared" si="23"/>
        <v>4.1500000000000004</v>
      </c>
      <c r="W150" s="283">
        <f t="shared" si="24"/>
        <v>4</v>
      </c>
      <c r="X150" s="44">
        <v>5</v>
      </c>
      <c r="Y150" s="73">
        <f>'ИТОГ и проверка'!O150</f>
        <v>3</v>
      </c>
      <c r="Z150" s="73">
        <f t="shared" si="26"/>
        <v>3.6144578313253013</v>
      </c>
      <c r="AA150" s="71">
        <f t="shared" si="25"/>
        <v>-1.3855421686746987</v>
      </c>
      <c r="AB150" s="73">
        <f t="shared" si="21"/>
        <v>0</v>
      </c>
      <c r="AC150" s="77"/>
      <c r="AD150" s="314"/>
      <c r="AE150" s="283"/>
      <c r="AF150" s="73">
        <f>'ИТОГ и проверка'!P150</f>
        <v>2</v>
      </c>
      <c r="AG150" s="73"/>
      <c r="AH150" s="73"/>
      <c r="AI150" s="91"/>
      <c r="AJ150" s="91">
        <f t="shared" si="29"/>
        <v>2</v>
      </c>
      <c r="AK150" s="89">
        <f t="shared" si="27"/>
        <v>-1</v>
      </c>
      <c r="AL150" s="71">
        <f t="shared" si="28"/>
        <v>0</v>
      </c>
    </row>
    <row r="151" spans="1:38" ht="31.5">
      <c r="A151" s="66" t="s">
        <v>309</v>
      </c>
      <c r="B151" s="67" t="s">
        <v>310</v>
      </c>
      <c r="C151" s="195">
        <v>9.4640000000000004</v>
      </c>
      <c r="D151" s="74">
        <v>16</v>
      </c>
      <c r="E151" s="148">
        <v>13</v>
      </c>
      <c r="F151" s="157">
        <f t="shared" si="20"/>
        <v>1.3736263736263736</v>
      </c>
      <c r="G151" s="75">
        <v>0</v>
      </c>
      <c r="H151" s="75">
        <v>0</v>
      </c>
      <c r="I151" s="75"/>
      <c r="J151" s="312"/>
      <c r="K151" s="72"/>
      <c r="L151" s="75">
        <v>0</v>
      </c>
      <c r="M151" s="75"/>
      <c r="N151" s="158"/>
      <c r="O151" s="173">
        <v>0</v>
      </c>
      <c r="P151" s="160"/>
      <c r="Q151" s="161"/>
      <c r="R151" s="92">
        <v>0</v>
      </c>
      <c r="S151" s="313"/>
      <c r="T151" s="92">
        <v>0</v>
      </c>
      <c r="U151" s="162">
        <v>0</v>
      </c>
      <c r="V151" s="71">
        <f t="shared" si="23"/>
        <v>0</v>
      </c>
      <c r="W151" s="283">
        <f t="shared" si="24"/>
        <v>0</v>
      </c>
      <c r="X151" s="44">
        <v>0</v>
      </c>
      <c r="Y151" s="73">
        <f>'ИТОГ и проверка'!O151</f>
        <v>0</v>
      </c>
      <c r="Z151" s="73">
        <f t="shared" si="26"/>
        <v>0</v>
      </c>
      <c r="AA151" s="71">
        <f t="shared" si="25"/>
        <v>0</v>
      </c>
      <c r="AB151" s="10">
        <f t="shared" si="21"/>
        <v>0</v>
      </c>
      <c r="AC151" s="77"/>
      <c r="AD151" s="314"/>
      <c r="AE151" s="283"/>
      <c r="AF151" s="73">
        <f>'ИТОГ и проверка'!P151</f>
        <v>0</v>
      </c>
      <c r="AG151" s="73"/>
      <c r="AH151" s="73"/>
      <c r="AI151" s="91"/>
      <c r="AJ151" s="91">
        <f t="shared" si="29"/>
        <v>0</v>
      </c>
      <c r="AK151" s="89">
        <f t="shared" si="27"/>
        <v>0</v>
      </c>
      <c r="AL151" s="71">
        <f t="shared" si="28"/>
        <v>0</v>
      </c>
    </row>
    <row r="152" spans="1:38" ht="31.5">
      <c r="A152" s="66" t="s">
        <v>311</v>
      </c>
      <c r="B152" s="67" t="s">
        <v>312</v>
      </c>
      <c r="C152" s="171">
        <v>76.146000000000001</v>
      </c>
      <c r="D152" s="74">
        <v>144</v>
      </c>
      <c r="E152" s="269">
        <v>156</v>
      </c>
      <c r="F152" s="157">
        <f t="shared" si="20"/>
        <v>2.0486959262469466</v>
      </c>
      <c r="G152" s="75">
        <v>7</v>
      </c>
      <c r="H152" s="75">
        <v>5</v>
      </c>
      <c r="I152" s="75"/>
      <c r="J152" s="312"/>
      <c r="K152" s="72"/>
      <c r="L152" s="75">
        <v>5</v>
      </c>
      <c r="M152" s="75"/>
      <c r="N152" s="75"/>
      <c r="O152" s="255"/>
      <c r="P152" s="77"/>
      <c r="Q152" s="77"/>
      <c r="R152" s="116"/>
      <c r="S152" s="77"/>
      <c r="T152" s="116"/>
      <c r="U152" s="71">
        <f t="shared" si="22"/>
        <v>0</v>
      </c>
      <c r="V152" s="71">
        <f t="shared" si="23"/>
        <v>7.8000000000000007</v>
      </c>
      <c r="W152" s="283">
        <f t="shared" si="24"/>
        <v>7</v>
      </c>
      <c r="X152" s="44">
        <v>5</v>
      </c>
      <c r="Y152" s="73">
        <f>'ИТОГ и проверка'!O152</f>
        <v>7</v>
      </c>
      <c r="Z152" s="73">
        <f t="shared" si="26"/>
        <v>4.4871794871794872</v>
      </c>
      <c r="AA152" s="71">
        <f t="shared" si="25"/>
        <v>-0.51282051282051277</v>
      </c>
      <c r="AB152" s="73">
        <f t="shared" si="21"/>
        <v>0</v>
      </c>
      <c r="AC152" s="77"/>
      <c r="AD152" s="314"/>
      <c r="AE152" s="283"/>
      <c r="AF152" s="73">
        <f>'ИТОГ и проверка'!P152</f>
        <v>5</v>
      </c>
      <c r="AG152" s="73"/>
      <c r="AH152" s="73"/>
      <c r="AI152" s="91"/>
      <c r="AJ152" s="91">
        <f t="shared" si="29"/>
        <v>5</v>
      </c>
      <c r="AK152" s="89">
        <f t="shared" si="27"/>
        <v>-2</v>
      </c>
      <c r="AL152" s="71">
        <f t="shared" si="28"/>
        <v>0</v>
      </c>
    </row>
    <row r="153" spans="1:38" ht="47.25">
      <c r="A153" s="66" t="s">
        <v>313</v>
      </c>
      <c r="B153" s="67" t="s">
        <v>314</v>
      </c>
      <c r="C153" s="168">
        <v>40.438000000000002</v>
      </c>
      <c r="D153" s="284">
        <v>64</v>
      </c>
      <c r="E153" s="170">
        <v>67</v>
      </c>
      <c r="F153" s="174">
        <f t="shared" si="20"/>
        <v>1.6568574113457637</v>
      </c>
      <c r="G153" s="75">
        <v>3</v>
      </c>
      <c r="H153" s="75">
        <v>5</v>
      </c>
      <c r="I153" s="75"/>
      <c r="J153" s="312"/>
      <c r="K153" s="72"/>
      <c r="L153" s="75">
        <v>2</v>
      </c>
      <c r="M153" s="75"/>
      <c r="N153" s="158"/>
      <c r="O153" s="170">
        <v>2</v>
      </c>
      <c r="P153" s="160"/>
      <c r="Q153" s="161"/>
      <c r="R153" s="90">
        <v>2</v>
      </c>
      <c r="S153" s="313"/>
      <c r="T153" s="90">
        <v>0</v>
      </c>
      <c r="U153" s="162">
        <f t="shared" si="22"/>
        <v>66.666666666666671</v>
      </c>
      <c r="V153" s="71">
        <f t="shared" si="23"/>
        <v>3.35</v>
      </c>
      <c r="W153" s="283">
        <f t="shared" si="24"/>
        <v>3</v>
      </c>
      <c r="X153" s="44">
        <v>5</v>
      </c>
      <c r="Y153" s="73">
        <f>'ИТОГ и проверка'!O153</f>
        <v>3</v>
      </c>
      <c r="Z153" s="73">
        <f t="shared" si="26"/>
        <v>4.4776119402985071</v>
      </c>
      <c r="AA153" s="71">
        <f t="shared" si="25"/>
        <v>-0.52238805970149294</v>
      </c>
      <c r="AB153" s="10">
        <f t="shared" si="21"/>
        <v>0</v>
      </c>
      <c r="AC153" s="77"/>
      <c r="AD153" s="314"/>
      <c r="AE153" s="283"/>
      <c r="AF153" s="73">
        <f>'ИТОГ и проверка'!P153</f>
        <v>2</v>
      </c>
      <c r="AG153" s="73"/>
      <c r="AH153" s="73"/>
      <c r="AI153" s="91"/>
      <c r="AJ153" s="91">
        <f t="shared" si="29"/>
        <v>2</v>
      </c>
      <c r="AK153" s="89">
        <f t="shared" si="27"/>
        <v>-1</v>
      </c>
      <c r="AL153" s="71">
        <f t="shared" si="28"/>
        <v>0</v>
      </c>
    </row>
    <row r="154" spans="1:38" ht="31.5">
      <c r="A154" s="66" t="s">
        <v>315</v>
      </c>
      <c r="B154" s="67" t="s">
        <v>316</v>
      </c>
      <c r="C154" s="171">
        <v>16.07</v>
      </c>
      <c r="D154" s="284">
        <v>52</v>
      </c>
      <c r="E154" s="170">
        <v>45</v>
      </c>
      <c r="F154" s="174">
        <f t="shared" si="20"/>
        <v>2.8002489110143123</v>
      </c>
      <c r="G154" s="75">
        <v>0</v>
      </c>
      <c r="H154" s="75">
        <v>0</v>
      </c>
      <c r="I154" s="75"/>
      <c r="J154" s="312"/>
      <c r="K154" s="72"/>
      <c r="L154" s="75">
        <v>0</v>
      </c>
      <c r="M154" s="75"/>
      <c r="N154" s="158"/>
      <c r="O154" s="173">
        <v>0</v>
      </c>
      <c r="P154" s="160"/>
      <c r="Q154" s="161"/>
      <c r="R154" s="92">
        <v>0</v>
      </c>
      <c r="S154" s="313"/>
      <c r="T154" s="92">
        <v>0</v>
      </c>
      <c r="U154" s="162">
        <v>0</v>
      </c>
      <c r="V154" s="71">
        <f t="shared" si="23"/>
        <v>2.25</v>
      </c>
      <c r="W154" s="283">
        <f t="shared" si="24"/>
        <v>2</v>
      </c>
      <c r="X154" s="44">
        <v>5</v>
      </c>
      <c r="Y154" s="73">
        <f>'ИТОГ и проверка'!O154</f>
        <v>2</v>
      </c>
      <c r="Z154" s="73">
        <f t="shared" si="26"/>
        <v>4.4444444444444446</v>
      </c>
      <c r="AA154" s="71">
        <f t="shared" si="25"/>
        <v>-0.55555555555555536</v>
      </c>
      <c r="AB154" s="73">
        <f t="shared" si="21"/>
        <v>0</v>
      </c>
      <c r="AC154" s="77"/>
      <c r="AD154" s="314"/>
      <c r="AE154" s="283"/>
      <c r="AF154" s="73">
        <f>'ИТОГ и проверка'!P154</f>
        <v>1</v>
      </c>
      <c r="AG154" s="73"/>
      <c r="AH154" s="73"/>
      <c r="AI154" s="91"/>
      <c r="AJ154" s="91">
        <f t="shared" si="29"/>
        <v>1</v>
      </c>
      <c r="AK154" s="89">
        <f t="shared" si="27"/>
        <v>-1</v>
      </c>
      <c r="AL154" s="71">
        <f t="shared" si="28"/>
        <v>0</v>
      </c>
    </row>
    <row r="155" spans="1:38" ht="47.25">
      <c r="A155" s="66" t="s">
        <v>317</v>
      </c>
      <c r="B155" s="67" t="s">
        <v>318</v>
      </c>
      <c r="C155" s="168">
        <v>3.52</v>
      </c>
      <c r="D155" s="74">
        <v>0</v>
      </c>
      <c r="E155" s="148">
        <v>12</v>
      </c>
      <c r="F155" s="157">
        <f t="shared" si="20"/>
        <v>3.4090909090909092</v>
      </c>
      <c r="G155" s="75">
        <v>0</v>
      </c>
      <c r="H155" s="75">
        <v>0</v>
      </c>
      <c r="I155" s="75"/>
      <c r="J155" s="312"/>
      <c r="K155" s="72"/>
      <c r="L155" s="75">
        <v>0</v>
      </c>
      <c r="M155" s="75"/>
      <c r="N155" s="158"/>
      <c r="O155" s="173">
        <v>0</v>
      </c>
      <c r="P155" s="160"/>
      <c r="Q155" s="161"/>
      <c r="R155" s="92">
        <v>0</v>
      </c>
      <c r="S155" s="313"/>
      <c r="T155" s="92">
        <v>0</v>
      </c>
      <c r="U155" s="162">
        <v>0</v>
      </c>
      <c r="V155" s="71">
        <f t="shared" si="23"/>
        <v>0</v>
      </c>
      <c r="W155" s="283">
        <f t="shared" si="24"/>
        <v>0</v>
      </c>
      <c r="X155" s="44">
        <v>0</v>
      </c>
      <c r="Y155" s="73">
        <f>'ИТОГ и проверка'!O155</f>
        <v>0</v>
      </c>
      <c r="Z155" s="73">
        <v>0</v>
      </c>
      <c r="AA155" s="71">
        <f t="shared" si="25"/>
        <v>0</v>
      </c>
      <c r="AB155" s="10">
        <f t="shared" si="21"/>
        <v>0</v>
      </c>
      <c r="AC155" s="77"/>
      <c r="AD155" s="314"/>
      <c r="AE155" s="283"/>
      <c r="AF155" s="73">
        <f>'ИТОГ и проверка'!P155</f>
        <v>0</v>
      </c>
      <c r="AG155" s="73"/>
      <c r="AH155" s="73"/>
      <c r="AI155" s="91"/>
      <c r="AJ155" s="91">
        <f t="shared" si="29"/>
        <v>0</v>
      </c>
      <c r="AK155" s="89">
        <f t="shared" si="27"/>
        <v>0</v>
      </c>
      <c r="AL155" s="71">
        <f t="shared" si="28"/>
        <v>0</v>
      </c>
    </row>
    <row r="156" spans="1:38" ht="47.25">
      <c r="A156" s="66" t="s">
        <v>319</v>
      </c>
      <c r="B156" s="67" t="s">
        <v>320</v>
      </c>
      <c r="C156" s="171">
        <v>12.092000000000001</v>
      </c>
      <c r="D156" s="74">
        <v>0</v>
      </c>
      <c r="E156" s="203">
        <v>0</v>
      </c>
      <c r="F156" s="157">
        <f t="shared" si="20"/>
        <v>0</v>
      </c>
      <c r="G156" s="75">
        <v>0</v>
      </c>
      <c r="H156" s="75">
        <v>0</v>
      </c>
      <c r="I156" s="75"/>
      <c r="J156" s="312"/>
      <c r="K156" s="72"/>
      <c r="L156" s="75">
        <v>0</v>
      </c>
      <c r="M156" s="75"/>
      <c r="N156" s="158"/>
      <c r="O156" s="173">
        <v>0</v>
      </c>
      <c r="P156" s="160"/>
      <c r="Q156" s="161"/>
      <c r="R156" s="92">
        <v>0</v>
      </c>
      <c r="S156" s="313"/>
      <c r="T156" s="92">
        <v>0</v>
      </c>
      <c r="U156" s="162">
        <v>0</v>
      </c>
      <c r="V156" s="71">
        <f t="shared" si="23"/>
        <v>0</v>
      </c>
      <c r="W156" s="283">
        <f t="shared" si="24"/>
        <v>0</v>
      </c>
      <c r="X156" s="44">
        <v>0</v>
      </c>
      <c r="Y156" s="73">
        <f>'ИТОГ и проверка'!O156</f>
        <v>0</v>
      </c>
      <c r="Z156" s="73">
        <v>0</v>
      </c>
      <c r="AA156" s="71">
        <f t="shared" si="25"/>
        <v>0</v>
      </c>
      <c r="AB156" s="73">
        <f t="shared" si="21"/>
        <v>0</v>
      </c>
      <c r="AC156" s="77"/>
      <c r="AD156" s="314"/>
      <c r="AE156" s="283"/>
      <c r="AF156" s="73">
        <f>'ИТОГ и проверка'!P156</f>
        <v>0</v>
      </c>
      <c r="AG156" s="73"/>
      <c r="AH156" s="73"/>
      <c r="AI156" s="91"/>
      <c r="AJ156" s="91">
        <f t="shared" si="29"/>
        <v>0</v>
      </c>
      <c r="AK156" s="89">
        <f t="shared" si="27"/>
        <v>0</v>
      </c>
      <c r="AL156" s="71">
        <f t="shared" si="28"/>
        <v>0</v>
      </c>
    </row>
    <row r="157" spans="1:38" ht="31.5">
      <c r="A157" s="66" t="s">
        <v>321</v>
      </c>
      <c r="B157" s="67" t="s">
        <v>322</v>
      </c>
      <c r="C157" s="168">
        <v>22.745000000000001</v>
      </c>
      <c r="D157" s="74">
        <v>78</v>
      </c>
      <c r="E157" s="187">
        <v>61</v>
      </c>
      <c r="F157" s="157">
        <f t="shared" si="20"/>
        <v>2.6819081116728949</v>
      </c>
      <c r="G157" s="75">
        <v>3</v>
      </c>
      <c r="H157" s="75">
        <v>4</v>
      </c>
      <c r="I157" s="75"/>
      <c r="J157" s="312"/>
      <c r="K157" s="72"/>
      <c r="L157" s="75">
        <v>2</v>
      </c>
      <c r="M157" s="75"/>
      <c r="N157" s="158"/>
      <c r="O157" s="218">
        <v>3</v>
      </c>
      <c r="P157" s="160"/>
      <c r="Q157" s="161"/>
      <c r="R157" s="74">
        <v>2</v>
      </c>
      <c r="S157" s="313"/>
      <c r="T157" s="74"/>
      <c r="U157" s="162">
        <f t="shared" si="22"/>
        <v>100</v>
      </c>
      <c r="V157" s="71">
        <f t="shared" si="23"/>
        <v>3.0500000000000003</v>
      </c>
      <c r="W157" s="283">
        <f t="shared" si="24"/>
        <v>3</v>
      </c>
      <c r="X157" s="44">
        <v>5</v>
      </c>
      <c r="Y157" s="73">
        <f>'ИТОГ и проверка'!O157</f>
        <v>3</v>
      </c>
      <c r="Z157" s="73">
        <f t="shared" si="26"/>
        <v>4.918032786885246</v>
      </c>
      <c r="AA157" s="71">
        <f t="shared" si="25"/>
        <v>-8.1967213114753967E-2</v>
      </c>
      <c r="AB157" s="10">
        <f t="shared" si="21"/>
        <v>0</v>
      </c>
      <c r="AC157" s="77"/>
      <c r="AD157" s="314"/>
      <c r="AE157" s="283"/>
      <c r="AF157" s="73">
        <f>'ИТОГ и проверка'!P157</f>
        <v>2</v>
      </c>
      <c r="AG157" s="73"/>
      <c r="AH157" s="73"/>
      <c r="AI157" s="91"/>
      <c r="AJ157" s="91">
        <f t="shared" si="29"/>
        <v>2</v>
      </c>
      <c r="AK157" s="89">
        <f t="shared" si="27"/>
        <v>-1</v>
      </c>
      <c r="AL157" s="71">
        <f t="shared" si="28"/>
        <v>0</v>
      </c>
    </row>
    <row r="158" spans="1:38" ht="31.5">
      <c r="A158" s="66" t="s">
        <v>323</v>
      </c>
      <c r="B158" s="124" t="s">
        <v>324</v>
      </c>
      <c r="C158" s="222">
        <v>33.654000000000003</v>
      </c>
      <c r="D158" s="74">
        <v>92</v>
      </c>
      <c r="E158" s="203">
        <v>95</v>
      </c>
      <c r="F158" s="157">
        <f t="shared" si="20"/>
        <v>2.8228442384263381</v>
      </c>
      <c r="G158" s="75">
        <v>4</v>
      </c>
      <c r="H158" s="75">
        <v>4</v>
      </c>
      <c r="I158" s="75"/>
      <c r="J158" s="312"/>
      <c r="K158" s="72"/>
      <c r="L158" s="75">
        <v>3</v>
      </c>
      <c r="M158" s="75"/>
      <c r="N158" s="158"/>
      <c r="O158" s="170">
        <v>4</v>
      </c>
      <c r="P158" s="160"/>
      <c r="Q158" s="161"/>
      <c r="R158" s="90">
        <v>3</v>
      </c>
      <c r="S158" s="313"/>
      <c r="T158" s="90"/>
      <c r="U158" s="162">
        <f t="shared" si="22"/>
        <v>100</v>
      </c>
      <c r="V158" s="71">
        <f t="shared" si="23"/>
        <v>4.75</v>
      </c>
      <c r="W158" s="283">
        <f t="shared" si="24"/>
        <v>4</v>
      </c>
      <c r="X158" s="44">
        <v>5</v>
      </c>
      <c r="Y158" s="73">
        <f>'ИТОГ и проверка'!O158</f>
        <v>4</v>
      </c>
      <c r="Z158" s="73">
        <f t="shared" si="26"/>
        <v>4.2105263157894735</v>
      </c>
      <c r="AA158" s="71">
        <f t="shared" si="25"/>
        <v>-0.78947368421052655</v>
      </c>
      <c r="AB158" s="73">
        <f t="shared" si="21"/>
        <v>0</v>
      </c>
      <c r="AC158" s="77"/>
      <c r="AD158" s="314"/>
      <c r="AE158" s="283"/>
      <c r="AF158" s="73">
        <f>'ИТОГ и проверка'!P158</f>
        <v>3</v>
      </c>
      <c r="AG158" s="73"/>
      <c r="AH158" s="73"/>
      <c r="AI158" s="91"/>
      <c r="AJ158" s="91">
        <f t="shared" si="29"/>
        <v>3</v>
      </c>
      <c r="AK158" s="89">
        <f t="shared" si="27"/>
        <v>-1</v>
      </c>
      <c r="AL158" s="71">
        <f t="shared" si="28"/>
        <v>0</v>
      </c>
    </row>
    <row r="159" spans="1:38" ht="31.5">
      <c r="A159" s="66" t="s">
        <v>325</v>
      </c>
      <c r="B159" s="124" t="s">
        <v>326</v>
      </c>
      <c r="C159" s="195">
        <v>11.364000000000001</v>
      </c>
      <c r="D159" s="74">
        <v>24</v>
      </c>
      <c r="E159" s="148">
        <v>22</v>
      </c>
      <c r="F159" s="157">
        <f t="shared" si="20"/>
        <v>1.9359380499824004</v>
      </c>
      <c r="G159" s="75">
        <v>0</v>
      </c>
      <c r="H159" s="75">
        <v>0</v>
      </c>
      <c r="I159" s="75"/>
      <c r="J159" s="312"/>
      <c r="K159" s="72"/>
      <c r="L159" s="75">
        <v>0</v>
      </c>
      <c r="M159" s="75"/>
      <c r="N159" s="158"/>
      <c r="O159" s="173">
        <v>0</v>
      </c>
      <c r="P159" s="160"/>
      <c r="Q159" s="161"/>
      <c r="R159" s="92">
        <v>0</v>
      </c>
      <c r="S159" s="313"/>
      <c r="T159" s="92">
        <v>0</v>
      </c>
      <c r="U159" s="162">
        <v>0</v>
      </c>
      <c r="V159" s="71">
        <f t="shared" si="23"/>
        <v>1.1000000000000001</v>
      </c>
      <c r="W159" s="283">
        <f t="shared" si="24"/>
        <v>1</v>
      </c>
      <c r="X159" s="44">
        <v>5</v>
      </c>
      <c r="Y159" s="73">
        <f>'ИТОГ и проверка'!O159</f>
        <v>0</v>
      </c>
      <c r="Z159" s="73">
        <f t="shared" si="26"/>
        <v>0</v>
      </c>
      <c r="AA159" s="71">
        <f t="shared" si="25"/>
        <v>-5</v>
      </c>
      <c r="AB159" s="10">
        <f t="shared" si="21"/>
        <v>0</v>
      </c>
      <c r="AC159" s="77"/>
      <c r="AD159" s="314"/>
      <c r="AE159" s="283"/>
      <c r="AF159" s="73">
        <f>'ИТОГ и проверка'!P159</f>
        <v>0</v>
      </c>
      <c r="AG159" s="73"/>
      <c r="AH159" s="73"/>
      <c r="AI159" s="91"/>
      <c r="AJ159" s="91">
        <f t="shared" si="29"/>
        <v>0</v>
      </c>
      <c r="AK159" s="89">
        <f t="shared" si="27"/>
        <v>0</v>
      </c>
      <c r="AL159" s="71">
        <f t="shared" si="28"/>
        <v>0</v>
      </c>
    </row>
    <row r="160" spans="1:38">
      <c r="A160" s="93" t="s">
        <v>327</v>
      </c>
      <c r="B160" s="57" t="s">
        <v>328</v>
      </c>
      <c r="C160" s="163"/>
      <c r="D160" s="58"/>
      <c r="E160" s="59"/>
      <c r="F160" s="192"/>
      <c r="G160" s="61"/>
      <c r="H160" s="61"/>
      <c r="I160" s="61"/>
      <c r="J160" s="121"/>
      <c r="K160" s="121"/>
      <c r="L160" s="61"/>
      <c r="M160" s="121"/>
      <c r="N160" s="61"/>
      <c r="O160" s="164"/>
      <c r="P160" s="58"/>
      <c r="Q160" s="58"/>
      <c r="R160" s="59"/>
      <c r="S160" s="58"/>
      <c r="T160" s="59"/>
      <c r="U160" s="58"/>
      <c r="V160" s="60"/>
      <c r="W160" s="62"/>
      <c r="X160" s="62"/>
      <c r="Y160" s="60"/>
      <c r="Z160" s="120"/>
      <c r="AA160" s="60"/>
      <c r="AB160" s="73">
        <f t="shared" si="21"/>
        <v>0</v>
      </c>
      <c r="AC160" s="60"/>
      <c r="AD160" s="62"/>
      <c r="AE160" s="62"/>
      <c r="AF160" s="60"/>
      <c r="AG160" s="62"/>
      <c r="AH160" s="60"/>
      <c r="AI160" s="317"/>
      <c r="AJ160" s="91">
        <f t="shared" si="29"/>
        <v>0</v>
      </c>
      <c r="AK160" s="89">
        <f t="shared" si="27"/>
        <v>0</v>
      </c>
      <c r="AL160" s="71">
        <f t="shared" si="28"/>
        <v>0</v>
      </c>
    </row>
    <row r="161" spans="1:38" ht="31.5">
      <c r="A161" s="66" t="s">
        <v>329</v>
      </c>
      <c r="B161" s="67" t="s">
        <v>330</v>
      </c>
      <c r="C161" s="195">
        <v>92.8</v>
      </c>
      <c r="D161" s="74">
        <v>520</v>
      </c>
      <c r="E161" s="148">
        <v>495</v>
      </c>
      <c r="F161" s="157">
        <f t="shared" si="20"/>
        <v>5.3340517241379315</v>
      </c>
      <c r="G161" s="75">
        <v>26</v>
      </c>
      <c r="H161" s="75">
        <v>5</v>
      </c>
      <c r="I161" s="75"/>
      <c r="J161" s="312"/>
      <c r="K161" s="72"/>
      <c r="L161" s="75">
        <v>19</v>
      </c>
      <c r="M161" s="75"/>
      <c r="N161" s="75"/>
      <c r="O161" s="244"/>
      <c r="P161" s="77"/>
      <c r="Q161" s="77"/>
      <c r="R161" s="115"/>
      <c r="S161" s="77"/>
      <c r="T161" s="115"/>
      <c r="U161" s="71">
        <f t="shared" si="22"/>
        <v>0</v>
      </c>
      <c r="V161" s="71">
        <f t="shared" si="23"/>
        <v>24.75</v>
      </c>
      <c r="W161" s="283">
        <f t="shared" si="24"/>
        <v>24</v>
      </c>
      <c r="X161" s="44">
        <v>5</v>
      </c>
      <c r="Y161" s="73">
        <f>'ИТОГ и проверка'!O161</f>
        <v>24</v>
      </c>
      <c r="Z161" s="73">
        <f t="shared" si="26"/>
        <v>4.8484848484848486</v>
      </c>
      <c r="AA161" s="71">
        <f t="shared" si="25"/>
        <v>-0.15151515151515138</v>
      </c>
      <c r="AB161" s="10">
        <f t="shared" si="21"/>
        <v>0</v>
      </c>
      <c r="AC161" s="77"/>
      <c r="AD161" s="314"/>
      <c r="AE161" s="283"/>
      <c r="AF161" s="73">
        <f>'ИТОГ и проверка'!P161</f>
        <v>18</v>
      </c>
      <c r="AG161" s="73"/>
      <c r="AH161" s="73"/>
      <c r="AI161" s="91"/>
      <c r="AJ161" s="91">
        <f t="shared" si="29"/>
        <v>18</v>
      </c>
      <c r="AK161" s="89">
        <f t="shared" si="27"/>
        <v>-6</v>
      </c>
      <c r="AL161" s="71">
        <f t="shared" si="28"/>
        <v>0</v>
      </c>
    </row>
    <row r="162" spans="1:38" ht="31.5">
      <c r="A162" s="66" t="s">
        <v>331</v>
      </c>
      <c r="B162" s="67" t="s">
        <v>332</v>
      </c>
      <c r="C162" s="171">
        <v>347.2</v>
      </c>
      <c r="D162" s="74">
        <v>437</v>
      </c>
      <c r="E162" s="90">
        <v>510</v>
      </c>
      <c r="F162" s="157">
        <f t="shared" si="20"/>
        <v>1.4688940092165899</v>
      </c>
      <c r="G162" s="75">
        <v>21</v>
      </c>
      <c r="H162" s="75">
        <v>5</v>
      </c>
      <c r="I162" s="75"/>
      <c r="J162" s="312"/>
      <c r="K162" s="72"/>
      <c r="L162" s="75">
        <v>15</v>
      </c>
      <c r="M162" s="75"/>
      <c r="N162" s="75"/>
      <c r="O162" s="187">
        <v>15</v>
      </c>
      <c r="P162" s="77"/>
      <c r="Q162" s="77"/>
      <c r="R162" s="70"/>
      <c r="S162" s="77"/>
      <c r="T162" s="70">
        <v>15</v>
      </c>
      <c r="U162" s="71">
        <f t="shared" si="22"/>
        <v>71.428571428571431</v>
      </c>
      <c r="V162" s="71">
        <f t="shared" si="23"/>
        <v>25.5</v>
      </c>
      <c r="W162" s="283">
        <f t="shared" si="24"/>
        <v>25</v>
      </c>
      <c r="X162" s="44">
        <v>5</v>
      </c>
      <c r="Y162" s="73">
        <f>'ИТОГ и проверка'!O162</f>
        <v>12</v>
      </c>
      <c r="Z162" s="73">
        <f t="shared" si="26"/>
        <v>2.3529411764705883</v>
      </c>
      <c r="AA162" s="71">
        <f t="shared" si="25"/>
        <v>-2.6470588235294117</v>
      </c>
      <c r="AB162" s="73">
        <f t="shared" si="21"/>
        <v>0</v>
      </c>
      <c r="AC162" s="77"/>
      <c r="AD162" s="314"/>
      <c r="AE162" s="283"/>
      <c r="AF162" s="73">
        <f>'ИТОГ и проверка'!P162</f>
        <v>9</v>
      </c>
      <c r="AG162" s="73"/>
      <c r="AH162" s="73"/>
      <c r="AI162" s="91"/>
      <c r="AJ162" s="91">
        <f t="shared" si="29"/>
        <v>9</v>
      </c>
      <c r="AK162" s="89">
        <f t="shared" si="27"/>
        <v>-3</v>
      </c>
      <c r="AL162" s="71">
        <f t="shared" si="28"/>
        <v>0</v>
      </c>
    </row>
    <row r="163" spans="1:38">
      <c r="A163" s="93" t="s">
        <v>333</v>
      </c>
      <c r="B163" s="57" t="s">
        <v>334</v>
      </c>
      <c r="C163" s="175"/>
      <c r="D163" s="165"/>
      <c r="E163" s="212"/>
      <c r="F163" s="213"/>
      <c r="G163" s="61"/>
      <c r="H163" s="61"/>
      <c r="I163" s="61"/>
      <c r="J163" s="121"/>
      <c r="K163" s="121"/>
      <c r="L163" s="61"/>
      <c r="M163" s="121"/>
      <c r="N163" s="61"/>
      <c r="O163" s="207"/>
      <c r="P163" s="58"/>
      <c r="Q163" s="58"/>
      <c r="R163" s="59"/>
      <c r="S163" s="58"/>
      <c r="T163" s="59"/>
      <c r="U163" s="58"/>
      <c r="V163" s="60"/>
      <c r="W163" s="62"/>
      <c r="X163" s="62"/>
      <c r="Y163" s="60"/>
      <c r="Z163" s="120"/>
      <c r="AA163" s="60"/>
      <c r="AB163" s="10">
        <f t="shared" si="21"/>
        <v>0</v>
      </c>
      <c r="AC163" s="60"/>
      <c r="AD163" s="62"/>
      <c r="AE163" s="62"/>
      <c r="AF163" s="60"/>
      <c r="AG163" s="62"/>
      <c r="AH163" s="60"/>
      <c r="AI163" s="317"/>
      <c r="AJ163" s="91">
        <f t="shared" si="29"/>
        <v>0</v>
      </c>
      <c r="AK163" s="89">
        <f t="shared" si="27"/>
        <v>0</v>
      </c>
      <c r="AL163" s="71">
        <f t="shared" si="28"/>
        <v>0</v>
      </c>
    </row>
    <row r="164" spans="1:38" ht="31.5">
      <c r="A164" s="66" t="s">
        <v>335</v>
      </c>
      <c r="B164" s="67" t="s">
        <v>336</v>
      </c>
      <c r="C164" s="171">
        <v>10.686999999999999</v>
      </c>
      <c r="D164" s="284">
        <v>57</v>
      </c>
      <c r="E164" s="252">
        <v>71</v>
      </c>
      <c r="F164" s="174">
        <f t="shared" ref="F164:F227" si="30">E164/C164</f>
        <v>6.6435856648264249</v>
      </c>
      <c r="G164" s="75">
        <v>2</v>
      </c>
      <c r="H164" s="75">
        <v>4</v>
      </c>
      <c r="I164" s="75"/>
      <c r="J164" s="312"/>
      <c r="K164" s="72"/>
      <c r="L164" s="75">
        <v>1</v>
      </c>
      <c r="M164" s="75"/>
      <c r="N164" s="75"/>
      <c r="O164" s="253"/>
      <c r="P164" s="77"/>
      <c r="Q164" s="77"/>
      <c r="R164" s="115"/>
      <c r="S164" s="77"/>
      <c r="T164" s="115"/>
      <c r="U164" s="71">
        <f t="shared" si="22"/>
        <v>0</v>
      </c>
      <c r="V164" s="71">
        <f t="shared" si="23"/>
        <v>3.5500000000000003</v>
      </c>
      <c r="W164" s="283">
        <f t="shared" si="24"/>
        <v>3</v>
      </c>
      <c r="X164" s="44">
        <v>5</v>
      </c>
      <c r="Y164" s="73">
        <f>'ИТОГ и проверка'!O164</f>
        <v>3</v>
      </c>
      <c r="Z164" s="73">
        <f t="shared" si="26"/>
        <v>4.2253521126760569</v>
      </c>
      <c r="AA164" s="71">
        <f t="shared" si="25"/>
        <v>-0.77464788732394307</v>
      </c>
      <c r="AB164" s="73">
        <f t="shared" ref="AB164:AB227" si="31">IF(AA164&gt;0.01,AA164*1000000,0)</f>
        <v>0</v>
      </c>
      <c r="AC164" s="77"/>
      <c r="AD164" s="314"/>
      <c r="AE164" s="283"/>
      <c r="AF164" s="73">
        <f>'ИТОГ и проверка'!P164</f>
        <v>2</v>
      </c>
      <c r="AG164" s="73"/>
      <c r="AH164" s="73"/>
      <c r="AI164" s="91"/>
      <c r="AJ164" s="91">
        <f t="shared" si="29"/>
        <v>2</v>
      </c>
      <c r="AK164" s="89">
        <f t="shared" si="27"/>
        <v>-1</v>
      </c>
      <c r="AL164" s="71">
        <f t="shared" si="28"/>
        <v>0</v>
      </c>
    </row>
    <row r="165" spans="1:38" ht="94.5">
      <c r="A165" s="66" t="s">
        <v>337</v>
      </c>
      <c r="B165" s="67" t="s">
        <v>338</v>
      </c>
      <c r="C165" s="195">
        <v>23.292999999999999</v>
      </c>
      <c r="D165" s="74">
        <v>116</v>
      </c>
      <c r="E165" s="148">
        <v>175</v>
      </c>
      <c r="F165" s="157">
        <f t="shared" si="30"/>
        <v>7.5129867342119949</v>
      </c>
      <c r="G165" s="75">
        <v>5</v>
      </c>
      <c r="H165" s="75">
        <v>4</v>
      </c>
      <c r="I165" s="75"/>
      <c r="J165" s="312"/>
      <c r="K165" s="72"/>
      <c r="L165" s="75">
        <v>3</v>
      </c>
      <c r="M165" s="75"/>
      <c r="N165" s="158"/>
      <c r="O165" s="170">
        <v>4</v>
      </c>
      <c r="P165" s="160"/>
      <c r="Q165" s="161"/>
      <c r="R165" s="90">
        <v>3</v>
      </c>
      <c r="S165" s="313"/>
      <c r="T165" s="90">
        <v>0</v>
      </c>
      <c r="U165" s="162">
        <f t="shared" si="22"/>
        <v>80</v>
      </c>
      <c r="V165" s="71">
        <f t="shared" si="23"/>
        <v>8.75</v>
      </c>
      <c r="W165" s="283">
        <f t="shared" si="24"/>
        <v>8</v>
      </c>
      <c r="X165" s="44">
        <v>5</v>
      </c>
      <c r="Y165" s="73">
        <f>'ИТОГ и проверка'!O165</f>
        <v>8</v>
      </c>
      <c r="Z165" s="73">
        <f t="shared" si="26"/>
        <v>4.5714285714285712</v>
      </c>
      <c r="AA165" s="71">
        <f t="shared" si="25"/>
        <v>-0.42857142857142883</v>
      </c>
      <c r="AB165" s="10">
        <f t="shared" si="31"/>
        <v>0</v>
      </c>
      <c r="AC165" s="77"/>
      <c r="AD165" s="314"/>
      <c r="AE165" s="283"/>
      <c r="AF165" s="73">
        <f>'ИТОГ и проверка'!P165</f>
        <v>6</v>
      </c>
      <c r="AG165" s="73"/>
      <c r="AH165" s="73"/>
      <c r="AI165" s="91"/>
      <c r="AJ165" s="91">
        <f t="shared" si="29"/>
        <v>6</v>
      </c>
      <c r="AK165" s="89">
        <f t="shared" si="27"/>
        <v>-2</v>
      </c>
      <c r="AL165" s="71">
        <f t="shared" si="28"/>
        <v>0</v>
      </c>
    </row>
    <row r="166" spans="1:38" ht="47.25">
      <c r="A166" s="66" t="s">
        <v>339</v>
      </c>
      <c r="B166" s="67" t="s">
        <v>340</v>
      </c>
      <c r="C166" s="171">
        <v>19.553999999999998</v>
      </c>
      <c r="D166" s="74">
        <v>149</v>
      </c>
      <c r="E166" s="203">
        <v>161</v>
      </c>
      <c r="F166" s="157">
        <f t="shared" si="30"/>
        <v>8.2336094916641098</v>
      </c>
      <c r="G166" s="75">
        <v>7</v>
      </c>
      <c r="H166" s="75">
        <v>5</v>
      </c>
      <c r="I166" s="75"/>
      <c r="J166" s="312"/>
      <c r="K166" s="72"/>
      <c r="L166" s="75">
        <v>5</v>
      </c>
      <c r="M166" s="75"/>
      <c r="N166" s="158"/>
      <c r="O166" s="170">
        <v>7</v>
      </c>
      <c r="P166" s="160"/>
      <c r="Q166" s="161"/>
      <c r="R166" s="90">
        <v>5</v>
      </c>
      <c r="S166" s="313"/>
      <c r="T166" s="90">
        <v>0</v>
      </c>
      <c r="U166" s="162">
        <f t="shared" si="22"/>
        <v>99.999999999999986</v>
      </c>
      <c r="V166" s="71">
        <f t="shared" si="23"/>
        <v>8.0500000000000007</v>
      </c>
      <c r="W166" s="283">
        <f t="shared" si="24"/>
        <v>8</v>
      </c>
      <c r="X166" s="44">
        <v>5</v>
      </c>
      <c r="Y166" s="73">
        <f>'ИТОГ и проверка'!O166</f>
        <v>7</v>
      </c>
      <c r="Z166" s="73">
        <f t="shared" si="26"/>
        <v>4.3478260869565215</v>
      </c>
      <c r="AA166" s="71">
        <f t="shared" si="25"/>
        <v>-0.65217391304347849</v>
      </c>
      <c r="AB166" s="73">
        <f t="shared" si="31"/>
        <v>0</v>
      </c>
      <c r="AC166" s="77"/>
      <c r="AD166" s="314"/>
      <c r="AE166" s="283"/>
      <c r="AF166" s="73">
        <f>'ИТОГ и проверка'!P166</f>
        <v>5</v>
      </c>
      <c r="AG166" s="73"/>
      <c r="AH166" s="73"/>
      <c r="AI166" s="91"/>
      <c r="AJ166" s="91">
        <f t="shared" si="29"/>
        <v>5</v>
      </c>
      <c r="AK166" s="89">
        <f t="shared" si="27"/>
        <v>-2</v>
      </c>
      <c r="AL166" s="71">
        <f t="shared" si="28"/>
        <v>0</v>
      </c>
    </row>
    <row r="167" spans="1:38" ht="31.5">
      <c r="A167" s="66" t="s">
        <v>341</v>
      </c>
      <c r="B167" s="67" t="s">
        <v>342</v>
      </c>
      <c r="C167" s="168">
        <v>119.479</v>
      </c>
      <c r="D167" s="74">
        <v>347</v>
      </c>
      <c r="E167" s="187">
        <v>397</v>
      </c>
      <c r="F167" s="157">
        <f t="shared" si="30"/>
        <v>3.3227596481390034</v>
      </c>
      <c r="G167" s="75">
        <v>17</v>
      </c>
      <c r="H167" s="75">
        <v>5</v>
      </c>
      <c r="I167" s="75"/>
      <c r="J167" s="312"/>
      <c r="K167" s="72"/>
      <c r="L167" s="75">
        <v>12</v>
      </c>
      <c r="M167" s="75"/>
      <c r="N167" s="75"/>
      <c r="O167" s="188">
        <v>15</v>
      </c>
      <c r="P167" s="77"/>
      <c r="Q167" s="77"/>
      <c r="R167" s="70">
        <v>12</v>
      </c>
      <c r="S167" s="77"/>
      <c r="T167" s="70"/>
      <c r="U167" s="71">
        <f t="shared" si="22"/>
        <v>88.235294117647058</v>
      </c>
      <c r="V167" s="71">
        <f t="shared" si="23"/>
        <v>19.850000000000001</v>
      </c>
      <c r="W167" s="283">
        <f t="shared" si="24"/>
        <v>19</v>
      </c>
      <c r="X167" s="44">
        <v>5</v>
      </c>
      <c r="Y167" s="73">
        <f>'ИТОГ и проверка'!O167</f>
        <v>19</v>
      </c>
      <c r="Z167" s="73">
        <f t="shared" si="26"/>
        <v>4.7858942065491181</v>
      </c>
      <c r="AA167" s="71">
        <f t="shared" si="25"/>
        <v>-0.21410579345088188</v>
      </c>
      <c r="AB167" s="10">
        <f t="shared" si="31"/>
        <v>0</v>
      </c>
      <c r="AC167" s="77"/>
      <c r="AD167" s="314"/>
      <c r="AE167" s="283"/>
      <c r="AF167" s="73">
        <f>'ИТОГ и проверка'!P167</f>
        <v>14</v>
      </c>
      <c r="AG167" s="73"/>
      <c r="AH167" s="73"/>
      <c r="AI167" s="91"/>
      <c r="AJ167" s="91">
        <f t="shared" si="29"/>
        <v>14</v>
      </c>
      <c r="AK167" s="89">
        <f t="shared" si="27"/>
        <v>-5</v>
      </c>
      <c r="AL167" s="71">
        <f t="shared" si="28"/>
        <v>0</v>
      </c>
    </row>
    <row r="168" spans="1:38" ht="31.5">
      <c r="A168" s="66" t="s">
        <v>343</v>
      </c>
      <c r="B168" s="67" t="s">
        <v>344</v>
      </c>
      <c r="C168" s="171">
        <v>127.17</v>
      </c>
      <c r="D168" s="74">
        <v>531</v>
      </c>
      <c r="E168" s="203">
        <v>397</v>
      </c>
      <c r="F168" s="157">
        <f t="shared" si="30"/>
        <v>3.1218054572619329</v>
      </c>
      <c r="G168" s="75">
        <v>10</v>
      </c>
      <c r="H168" s="75">
        <v>2</v>
      </c>
      <c r="I168" s="75"/>
      <c r="J168" s="312"/>
      <c r="K168" s="72"/>
      <c r="L168" s="75">
        <v>7</v>
      </c>
      <c r="M168" s="75"/>
      <c r="N168" s="75"/>
      <c r="O168" s="206">
        <v>9</v>
      </c>
      <c r="P168" s="77"/>
      <c r="Q168" s="77"/>
      <c r="R168" s="70"/>
      <c r="S168" s="77"/>
      <c r="T168" s="70">
        <v>7</v>
      </c>
      <c r="U168" s="71">
        <f t="shared" si="22"/>
        <v>90</v>
      </c>
      <c r="V168" s="71">
        <f t="shared" si="23"/>
        <v>19.850000000000001</v>
      </c>
      <c r="W168" s="283">
        <f t="shared" si="24"/>
        <v>19</v>
      </c>
      <c r="X168" s="44">
        <v>5</v>
      </c>
      <c r="Y168" s="73">
        <f>'ИТОГ и проверка'!O168</f>
        <v>9</v>
      </c>
      <c r="Z168" s="73">
        <f t="shared" si="26"/>
        <v>2.2670025188916876</v>
      </c>
      <c r="AA168" s="71">
        <f t="shared" si="25"/>
        <v>-2.7329974811083124</v>
      </c>
      <c r="AB168" s="73">
        <f t="shared" si="31"/>
        <v>0</v>
      </c>
      <c r="AC168" s="77"/>
      <c r="AD168" s="314"/>
      <c r="AE168" s="283"/>
      <c r="AF168" s="73">
        <f>'ИТОГ и проверка'!P168</f>
        <v>6</v>
      </c>
      <c r="AG168" s="73"/>
      <c r="AH168" s="73"/>
      <c r="AI168" s="91"/>
      <c r="AJ168" s="91">
        <f t="shared" si="29"/>
        <v>6</v>
      </c>
      <c r="AK168" s="89">
        <f t="shared" si="27"/>
        <v>-3</v>
      </c>
      <c r="AL168" s="71">
        <f t="shared" si="28"/>
        <v>0</v>
      </c>
    </row>
    <row r="169" spans="1:38" ht="63">
      <c r="A169" s="66" t="s">
        <v>345</v>
      </c>
      <c r="B169" s="67" t="s">
        <v>346</v>
      </c>
      <c r="C169" s="195">
        <v>51.795000000000002</v>
      </c>
      <c r="D169" s="74">
        <v>390</v>
      </c>
      <c r="E169" s="148">
        <v>382</v>
      </c>
      <c r="F169" s="157">
        <f t="shared" si="30"/>
        <v>7.3752292692344819</v>
      </c>
      <c r="G169" s="75">
        <v>19</v>
      </c>
      <c r="H169" s="75">
        <v>5</v>
      </c>
      <c r="I169" s="75"/>
      <c r="J169" s="312"/>
      <c r="K169" s="72"/>
      <c r="L169" s="75">
        <v>14</v>
      </c>
      <c r="M169" s="75"/>
      <c r="N169" s="158"/>
      <c r="O169" s="159">
        <v>19</v>
      </c>
      <c r="P169" s="160"/>
      <c r="Q169" s="161"/>
      <c r="R169" s="44">
        <v>14</v>
      </c>
      <c r="S169" s="313"/>
      <c r="T169" s="44"/>
      <c r="U169" s="162">
        <f t="shared" si="22"/>
        <v>100</v>
      </c>
      <c r="V169" s="71">
        <f t="shared" si="23"/>
        <v>19.100000000000001</v>
      </c>
      <c r="W169" s="283">
        <f t="shared" si="24"/>
        <v>19</v>
      </c>
      <c r="X169" s="44">
        <v>5</v>
      </c>
      <c r="Y169" s="73">
        <f>'ИТОГ и проверка'!O169</f>
        <v>19</v>
      </c>
      <c r="Z169" s="73">
        <f t="shared" si="26"/>
        <v>4.9738219895287958</v>
      </c>
      <c r="AA169" s="71">
        <f t="shared" si="25"/>
        <v>-2.6178010471204161E-2</v>
      </c>
      <c r="AB169" s="10">
        <f t="shared" si="31"/>
        <v>0</v>
      </c>
      <c r="AC169" s="77"/>
      <c r="AD169" s="314"/>
      <c r="AE169" s="283"/>
      <c r="AF169" s="73">
        <f>'ИТОГ и проверка'!P169</f>
        <v>14</v>
      </c>
      <c r="AG169" s="73"/>
      <c r="AH169" s="73"/>
      <c r="AI169" s="91"/>
      <c r="AJ169" s="91">
        <f t="shared" si="29"/>
        <v>14</v>
      </c>
      <c r="AK169" s="89">
        <f t="shared" si="27"/>
        <v>-5</v>
      </c>
      <c r="AL169" s="71">
        <f t="shared" si="28"/>
        <v>0</v>
      </c>
    </row>
    <row r="170" spans="1:38">
      <c r="A170" s="93" t="s">
        <v>347</v>
      </c>
      <c r="B170" s="57" t="s">
        <v>348</v>
      </c>
      <c r="C170" s="163"/>
      <c r="D170" s="58"/>
      <c r="E170" s="194"/>
      <c r="F170" s="192"/>
      <c r="G170" s="61"/>
      <c r="H170" s="61"/>
      <c r="I170" s="61"/>
      <c r="J170" s="121"/>
      <c r="K170" s="121"/>
      <c r="L170" s="61"/>
      <c r="M170" s="121"/>
      <c r="N170" s="61"/>
      <c r="O170" s="166"/>
      <c r="P170" s="58"/>
      <c r="Q170" s="58"/>
      <c r="R170" s="59"/>
      <c r="S170" s="58"/>
      <c r="T170" s="59"/>
      <c r="U170" s="58"/>
      <c r="V170" s="60"/>
      <c r="W170" s="62"/>
      <c r="X170" s="62"/>
      <c r="Y170" s="60"/>
      <c r="Z170" s="120"/>
      <c r="AA170" s="60"/>
      <c r="AB170" s="73">
        <f t="shared" si="31"/>
        <v>0</v>
      </c>
      <c r="AC170" s="60"/>
      <c r="AD170" s="62"/>
      <c r="AE170" s="62"/>
      <c r="AF170" s="60"/>
      <c r="AG170" s="62"/>
      <c r="AH170" s="60"/>
      <c r="AI170" s="317"/>
      <c r="AJ170" s="91">
        <f t="shared" si="29"/>
        <v>0</v>
      </c>
      <c r="AK170" s="89">
        <f t="shared" si="27"/>
        <v>0</v>
      </c>
      <c r="AL170" s="71">
        <f t="shared" si="28"/>
        <v>0</v>
      </c>
    </row>
    <row r="171" spans="1:38" ht="31.5">
      <c r="A171" s="66" t="s">
        <v>349</v>
      </c>
      <c r="B171" s="67" t="s">
        <v>350</v>
      </c>
      <c r="C171" s="168">
        <v>394.31799999999998</v>
      </c>
      <c r="D171" s="284">
        <v>1253</v>
      </c>
      <c r="E171" s="250">
        <v>1178</v>
      </c>
      <c r="F171" s="174">
        <f t="shared" si="30"/>
        <v>2.9874365359937918</v>
      </c>
      <c r="G171" s="75">
        <v>62</v>
      </c>
      <c r="H171" s="75">
        <v>5</v>
      </c>
      <c r="I171" s="75"/>
      <c r="J171" s="312"/>
      <c r="K171" s="72"/>
      <c r="L171" s="75">
        <v>46</v>
      </c>
      <c r="M171" s="75"/>
      <c r="N171" s="158"/>
      <c r="O171" s="170">
        <v>62</v>
      </c>
      <c r="P171" s="160"/>
      <c r="Q171" s="161"/>
      <c r="R171" s="90">
        <v>46</v>
      </c>
      <c r="S171" s="313"/>
      <c r="T171" s="90">
        <v>0</v>
      </c>
      <c r="U171" s="162">
        <f t="shared" ref="U171:U232" si="32">O171/G171%</f>
        <v>100</v>
      </c>
      <c r="V171" s="71">
        <f t="shared" si="23"/>
        <v>58.900000000000006</v>
      </c>
      <c r="W171" s="283">
        <f t="shared" si="24"/>
        <v>58</v>
      </c>
      <c r="X171" s="44">
        <v>5</v>
      </c>
      <c r="Y171" s="73">
        <f>'ИТОГ и проверка'!O171</f>
        <v>58</v>
      </c>
      <c r="Z171" s="73">
        <f t="shared" si="26"/>
        <v>4.9235993208828521</v>
      </c>
      <c r="AA171" s="71">
        <f t="shared" si="25"/>
        <v>-7.6400679117147874E-2</v>
      </c>
      <c r="AB171" s="10">
        <f t="shared" si="31"/>
        <v>0</v>
      </c>
      <c r="AC171" s="77"/>
      <c r="AD171" s="314"/>
      <c r="AE171" s="283"/>
      <c r="AF171" s="73">
        <f>'ИТОГ и проверка'!P171</f>
        <v>43</v>
      </c>
      <c r="AG171" s="73"/>
      <c r="AH171" s="73"/>
      <c r="AI171" s="91"/>
      <c r="AJ171" s="91">
        <f t="shared" si="29"/>
        <v>43</v>
      </c>
      <c r="AK171" s="89">
        <f t="shared" si="27"/>
        <v>-15</v>
      </c>
      <c r="AL171" s="71">
        <f t="shared" si="28"/>
        <v>0</v>
      </c>
    </row>
    <row r="172" spans="1:38" ht="31.5">
      <c r="A172" s="66" t="s">
        <v>351</v>
      </c>
      <c r="B172" s="67" t="s">
        <v>352</v>
      </c>
      <c r="C172" s="171">
        <v>193.92599999999999</v>
      </c>
      <c r="D172" s="74">
        <v>2920</v>
      </c>
      <c r="E172" s="148">
        <v>1899</v>
      </c>
      <c r="F172" s="157">
        <f t="shared" si="30"/>
        <v>9.7923950372822635</v>
      </c>
      <c r="G172" s="75">
        <v>146</v>
      </c>
      <c r="H172" s="75">
        <v>5</v>
      </c>
      <c r="I172" s="75"/>
      <c r="J172" s="312"/>
      <c r="K172" s="72"/>
      <c r="L172" s="75">
        <v>109</v>
      </c>
      <c r="M172" s="75"/>
      <c r="N172" s="75"/>
      <c r="O172" s="249"/>
      <c r="P172" s="77"/>
      <c r="Q172" s="77"/>
      <c r="R172" s="92"/>
      <c r="S172" s="77"/>
      <c r="T172" s="92"/>
      <c r="U172" s="71">
        <f t="shared" si="32"/>
        <v>0</v>
      </c>
      <c r="V172" s="71">
        <f t="shared" si="23"/>
        <v>94.95</v>
      </c>
      <c r="W172" s="283">
        <f t="shared" si="24"/>
        <v>94</v>
      </c>
      <c r="X172" s="44">
        <v>5</v>
      </c>
      <c r="Y172" s="73">
        <f>'ИТОГ и проверка'!O172</f>
        <v>95</v>
      </c>
      <c r="Z172" s="73">
        <f t="shared" si="26"/>
        <v>5.0026329647182735</v>
      </c>
      <c r="AA172" s="71">
        <f t="shared" si="25"/>
        <v>2.6329647182734561E-3</v>
      </c>
      <c r="AB172" s="73">
        <f t="shared" si="31"/>
        <v>0</v>
      </c>
      <c r="AC172" s="77"/>
      <c r="AD172" s="314"/>
      <c r="AE172" s="283"/>
      <c r="AF172" s="73">
        <f>'ИТОГ и проверка'!P172</f>
        <v>71</v>
      </c>
      <c r="AG172" s="73"/>
      <c r="AH172" s="73"/>
      <c r="AI172" s="91"/>
      <c r="AJ172" s="91">
        <f t="shared" si="29"/>
        <v>71</v>
      </c>
      <c r="AK172" s="89">
        <f t="shared" si="27"/>
        <v>-24</v>
      </c>
      <c r="AL172" s="71">
        <f t="shared" si="28"/>
        <v>0</v>
      </c>
    </row>
    <row r="173" spans="1:38" ht="31.5">
      <c r="A173" s="66" t="s">
        <v>353</v>
      </c>
      <c r="B173" s="67" t="s">
        <v>354</v>
      </c>
      <c r="C173" s="168">
        <v>187.15299999999999</v>
      </c>
      <c r="D173" s="74">
        <v>2027</v>
      </c>
      <c r="E173" s="90">
        <v>2010</v>
      </c>
      <c r="F173" s="157">
        <f t="shared" si="30"/>
        <v>10.739875930388505</v>
      </c>
      <c r="G173" s="75">
        <v>101</v>
      </c>
      <c r="H173" s="75">
        <v>5</v>
      </c>
      <c r="I173" s="75"/>
      <c r="J173" s="312"/>
      <c r="K173" s="72"/>
      <c r="L173" s="75">
        <v>75</v>
      </c>
      <c r="M173" s="75"/>
      <c r="N173" s="158"/>
      <c r="O173" s="170">
        <v>75</v>
      </c>
      <c r="P173" s="160"/>
      <c r="Q173" s="161"/>
      <c r="R173" s="90">
        <v>75</v>
      </c>
      <c r="S173" s="313"/>
      <c r="T173" s="90"/>
      <c r="U173" s="162">
        <f t="shared" si="32"/>
        <v>74.257425742574256</v>
      </c>
      <c r="V173" s="71">
        <f t="shared" si="23"/>
        <v>100.5</v>
      </c>
      <c r="W173" s="283">
        <f t="shared" si="24"/>
        <v>100</v>
      </c>
      <c r="X173" s="44">
        <v>5</v>
      </c>
      <c r="Y173" s="73">
        <f>'ИТОГ и проверка'!O173</f>
        <v>100</v>
      </c>
      <c r="Z173" s="73">
        <f t="shared" si="26"/>
        <v>4.9751243781094523</v>
      </c>
      <c r="AA173" s="71">
        <f t="shared" si="25"/>
        <v>-2.4875621890547706E-2</v>
      </c>
      <c r="AB173" s="10">
        <f t="shared" si="31"/>
        <v>0</v>
      </c>
      <c r="AC173" s="77"/>
      <c r="AD173" s="314"/>
      <c r="AE173" s="283"/>
      <c r="AF173" s="73">
        <f>'ИТОГ и проверка'!P173</f>
        <v>75</v>
      </c>
      <c r="AG173" s="73"/>
      <c r="AH173" s="73"/>
      <c r="AI173" s="91"/>
      <c r="AJ173" s="91">
        <f t="shared" si="29"/>
        <v>75</v>
      </c>
      <c r="AK173" s="89">
        <f t="shared" si="27"/>
        <v>-25</v>
      </c>
      <c r="AL173" s="71">
        <f t="shared" si="28"/>
        <v>0</v>
      </c>
    </row>
    <row r="174" spans="1:38" ht="31.5">
      <c r="A174" s="66" t="s">
        <v>355</v>
      </c>
      <c r="B174" s="67" t="s">
        <v>120</v>
      </c>
      <c r="C174" s="171">
        <v>264.69600000000003</v>
      </c>
      <c r="D174" s="74">
        <v>1143</v>
      </c>
      <c r="E174" s="203">
        <v>1128</v>
      </c>
      <c r="F174" s="157">
        <f t="shared" si="30"/>
        <v>4.2614924290506844</v>
      </c>
      <c r="G174" s="75">
        <v>57</v>
      </c>
      <c r="H174" s="75">
        <v>5</v>
      </c>
      <c r="I174" s="75"/>
      <c r="J174" s="312"/>
      <c r="K174" s="72"/>
      <c r="L174" s="75">
        <v>42</v>
      </c>
      <c r="M174" s="75"/>
      <c r="N174" s="75"/>
      <c r="O174" s="187"/>
      <c r="P174" s="77"/>
      <c r="Q174" s="77"/>
      <c r="R174" s="70"/>
      <c r="S174" s="77"/>
      <c r="T174" s="70"/>
      <c r="U174" s="71">
        <f t="shared" si="32"/>
        <v>0</v>
      </c>
      <c r="V174" s="71">
        <f t="shared" ref="V174:V237" si="33">E174*X174%</f>
        <v>56.400000000000006</v>
      </c>
      <c r="W174" s="283">
        <f t="shared" ref="W174:W237" si="34">ROUNDDOWN(V174,0)</f>
        <v>56</v>
      </c>
      <c r="X174" s="44">
        <v>5</v>
      </c>
      <c r="Y174" s="73">
        <f>'ИТОГ и проверка'!O174</f>
        <v>56</v>
      </c>
      <c r="Z174" s="73">
        <f t="shared" si="26"/>
        <v>4.9645390070921991</v>
      </c>
      <c r="AA174" s="71">
        <f t="shared" ref="AA174:AA237" si="35">Z174-X174</f>
        <v>-3.5460992907800915E-2</v>
      </c>
      <c r="AB174" s="73">
        <f t="shared" si="31"/>
        <v>0</v>
      </c>
      <c r="AC174" s="77"/>
      <c r="AD174" s="314"/>
      <c r="AE174" s="283"/>
      <c r="AF174" s="73">
        <f>'ИТОГ и проверка'!P174</f>
        <v>42</v>
      </c>
      <c r="AG174" s="73"/>
      <c r="AH174" s="73"/>
      <c r="AI174" s="91"/>
      <c r="AJ174" s="91">
        <f t="shared" si="29"/>
        <v>42</v>
      </c>
      <c r="AK174" s="89">
        <f t="shared" si="27"/>
        <v>-14</v>
      </c>
      <c r="AL174" s="71">
        <f t="shared" si="28"/>
        <v>0</v>
      </c>
    </row>
    <row r="175" spans="1:38" ht="31.5">
      <c r="A175" s="66" t="s">
        <v>356</v>
      </c>
      <c r="B175" s="67" t="s">
        <v>357</v>
      </c>
      <c r="C175" s="189">
        <v>93.555000000000007</v>
      </c>
      <c r="D175" s="74">
        <v>763</v>
      </c>
      <c r="E175" s="187">
        <v>728</v>
      </c>
      <c r="F175" s="157">
        <f t="shared" si="30"/>
        <v>7.781518892630003</v>
      </c>
      <c r="G175" s="75">
        <v>38</v>
      </c>
      <c r="H175" s="75">
        <v>5</v>
      </c>
      <c r="I175" s="75"/>
      <c r="J175" s="312"/>
      <c r="K175" s="72"/>
      <c r="L175" s="75">
        <v>28</v>
      </c>
      <c r="M175" s="75"/>
      <c r="N175" s="75"/>
      <c r="O175" s="169">
        <v>35</v>
      </c>
      <c r="P175" s="77"/>
      <c r="Q175" s="77"/>
      <c r="R175" s="70">
        <v>28</v>
      </c>
      <c r="S175" s="77"/>
      <c r="T175" s="70">
        <v>0</v>
      </c>
      <c r="U175" s="71">
        <f t="shared" si="32"/>
        <v>92.10526315789474</v>
      </c>
      <c r="V175" s="71">
        <f t="shared" si="33"/>
        <v>36.4</v>
      </c>
      <c r="W175" s="283">
        <f t="shared" si="34"/>
        <v>36</v>
      </c>
      <c r="X175" s="44">
        <v>5</v>
      </c>
      <c r="Y175" s="73">
        <f>'ИТОГ и проверка'!O175</f>
        <v>36</v>
      </c>
      <c r="Z175" s="73">
        <f t="shared" ref="Z175:Z238" si="36">Y175/E175%</f>
        <v>4.9450549450549453</v>
      </c>
      <c r="AA175" s="71">
        <f t="shared" si="35"/>
        <v>-5.494505494505475E-2</v>
      </c>
      <c r="AB175" s="10">
        <f t="shared" si="31"/>
        <v>0</v>
      </c>
      <c r="AC175" s="77"/>
      <c r="AD175" s="314"/>
      <c r="AE175" s="283"/>
      <c r="AF175" s="73">
        <f>'ИТОГ и проверка'!P175</f>
        <v>27</v>
      </c>
      <c r="AG175" s="73"/>
      <c r="AH175" s="73"/>
      <c r="AI175" s="91"/>
      <c r="AJ175" s="91">
        <f t="shared" si="29"/>
        <v>27</v>
      </c>
      <c r="AK175" s="89">
        <f t="shared" si="27"/>
        <v>-9</v>
      </c>
      <c r="AL175" s="71">
        <f t="shared" si="28"/>
        <v>0</v>
      </c>
    </row>
    <row r="176" spans="1:38" ht="31.5">
      <c r="A176" s="66" t="s">
        <v>358</v>
      </c>
      <c r="B176" s="67" t="s">
        <v>359</v>
      </c>
      <c r="C176" s="196">
        <v>862.21799999999996</v>
      </c>
      <c r="D176" s="74">
        <v>4129</v>
      </c>
      <c r="E176" s="203">
        <v>1136</v>
      </c>
      <c r="F176" s="157">
        <f t="shared" si="30"/>
        <v>1.317532225028937</v>
      </c>
      <c r="G176" s="75">
        <v>82</v>
      </c>
      <c r="H176" s="75">
        <v>2</v>
      </c>
      <c r="I176" s="75"/>
      <c r="J176" s="312"/>
      <c r="K176" s="72"/>
      <c r="L176" s="75">
        <v>61</v>
      </c>
      <c r="M176" s="75"/>
      <c r="N176" s="158"/>
      <c r="O176" s="256"/>
      <c r="P176" s="160"/>
      <c r="Q176" s="161"/>
      <c r="R176" s="329"/>
      <c r="S176" s="313"/>
      <c r="T176" s="329"/>
      <c r="U176" s="162">
        <f t="shared" si="32"/>
        <v>0</v>
      </c>
      <c r="V176" s="71">
        <f t="shared" si="33"/>
        <v>56.800000000000004</v>
      </c>
      <c r="W176" s="283">
        <f t="shared" si="34"/>
        <v>56</v>
      </c>
      <c r="X176" s="44">
        <v>5</v>
      </c>
      <c r="Y176" s="73">
        <f>'ИТОГ и проверка'!O176</f>
        <v>28</v>
      </c>
      <c r="Z176" s="73">
        <f t="shared" si="36"/>
        <v>2.4647887323943665</v>
      </c>
      <c r="AA176" s="71">
        <f t="shared" si="35"/>
        <v>-2.5352112676056335</v>
      </c>
      <c r="AB176" s="73">
        <f t="shared" si="31"/>
        <v>0</v>
      </c>
      <c r="AC176" s="77"/>
      <c r="AD176" s="314"/>
      <c r="AE176" s="283"/>
      <c r="AF176" s="73">
        <f>'ИТОГ и проверка'!P176</f>
        <v>21</v>
      </c>
      <c r="AG176" s="73"/>
      <c r="AH176" s="73"/>
      <c r="AI176" s="91"/>
      <c r="AJ176" s="91">
        <f t="shared" si="29"/>
        <v>21</v>
      </c>
      <c r="AK176" s="89">
        <f t="shared" si="27"/>
        <v>-7</v>
      </c>
      <c r="AL176" s="71">
        <f t="shared" si="28"/>
        <v>0</v>
      </c>
    </row>
    <row r="177" spans="1:38" ht="47.25">
      <c r="A177" s="66" t="s">
        <v>360</v>
      </c>
      <c r="B177" s="67" t="s">
        <v>361</v>
      </c>
      <c r="C177" s="168">
        <v>363.30500000000001</v>
      </c>
      <c r="D177" s="74">
        <v>1755</v>
      </c>
      <c r="E177" s="148">
        <v>1835</v>
      </c>
      <c r="F177" s="157">
        <f t="shared" si="30"/>
        <v>5.050852589422111</v>
      </c>
      <c r="G177" s="75">
        <v>87</v>
      </c>
      <c r="H177" s="75">
        <v>5</v>
      </c>
      <c r="I177" s="75"/>
      <c r="J177" s="312"/>
      <c r="K177" s="72"/>
      <c r="L177" s="75">
        <v>65</v>
      </c>
      <c r="M177" s="75"/>
      <c r="N177" s="158"/>
      <c r="O177" s="170">
        <v>87</v>
      </c>
      <c r="P177" s="160"/>
      <c r="Q177" s="161"/>
      <c r="R177" s="90">
        <v>65</v>
      </c>
      <c r="S177" s="313"/>
      <c r="T177" s="90">
        <v>0</v>
      </c>
      <c r="U177" s="162">
        <f t="shared" si="32"/>
        <v>100</v>
      </c>
      <c r="V177" s="71">
        <f t="shared" si="33"/>
        <v>91.75</v>
      </c>
      <c r="W177" s="283">
        <f t="shared" si="34"/>
        <v>91</v>
      </c>
      <c r="X177" s="44">
        <v>5</v>
      </c>
      <c r="Y177" s="73">
        <f>'ИТОГ и проверка'!O177</f>
        <v>91</v>
      </c>
      <c r="Z177" s="73">
        <f t="shared" si="36"/>
        <v>4.9591280653950953</v>
      </c>
      <c r="AA177" s="71">
        <f t="shared" si="35"/>
        <v>-4.0871934604904681E-2</v>
      </c>
      <c r="AB177" s="10">
        <f t="shared" si="31"/>
        <v>0</v>
      </c>
      <c r="AC177" s="77"/>
      <c r="AD177" s="314"/>
      <c r="AE177" s="283"/>
      <c r="AF177" s="73">
        <f>'ИТОГ и проверка'!P177</f>
        <v>68</v>
      </c>
      <c r="AG177" s="73"/>
      <c r="AH177" s="73"/>
      <c r="AI177" s="91"/>
      <c r="AJ177" s="91">
        <f t="shared" si="29"/>
        <v>68</v>
      </c>
      <c r="AK177" s="89">
        <f t="shared" si="27"/>
        <v>-23</v>
      </c>
      <c r="AL177" s="71">
        <f t="shared" si="28"/>
        <v>0</v>
      </c>
    </row>
    <row r="178" spans="1:38" ht="31.5">
      <c r="A178" s="125" t="s">
        <v>362</v>
      </c>
      <c r="B178" s="124" t="s">
        <v>363</v>
      </c>
      <c r="C178" s="171">
        <v>120.92100000000001</v>
      </c>
      <c r="D178" s="69">
        <v>0</v>
      </c>
      <c r="E178" s="90">
        <v>61</v>
      </c>
      <c r="F178" s="71">
        <f t="shared" si="30"/>
        <v>0.50446159062528428</v>
      </c>
      <c r="G178" s="73">
        <v>0</v>
      </c>
      <c r="H178" s="10">
        <v>0</v>
      </c>
      <c r="I178" s="75"/>
      <c r="J178" s="330"/>
      <c r="K178" s="72"/>
      <c r="L178" s="246"/>
      <c r="M178" s="75"/>
      <c r="N178" s="158"/>
      <c r="O178" s="170">
        <v>0</v>
      </c>
      <c r="P178" s="160"/>
      <c r="Q178" s="147"/>
      <c r="R178" s="90">
        <v>0</v>
      </c>
      <c r="S178" s="147"/>
      <c r="T178" s="90">
        <v>0</v>
      </c>
      <c r="U178" s="257">
        <v>0</v>
      </c>
      <c r="V178" s="71">
        <f t="shared" si="33"/>
        <v>0</v>
      </c>
      <c r="W178" s="303">
        <f t="shared" si="34"/>
        <v>0</v>
      </c>
      <c r="X178" s="44">
        <v>0</v>
      </c>
      <c r="Y178" s="10">
        <f>'ИТОГ и проверка'!O178</f>
        <v>0</v>
      </c>
      <c r="Z178" s="73">
        <v>0</v>
      </c>
      <c r="AA178" s="257">
        <f t="shared" si="35"/>
        <v>0</v>
      </c>
      <c r="AB178" s="73">
        <f t="shared" si="31"/>
        <v>0</v>
      </c>
      <c r="AC178" s="147"/>
      <c r="AD178" s="314"/>
      <c r="AE178" s="303"/>
      <c r="AF178" s="73">
        <f>'ИТОГ и проверка'!P178</f>
        <v>0</v>
      </c>
      <c r="AG178" s="10"/>
      <c r="AH178" s="73"/>
      <c r="AI178" s="91"/>
      <c r="AJ178" s="91"/>
      <c r="AK178" s="89"/>
      <c r="AL178" s="71"/>
    </row>
    <row r="179" spans="1:38" ht="47.25">
      <c r="A179" s="125" t="s">
        <v>364</v>
      </c>
      <c r="B179" s="124" t="s">
        <v>365</v>
      </c>
      <c r="C179" s="168">
        <v>128.768</v>
      </c>
      <c r="D179" s="69">
        <v>0</v>
      </c>
      <c r="E179" s="246">
        <v>903</v>
      </c>
      <c r="F179" s="71">
        <f t="shared" si="30"/>
        <v>7.012611829025845</v>
      </c>
      <c r="G179" s="10">
        <v>0</v>
      </c>
      <c r="H179" s="73">
        <v>0</v>
      </c>
      <c r="I179" s="246"/>
      <c r="J179" s="312"/>
      <c r="K179" s="265"/>
      <c r="L179" s="75"/>
      <c r="M179" s="246"/>
      <c r="N179" s="158"/>
      <c r="O179" s="170">
        <v>0</v>
      </c>
      <c r="P179" s="147"/>
      <c r="Q179" s="161"/>
      <c r="R179" s="90">
        <v>0</v>
      </c>
      <c r="S179" s="313"/>
      <c r="T179" s="90">
        <v>0</v>
      </c>
      <c r="U179" s="162">
        <v>0</v>
      </c>
      <c r="V179" s="257">
        <f t="shared" si="33"/>
        <v>45.150000000000006</v>
      </c>
      <c r="W179" s="283">
        <f t="shared" si="34"/>
        <v>45</v>
      </c>
      <c r="X179" s="197">
        <v>5</v>
      </c>
      <c r="Y179" s="73">
        <f>'ИТОГ и проверка'!O179</f>
        <v>45</v>
      </c>
      <c r="Z179" s="10">
        <f t="shared" si="36"/>
        <v>4.9833887043189371</v>
      </c>
      <c r="AA179" s="71">
        <f t="shared" si="35"/>
        <v>-1.6611295681062899E-2</v>
      </c>
      <c r="AB179" s="10">
        <f t="shared" si="31"/>
        <v>0</v>
      </c>
      <c r="AC179" s="77"/>
      <c r="AD179" s="331"/>
      <c r="AE179" s="283"/>
      <c r="AF179" s="10">
        <f>'ИТОГ и проверка'!P179</f>
        <v>33</v>
      </c>
      <c r="AG179" s="73"/>
      <c r="AH179" s="10"/>
      <c r="AI179" s="91"/>
      <c r="AJ179" s="91"/>
      <c r="AK179" s="89"/>
      <c r="AL179" s="71"/>
    </row>
    <row r="180" spans="1:38" ht="47.25">
      <c r="A180" s="125" t="s">
        <v>366</v>
      </c>
      <c r="B180" s="124" t="s">
        <v>367</v>
      </c>
      <c r="C180" s="171">
        <v>263.10300000000001</v>
      </c>
      <c r="D180" s="69">
        <v>0</v>
      </c>
      <c r="E180" s="75">
        <v>2104</v>
      </c>
      <c r="F180" s="257">
        <f t="shared" si="30"/>
        <v>7.9968681466954008</v>
      </c>
      <c r="G180" s="73">
        <v>0</v>
      </c>
      <c r="H180" s="10">
        <v>0</v>
      </c>
      <c r="I180" s="75"/>
      <c r="J180" s="330"/>
      <c r="K180" s="72"/>
      <c r="L180" s="246"/>
      <c r="M180" s="75"/>
      <c r="N180" s="158"/>
      <c r="O180" s="159">
        <v>0</v>
      </c>
      <c r="P180" s="160"/>
      <c r="Q180" s="147"/>
      <c r="R180" s="44">
        <v>0</v>
      </c>
      <c r="S180" s="147"/>
      <c r="T180" s="44">
        <v>0</v>
      </c>
      <c r="U180" s="257">
        <v>0</v>
      </c>
      <c r="V180" s="71">
        <f t="shared" si="33"/>
        <v>105.2</v>
      </c>
      <c r="W180" s="303">
        <f t="shared" si="34"/>
        <v>105</v>
      </c>
      <c r="X180" s="44">
        <v>5</v>
      </c>
      <c r="Y180" s="10">
        <f>'ИТОГ и проверка'!O180</f>
        <v>105</v>
      </c>
      <c r="Z180" s="73">
        <f t="shared" si="36"/>
        <v>4.9904942965779471</v>
      </c>
      <c r="AA180" s="257">
        <f t="shared" si="35"/>
        <v>-9.5057034220529246E-3</v>
      </c>
      <c r="AB180" s="73">
        <f t="shared" si="31"/>
        <v>0</v>
      </c>
      <c r="AC180" s="147"/>
      <c r="AD180" s="314"/>
      <c r="AE180" s="303"/>
      <c r="AF180" s="73">
        <f>'ИТОГ и проверка'!P180</f>
        <v>78</v>
      </c>
      <c r="AG180" s="10"/>
      <c r="AH180" s="73"/>
      <c r="AI180" s="91"/>
      <c r="AJ180" s="91"/>
      <c r="AK180" s="89"/>
      <c r="AL180" s="71"/>
    </row>
    <row r="181" spans="1:38">
      <c r="A181" s="93" t="s">
        <v>368</v>
      </c>
      <c r="B181" s="57" t="s">
        <v>369</v>
      </c>
      <c r="C181" s="175"/>
      <c r="D181" s="165"/>
      <c r="E181" s="212"/>
      <c r="F181" s="213"/>
      <c r="G181" s="61"/>
      <c r="H181" s="61"/>
      <c r="I181" s="61"/>
      <c r="J181" s="121"/>
      <c r="K181" s="121"/>
      <c r="L181" s="61"/>
      <c r="M181" s="121"/>
      <c r="N181" s="61"/>
      <c r="O181" s="221"/>
      <c r="P181" s="58"/>
      <c r="Q181" s="58"/>
      <c r="R181" s="59"/>
      <c r="S181" s="58"/>
      <c r="T181" s="59"/>
      <c r="U181" s="58"/>
      <c r="V181" s="60"/>
      <c r="W181" s="62"/>
      <c r="X181" s="62"/>
      <c r="Y181" s="60"/>
      <c r="Z181" s="120"/>
      <c r="AA181" s="60"/>
      <c r="AB181" s="10">
        <f t="shared" si="31"/>
        <v>0</v>
      </c>
      <c r="AC181" s="60"/>
      <c r="AD181" s="62"/>
      <c r="AE181" s="62"/>
      <c r="AF181" s="60"/>
      <c r="AG181" s="62"/>
      <c r="AH181" s="60"/>
      <c r="AI181" s="317"/>
      <c r="AJ181" s="91">
        <f t="shared" si="29"/>
        <v>0</v>
      </c>
      <c r="AK181" s="89">
        <f t="shared" si="27"/>
        <v>0</v>
      </c>
      <c r="AL181" s="71">
        <f t="shared" si="28"/>
        <v>0</v>
      </c>
    </row>
    <row r="182" spans="1:38" ht="31.5" customHeight="1">
      <c r="A182" s="66" t="s">
        <v>370</v>
      </c>
      <c r="B182" s="67" t="s">
        <v>371</v>
      </c>
      <c r="C182" s="171">
        <v>1020.337</v>
      </c>
      <c r="D182" s="284">
        <v>6981</v>
      </c>
      <c r="E182" s="227">
        <v>6942</v>
      </c>
      <c r="F182" s="174">
        <f t="shared" si="30"/>
        <v>6.8036344854690167</v>
      </c>
      <c r="G182" s="75">
        <v>349</v>
      </c>
      <c r="H182" s="75">
        <v>5</v>
      </c>
      <c r="I182" s="75"/>
      <c r="J182" s="312"/>
      <c r="K182" s="72"/>
      <c r="L182" s="75">
        <v>261</v>
      </c>
      <c r="M182" s="75"/>
      <c r="N182" s="75"/>
      <c r="O182" s="206">
        <v>349</v>
      </c>
      <c r="P182" s="77"/>
      <c r="Q182" s="77"/>
      <c r="R182" s="70">
        <v>261</v>
      </c>
      <c r="S182" s="77"/>
      <c r="T182" s="70">
        <v>0</v>
      </c>
      <c r="U182" s="71">
        <f t="shared" si="32"/>
        <v>100</v>
      </c>
      <c r="V182" s="71">
        <f t="shared" si="33"/>
        <v>347.1</v>
      </c>
      <c r="W182" s="283">
        <f t="shared" si="34"/>
        <v>347</v>
      </c>
      <c r="X182" s="44">
        <v>5</v>
      </c>
      <c r="Y182" s="73">
        <f>'ИТОГ и проверка'!O182</f>
        <v>347</v>
      </c>
      <c r="Z182" s="73">
        <f t="shared" si="36"/>
        <v>4.9985594929415154</v>
      </c>
      <c r="AA182" s="71">
        <f t="shared" si="35"/>
        <v>-1.4405070584846413E-3</v>
      </c>
      <c r="AB182" s="73">
        <f t="shared" si="31"/>
        <v>0</v>
      </c>
      <c r="AC182" s="77"/>
      <c r="AD182" s="314"/>
      <c r="AE182" s="283"/>
      <c r="AF182" s="73">
        <f>'ИТОГ и проверка'!P182</f>
        <v>260</v>
      </c>
      <c r="AG182" s="73"/>
      <c r="AH182" s="73"/>
      <c r="AI182" s="91"/>
      <c r="AJ182" s="91">
        <f t="shared" si="29"/>
        <v>260</v>
      </c>
      <c r="AK182" s="89">
        <f t="shared" si="27"/>
        <v>-87</v>
      </c>
      <c r="AL182" s="71">
        <f t="shared" si="28"/>
        <v>0</v>
      </c>
    </row>
    <row r="183" spans="1:38" ht="63">
      <c r="A183" s="66" t="s">
        <v>372</v>
      </c>
      <c r="B183" s="67" t="s">
        <v>373</v>
      </c>
      <c r="C183" s="189">
        <v>58.8</v>
      </c>
      <c r="D183" s="74">
        <v>0</v>
      </c>
      <c r="E183" s="187">
        <v>0</v>
      </c>
      <c r="F183" s="157">
        <f t="shared" si="30"/>
        <v>0</v>
      </c>
      <c r="G183" s="75">
        <v>0</v>
      </c>
      <c r="H183" s="75">
        <v>0</v>
      </c>
      <c r="I183" s="75"/>
      <c r="J183" s="312"/>
      <c r="K183" s="72"/>
      <c r="L183" s="75">
        <v>0</v>
      </c>
      <c r="M183" s="75"/>
      <c r="N183" s="158"/>
      <c r="O183" s="173">
        <v>0</v>
      </c>
      <c r="P183" s="160"/>
      <c r="Q183" s="161"/>
      <c r="R183" s="92">
        <v>0</v>
      </c>
      <c r="S183" s="313"/>
      <c r="T183" s="92">
        <v>0</v>
      </c>
      <c r="U183" s="162">
        <v>0</v>
      </c>
      <c r="V183" s="71">
        <f t="shared" si="33"/>
        <v>0</v>
      </c>
      <c r="W183" s="283">
        <f t="shared" si="34"/>
        <v>0</v>
      </c>
      <c r="X183" s="44">
        <v>0</v>
      </c>
      <c r="Y183" s="73">
        <f>'ИТОГ и проверка'!O183</f>
        <v>0</v>
      </c>
      <c r="Z183" s="73">
        <v>0</v>
      </c>
      <c r="AA183" s="71">
        <f t="shared" si="35"/>
        <v>0</v>
      </c>
      <c r="AB183" s="10">
        <f t="shared" si="31"/>
        <v>0</v>
      </c>
      <c r="AC183" s="77"/>
      <c r="AD183" s="314"/>
      <c r="AE183" s="283"/>
      <c r="AF183" s="73">
        <f>'ИТОГ и проверка'!P183</f>
        <v>0</v>
      </c>
      <c r="AG183" s="73"/>
      <c r="AH183" s="73"/>
      <c r="AI183" s="91"/>
      <c r="AJ183" s="91">
        <f t="shared" si="29"/>
        <v>0</v>
      </c>
      <c r="AK183" s="89">
        <f t="shared" si="27"/>
        <v>0</v>
      </c>
      <c r="AL183" s="71">
        <f t="shared" si="28"/>
        <v>0</v>
      </c>
    </row>
    <row r="184" spans="1:38" ht="63">
      <c r="A184" s="66" t="s">
        <v>374</v>
      </c>
      <c r="B184" s="67" t="s">
        <v>375</v>
      </c>
      <c r="C184" s="196">
        <v>17.8</v>
      </c>
      <c r="D184" s="74">
        <v>0</v>
      </c>
      <c r="E184" s="186">
        <v>0</v>
      </c>
      <c r="F184" s="157">
        <f t="shared" si="30"/>
        <v>0</v>
      </c>
      <c r="G184" s="75">
        <v>0</v>
      </c>
      <c r="H184" s="75">
        <v>0</v>
      </c>
      <c r="I184" s="75"/>
      <c r="J184" s="312"/>
      <c r="K184" s="72"/>
      <c r="L184" s="75">
        <v>0</v>
      </c>
      <c r="M184" s="75"/>
      <c r="N184" s="158"/>
      <c r="O184" s="173">
        <v>0</v>
      </c>
      <c r="P184" s="160"/>
      <c r="Q184" s="161"/>
      <c r="R184" s="92">
        <v>0</v>
      </c>
      <c r="S184" s="313"/>
      <c r="T184" s="92">
        <v>0</v>
      </c>
      <c r="U184" s="162">
        <v>0</v>
      </c>
      <c r="V184" s="71">
        <f t="shared" si="33"/>
        <v>0</v>
      </c>
      <c r="W184" s="283">
        <f t="shared" si="34"/>
        <v>0</v>
      </c>
      <c r="X184" s="44">
        <v>0</v>
      </c>
      <c r="Y184" s="73">
        <f>'ИТОГ и проверка'!O184</f>
        <v>0</v>
      </c>
      <c r="Z184" s="73">
        <v>0</v>
      </c>
      <c r="AA184" s="71">
        <f t="shared" si="35"/>
        <v>0</v>
      </c>
      <c r="AB184" s="73">
        <f t="shared" si="31"/>
        <v>0</v>
      </c>
      <c r="AC184" s="77"/>
      <c r="AD184" s="314"/>
      <c r="AE184" s="283"/>
      <c r="AF184" s="73">
        <f>'ИТОГ и проверка'!P184</f>
        <v>0</v>
      </c>
      <c r="AG184" s="73"/>
      <c r="AH184" s="73"/>
      <c r="AI184" s="91"/>
      <c r="AJ184" s="91">
        <f t="shared" si="29"/>
        <v>0</v>
      </c>
      <c r="AK184" s="89">
        <f t="shared" si="27"/>
        <v>0</v>
      </c>
      <c r="AL184" s="71">
        <f t="shared" si="28"/>
        <v>0</v>
      </c>
    </row>
    <row r="185" spans="1:38" ht="63">
      <c r="A185" s="66" t="s">
        <v>376</v>
      </c>
      <c r="B185" s="67" t="s">
        <v>377</v>
      </c>
      <c r="C185" s="189">
        <v>30.8</v>
      </c>
      <c r="D185" s="74">
        <v>0</v>
      </c>
      <c r="E185" s="187">
        <v>0</v>
      </c>
      <c r="F185" s="157">
        <f t="shared" si="30"/>
        <v>0</v>
      </c>
      <c r="G185" s="75">
        <v>0</v>
      </c>
      <c r="H185" s="75">
        <v>0</v>
      </c>
      <c r="I185" s="75"/>
      <c r="J185" s="312"/>
      <c r="K185" s="72"/>
      <c r="L185" s="75">
        <v>0</v>
      </c>
      <c r="M185" s="75"/>
      <c r="N185" s="158"/>
      <c r="O185" s="173">
        <v>0</v>
      </c>
      <c r="P185" s="160"/>
      <c r="Q185" s="161"/>
      <c r="R185" s="92">
        <v>0</v>
      </c>
      <c r="S185" s="313"/>
      <c r="T185" s="92">
        <v>0</v>
      </c>
      <c r="U185" s="162">
        <v>0</v>
      </c>
      <c r="V185" s="71">
        <f t="shared" si="33"/>
        <v>0</v>
      </c>
      <c r="W185" s="283">
        <f t="shared" si="34"/>
        <v>0</v>
      </c>
      <c r="X185" s="44">
        <v>0</v>
      </c>
      <c r="Y185" s="73">
        <f>'ИТОГ и проверка'!O185</f>
        <v>0</v>
      </c>
      <c r="Z185" s="73">
        <v>0</v>
      </c>
      <c r="AA185" s="71">
        <f t="shared" si="35"/>
        <v>0</v>
      </c>
      <c r="AB185" s="10">
        <f t="shared" si="31"/>
        <v>0</v>
      </c>
      <c r="AC185" s="77"/>
      <c r="AD185" s="314"/>
      <c r="AE185" s="283"/>
      <c r="AF185" s="73">
        <f>'ИТОГ и проверка'!P185</f>
        <v>0</v>
      </c>
      <c r="AG185" s="73"/>
      <c r="AH185" s="73"/>
      <c r="AI185" s="91"/>
      <c r="AJ185" s="91">
        <f t="shared" si="29"/>
        <v>0</v>
      </c>
      <c r="AK185" s="89">
        <f t="shared" si="27"/>
        <v>0</v>
      </c>
      <c r="AL185" s="71">
        <f t="shared" si="28"/>
        <v>0</v>
      </c>
    </row>
    <row r="186" spans="1:38" ht="63">
      <c r="A186" s="66" t="s">
        <v>378</v>
      </c>
      <c r="B186" s="67" t="s">
        <v>379</v>
      </c>
      <c r="C186" s="196">
        <v>20.399999999999999</v>
      </c>
      <c r="D186" s="74">
        <v>0</v>
      </c>
      <c r="E186" s="186">
        <v>0</v>
      </c>
      <c r="F186" s="157">
        <f t="shared" si="30"/>
        <v>0</v>
      </c>
      <c r="G186" s="75">
        <v>0</v>
      </c>
      <c r="H186" s="75">
        <v>0</v>
      </c>
      <c r="I186" s="75"/>
      <c r="J186" s="312"/>
      <c r="K186" s="72"/>
      <c r="L186" s="75">
        <v>0</v>
      </c>
      <c r="M186" s="75"/>
      <c r="N186" s="158"/>
      <c r="O186" s="173">
        <v>0</v>
      </c>
      <c r="P186" s="160"/>
      <c r="Q186" s="161"/>
      <c r="R186" s="92">
        <v>0</v>
      </c>
      <c r="S186" s="313"/>
      <c r="T186" s="92">
        <v>0</v>
      </c>
      <c r="U186" s="162">
        <v>0</v>
      </c>
      <c r="V186" s="71">
        <f t="shared" si="33"/>
        <v>0</v>
      </c>
      <c r="W186" s="283">
        <f t="shared" si="34"/>
        <v>0</v>
      </c>
      <c r="X186" s="44">
        <v>0</v>
      </c>
      <c r="Y186" s="73">
        <f>'ИТОГ и проверка'!O186</f>
        <v>0</v>
      </c>
      <c r="Z186" s="73">
        <v>0</v>
      </c>
      <c r="AA186" s="71">
        <f t="shared" si="35"/>
        <v>0</v>
      </c>
      <c r="AB186" s="73">
        <f t="shared" si="31"/>
        <v>0</v>
      </c>
      <c r="AC186" s="77"/>
      <c r="AD186" s="314"/>
      <c r="AE186" s="283"/>
      <c r="AF186" s="73">
        <f>'ИТОГ и проверка'!P186</f>
        <v>0</v>
      </c>
      <c r="AG186" s="73"/>
      <c r="AH186" s="73"/>
      <c r="AI186" s="91"/>
      <c r="AJ186" s="91">
        <f t="shared" si="29"/>
        <v>0</v>
      </c>
      <c r="AK186" s="89">
        <f t="shared" si="27"/>
        <v>0</v>
      </c>
      <c r="AL186" s="71">
        <f t="shared" si="28"/>
        <v>0</v>
      </c>
    </row>
    <row r="187" spans="1:38" ht="63">
      <c r="A187" s="66" t="s">
        <v>380</v>
      </c>
      <c r="B187" s="67" t="s">
        <v>381</v>
      </c>
      <c r="C187" s="189">
        <v>20.8</v>
      </c>
      <c r="D187" s="74">
        <v>0</v>
      </c>
      <c r="E187" s="187">
        <v>0</v>
      </c>
      <c r="F187" s="157">
        <f t="shared" si="30"/>
        <v>0</v>
      </c>
      <c r="G187" s="75">
        <v>0</v>
      </c>
      <c r="H187" s="75">
        <v>0</v>
      </c>
      <c r="I187" s="75"/>
      <c r="J187" s="312"/>
      <c r="K187" s="72"/>
      <c r="L187" s="75">
        <v>0</v>
      </c>
      <c r="M187" s="75"/>
      <c r="N187" s="158"/>
      <c r="O187" s="173">
        <v>0</v>
      </c>
      <c r="P187" s="160"/>
      <c r="Q187" s="161"/>
      <c r="R187" s="92">
        <v>0</v>
      </c>
      <c r="S187" s="313"/>
      <c r="T187" s="92">
        <v>0</v>
      </c>
      <c r="U187" s="162">
        <v>0</v>
      </c>
      <c r="V187" s="71">
        <f t="shared" si="33"/>
        <v>0</v>
      </c>
      <c r="W187" s="283">
        <f t="shared" si="34"/>
        <v>0</v>
      </c>
      <c r="X187" s="44">
        <v>0</v>
      </c>
      <c r="Y187" s="73">
        <f>'ИТОГ и проверка'!O187</f>
        <v>0</v>
      </c>
      <c r="Z187" s="73">
        <v>0</v>
      </c>
      <c r="AA187" s="71">
        <f t="shared" si="35"/>
        <v>0</v>
      </c>
      <c r="AB187" s="10">
        <f t="shared" si="31"/>
        <v>0</v>
      </c>
      <c r="AC187" s="77"/>
      <c r="AD187" s="314"/>
      <c r="AE187" s="283"/>
      <c r="AF187" s="73">
        <f>'ИТОГ и проверка'!P187</f>
        <v>0</v>
      </c>
      <c r="AG187" s="73"/>
      <c r="AH187" s="73"/>
      <c r="AI187" s="91"/>
      <c r="AJ187" s="91">
        <f t="shared" si="29"/>
        <v>0</v>
      </c>
      <c r="AK187" s="89">
        <f t="shared" si="27"/>
        <v>0</v>
      </c>
      <c r="AL187" s="71">
        <f t="shared" si="28"/>
        <v>0</v>
      </c>
    </row>
    <row r="188" spans="1:38" ht="63">
      <c r="A188" s="66" t="s">
        <v>382</v>
      </c>
      <c r="B188" s="67" t="s">
        <v>383</v>
      </c>
      <c r="C188" s="196">
        <v>14.8</v>
      </c>
      <c r="D188" s="74">
        <v>0</v>
      </c>
      <c r="E188" s="186">
        <v>0</v>
      </c>
      <c r="F188" s="157">
        <f t="shared" si="30"/>
        <v>0</v>
      </c>
      <c r="G188" s="75">
        <v>0</v>
      </c>
      <c r="H188" s="75">
        <v>0</v>
      </c>
      <c r="I188" s="75"/>
      <c r="J188" s="312"/>
      <c r="K188" s="72"/>
      <c r="L188" s="75">
        <v>0</v>
      </c>
      <c r="M188" s="75"/>
      <c r="N188" s="158"/>
      <c r="O188" s="173">
        <v>0</v>
      </c>
      <c r="P188" s="160"/>
      <c r="Q188" s="161"/>
      <c r="R188" s="92">
        <v>0</v>
      </c>
      <c r="S188" s="313"/>
      <c r="T188" s="92">
        <v>0</v>
      </c>
      <c r="U188" s="162">
        <v>0</v>
      </c>
      <c r="V188" s="71">
        <f t="shared" si="33"/>
        <v>0</v>
      </c>
      <c r="W188" s="283">
        <f t="shared" si="34"/>
        <v>0</v>
      </c>
      <c r="X188" s="44">
        <v>0</v>
      </c>
      <c r="Y188" s="73">
        <f>'ИТОГ и проверка'!O188</f>
        <v>0</v>
      </c>
      <c r="Z188" s="73">
        <v>0</v>
      </c>
      <c r="AA188" s="71">
        <f t="shared" si="35"/>
        <v>0</v>
      </c>
      <c r="AB188" s="73">
        <f t="shared" si="31"/>
        <v>0</v>
      </c>
      <c r="AC188" s="77"/>
      <c r="AD188" s="314"/>
      <c r="AE188" s="283"/>
      <c r="AF188" s="73">
        <f>'ИТОГ и проверка'!P188</f>
        <v>0</v>
      </c>
      <c r="AG188" s="73"/>
      <c r="AH188" s="73"/>
      <c r="AI188" s="91"/>
      <c r="AJ188" s="91">
        <f t="shared" si="29"/>
        <v>0</v>
      </c>
      <c r="AK188" s="89">
        <f t="shared" si="27"/>
        <v>0</v>
      </c>
      <c r="AL188" s="71">
        <f t="shared" si="28"/>
        <v>0</v>
      </c>
    </row>
    <row r="189" spans="1:38" ht="63">
      <c r="A189" s="66" t="s">
        <v>384</v>
      </c>
      <c r="B189" s="67" t="s">
        <v>385</v>
      </c>
      <c r="C189" s="189">
        <v>8.6</v>
      </c>
      <c r="D189" s="74">
        <v>0</v>
      </c>
      <c r="E189" s="187">
        <v>0</v>
      </c>
      <c r="F189" s="157">
        <f t="shared" si="30"/>
        <v>0</v>
      </c>
      <c r="G189" s="75">
        <v>0</v>
      </c>
      <c r="H189" s="75">
        <v>0</v>
      </c>
      <c r="I189" s="75"/>
      <c r="J189" s="312"/>
      <c r="K189" s="72"/>
      <c r="L189" s="75">
        <v>0</v>
      </c>
      <c r="M189" s="75"/>
      <c r="N189" s="158"/>
      <c r="O189" s="173">
        <v>0</v>
      </c>
      <c r="P189" s="160"/>
      <c r="Q189" s="161"/>
      <c r="R189" s="92">
        <v>0</v>
      </c>
      <c r="S189" s="313"/>
      <c r="T189" s="92">
        <v>0</v>
      </c>
      <c r="U189" s="162">
        <v>0</v>
      </c>
      <c r="V189" s="71">
        <f t="shared" si="33"/>
        <v>0</v>
      </c>
      <c r="W189" s="283">
        <f t="shared" si="34"/>
        <v>0</v>
      </c>
      <c r="X189" s="44">
        <v>0</v>
      </c>
      <c r="Y189" s="73">
        <f>'ИТОГ и проверка'!O189</f>
        <v>0</v>
      </c>
      <c r="Z189" s="73">
        <v>0</v>
      </c>
      <c r="AA189" s="71">
        <f t="shared" si="35"/>
        <v>0</v>
      </c>
      <c r="AB189" s="10">
        <f t="shared" si="31"/>
        <v>0</v>
      </c>
      <c r="AC189" s="77"/>
      <c r="AD189" s="314"/>
      <c r="AE189" s="283"/>
      <c r="AF189" s="73">
        <f>'ИТОГ и проверка'!P189</f>
        <v>0</v>
      </c>
      <c r="AG189" s="73"/>
      <c r="AH189" s="73"/>
      <c r="AI189" s="91"/>
      <c r="AJ189" s="91">
        <f t="shared" si="29"/>
        <v>0</v>
      </c>
      <c r="AK189" s="89">
        <f t="shared" si="27"/>
        <v>0</v>
      </c>
      <c r="AL189" s="71">
        <f t="shared" si="28"/>
        <v>0</v>
      </c>
    </row>
    <row r="190" spans="1:38" ht="63">
      <c r="A190" s="66" t="s">
        <v>386</v>
      </c>
      <c r="B190" s="67" t="s">
        <v>387</v>
      </c>
      <c r="C190" s="196">
        <v>6.02</v>
      </c>
      <c r="D190" s="74">
        <v>14</v>
      </c>
      <c r="E190" s="186">
        <v>53</v>
      </c>
      <c r="F190" s="157">
        <f t="shared" si="30"/>
        <v>8.8039867109634553</v>
      </c>
      <c r="G190" s="75">
        <v>0</v>
      </c>
      <c r="H190" s="75">
        <v>0</v>
      </c>
      <c r="I190" s="75"/>
      <c r="J190" s="312"/>
      <c r="K190" s="72"/>
      <c r="L190" s="75">
        <v>0</v>
      </c>
      <c r="M190" s="75"/>
      <c r="N190" s="158"/>
      <c r="O190" s="173">
        <v>0</v>
      </c>
      <c r="P190" s="160"/>
      <c r="Q190" s="161"/>
      <c r="R190" s="92">
        <v>0</v>
      </c>
      <c r="S190" s="313"/>
      <c r="T190" s="92">
        <v>0</v>
      </c>
      <c r="U190" s="162">
        <v>0</v>
      </c>
      <c r="V190" s="71">
        <f t="shared" si="33"/>
        <v>2.6500000000000004</v>
      </c>
      <c r="W190" s="283">
        <f t="shared" si="34"/>
        <v>2</v>
      </c>
      <c r="X190" s="44">
        <v>5</v>
      </c>
      <c r="Y190" s="73">
        <f>'ИТОГ и проверка'!O190</f>
        <v>2</v>
      </c>
      <c r="Z190" s="73">
        <f t="shared" si="36"/>
        <v>3.773584905660377</v>
      </c>
      <c r="AA190" s="71">
        <f t="shared" si="35"/>
        <v>-1.226415094339623</v>
      </c>
      <c r="AB190" s="73">
        <f t="shared" si="31"/>
        <v>0</v>
      </c>
      <c r="AC190" s="77"/>
      <c r="AD190" s="314"/>
      <c r="AE190" s="283"/>
      <c r="AF190" s="73">
        <f>'ИТОГ и проверка'!P190</f>
        <v>1</v>
      </c>
      <c r="AG190" s="73"/>
      <c r="AH190" s="73"/>
      <c r="AI190" s="91"/>
      <c r="AJ190" s="91">
        <f t="shared" si="29"/>
        <v>1</v>
      </c>
      <c r="AK190" s="89">
        <f t="shared" si="27"/>
        <v>-1</v>
      </c>
      <c r="AL190" s="71">
        <f t="shared" si="28"/>
        <v>0</v>
      </c>
    </row>
    <row r="191" spans="1:38" ht="63">
      <c r="A191" s="66" t="s">
        <v>388</v>
      </c>
      <c r="B191" s="67" t="s">
        <v>389</v>
      </c>
      <c r="C191" s="189">
        <v>20.399999999999999</v>
      </c>
      <c r="D191" s="74">
        <v>0</v>
      </c>
      <c r="E191" s="187">
        <v>0</v>
      </c>
      <c r="F191" s="157">
        <f t="shared" si="30"/>
        <v>0</v>
      </c>
      <c r="G191" s="75">
        <v>0</v>
      </c>
      <c r="H191" s="75">
        <v>0</v>
      </c>
      <c r="I191" s="75"/>
      <c r="J191" s="312"/>
      <c r="K191" s="72"/>
      <c r="L191" s="75">
        <v>0</v>
      </c>
      <c r="M191" s="75"/>
      <c r="N191" s="158"/>
      <c r="O191" s="173">
        <v>0</v>
      </c>
      <c r="P191" s="160"/>
      <c r="Q191" s="161"/>
      <c r="R191" s="92">
        <v>0</v>
      </c>
      <c r="S191" s="313"/>
      <c r="T191" s="92">
        <v>0</v>
      </c>
      <c r="U191" s="162">
        <v>0</v>
      </c>
      <c r="V191" s="71">
        <f t="shared" si="33"/>
        <v>0</v>
      </c>
      <c r="W191" s="283">
        <f t="shared" si="34"/>
        <v>0</v>
      </c>
      <c r="X191" s="44">
        <v>0</v>
      </c>
      <c r="Y191" s="73">
        <f>'ИТОГ и проверка'!O191</f>
        <v>0</v>
      </c>
      <c r="Z191" s="73">
        <v>0</v>
      </c>
      <c r="AA191" s="71">
        <f t="shared" si="35"/>
        <v>0</v>
      </c>
      <c r="AB191" s="10">
        <f t="shared" si="31"/>
        <v>0</v>
      </c>
      <c r="AC191" s="77"/>
      <c r="AD191" s="314"/>
      <c r="AE191" s="283"/>
      <c r="AF191" s="73">
        <f>'ИТОГ и проверка'!P191</f>
        <v>0</v>
      </c>
      <c r="AG191" s="73"/>
      <c r="AH191" s="73"/>
      <c r="AI191" s="91"/>
      <c r="AJ191" s="91">
        <f t="shared" si="29"/>
        <v>0</v>
      </c>
      <c r="AK191" s="89">
        <f t="shared" si="27"/>
        <v>0</v>
      </c>
      <c r="AL191" s="71">
        <f t="shared" si="28"/>
        <v>0</v>
      </c>
    </row>
    <row r="192" spans="1:38" ht="63">
      <c r="A192" s="66" t="s">
        <v>390</v>
      </c>
      <c r="B192" s="67" t="s">
        <v>391</v>
      </c>
      <c r="C192" s="196">
        <v>37.25</v>
      </c>
      <c r="D192" s="74">
        <v>0</v>
      </c>
      <c r="E192" s="186">
        <v>0</v>
      </c>
      <c r="F192" s="157">
        <f t="shared" si="30"/>
        <v>0</v>
      </c>
      <c r="G192" s="75">
        <v>0</v>
      </c>
      <c r="H192" s="75">
        <v>0</v>
      </c>
      <c r="I192" s="75"/>
      <c r="J192" s="312"/>
      <c r="K192" s="72"/>
      <c r="L192" s="75">
        <v>0</v>
      </c>
      <c r="M192" s="75"/>
      <c r="N192" s="158"/>
      <c r="O192" s="173">
        <v>0</v>
      </c>
      <c r="P192" s="160"/>
      <c r="Q192" s="161"/>
      <c r="R192" s="92">
        <v>0</v>
      </c>
      <c r="S192" s="313"/>
      <c r="T192" s="92">
        <v>0</v>
      </c>
      <c r="U192" s="162">
        <v>0</v>
      </c>
      <c r="V192" s="71">
        <f t="shared" si="33"/>
        <v>0</v>
      </c>
      <c r="W192" s="283">
        <f t="shared" si="34"/>
        <v>0</v>
      </c>
      <c r="X192" s="44">
        <v>0</v>
      </c>
      <c r="Y192" s="73">
        <f>'ИТОГ и проверка'!O192</f>
        <v>0</v>
      </c>
      <c r="Z192" s="73">
        <v>0</v>
      </c>
      <c r="AA192" s="71">
        <f t="shared" si="35"/>
        <v>0</v>
      </c>
      <c r="AB192" s="73">
        <f t="shared" si="31"/>
        <v>0</v>
      </c>
      <c r="AC192" s="77"/>
      <c r="AD192" s="314"/>
      <c r="AE192" s="283"/>
      <c r="AF192" s="73">
        <f>'ИТОГ и проверка'!P192</f>
        <v>0</v>
      </c>
      <c r="AG192" s="73"/>
      <c r="AH192" s="73"/>
      <c r="AI192" s="91"/>
      <c r="AJ192" s="91">
        <f t="shared" si="29"/>
        <v>0</v>
      </c>
      <c r="AK192" s="89">
        <f t="shared" si="27"/>
        <v>0</v>
      </c>
      <c r="AL192" s="71">
        <f t="shared" si="28"/>
        <v>0</v>
      </c>
    </row>
    <row r="193" spans="1:38" ht="63">
      <c r="A193" s="66" t="s">
        <v>392</v>
      </c>
      <c r="B193" s="67" t="s">
        <v>393</v>
      </c>
      <c r="C193" s="189">
        <v>24.35</v>
      </c>
      <c r="D193" s="74">
        <v>0</v>
      </c>
      <c r="E193" s="206">
        <v>0</v>
      </c>
      <c r="F193" s="157">
        <f t="shared" si="30"/>
        <v>0</v>
      </c>
      <c r="G193" s="75">
        <v>0</v>
      </c>
      <c r="H193" s="75">
        <v>0</v>
      </c>
      <c r="I193" s="75"/>
      <c r="J193" s="312"/>
      <c r="K193" s="72"/>
      <c r="L193" s="75">
        <v>0</v>
      </c>
      <c r="M193" s="75"/>
      <c r="N193" s="158"/>
      <c r="O193" s="173">
        <v>0</v>
      </c>
      <c r="P193" s="160"/>
      <c r="Q193" s="161"/>
      <c r="R193" s="92">
        <v>0</v>
      </c>
      <c r="S193" s="313"/>
      <c r="T193" s="92">
        <v>0</v>
      </c>
      <c r="U193" s="162">
        <v>0</v>
      </c>
      <c r="V193" s="71">
        <f t="shared" si="33"/>
        <v>0</v>
      </c>
      <c r="W193" s="283">
        <f t="shared" si="34"/>
        <v>0</v>
      </c>
      <c r="X193" s="44">
        <v>0</v>
      </c>
      <c r="Y193" s="73">
        <f>'ИТОГ и проверка'!O193</f>
        <v>0</v>
      </c>
      <c r="Z193" s="73">
        <v>0</v>
      </c>
      <c r="AA193" s="71">
        <f t="shared" si="35"/>
        <v>0</v>
      </c>
      <c r="AB193" s="10">
        <f t="shared" si="31"/>
        <v>0</v>
      </c>
      <c r="AC193" s="77"/>
      <c r="AD193" s="314"/>
      <c r="AE193" s="283"/>
      <c r="AF193" s="73">
        <f>'ИТОГ и проверка'!P193</f>
        <v>0</v>
      </c>
      <c r="AG193" s="73"/>
      <c r="AH193" s="73"/>
      <c r="AI193" s="91"/>
      <c r="AJ193" s="91">
        <f t="shared" si="29"/>
        <v>0</v>
      </c>
      <c r="AK193" s="89">
        <f t="shared" si="27"/>
        <v>0</v>
      </c>
      <c r="AL193" s="71">
        <f t="shared" si="28"/>
        <v>0</v>
      </c>
    </row>
    <row r="194" spans="1:38" ht="63">
      <c r="A194" s="66" t="s">
        <v>394</v>
      </c>
      <c r="B194" s="67" t="s">
        <v>395</v>
      </c>
      <c r="C194" s="196">
        <v>30.8</v>
      </c>
      <c r="D194" s="284">
        <v>0</v>
      </c>
      <c r="E194" s="227">
        <v>0</v>
      </c>
      <c r="F194" s="174">
        <f t="shared" si="30"/>
        <v>0</v>
      </c>
      <c r="G194" s="75">
        <v>0</v>
      </c>
      <c r="H194" s="75">
        <v>0</v>
      </c>
      <c r="I194" s="75"/>
      <c r="J194" s="312"/>
      <c r="K194" s="72"/>
      <c r="L194" s="75">
        <v>0</v>
      </c>
      <c r="M194" s="75"/>
      <c r="N194" s="158"/>
      <c r="O194" s="173">
        <v>0</v>
      </c>
      <c r="P194" s="160"/>
      <c r="Q194" s="161"/>
      <c r="R194" s="92">
        <v>0</v>
      </c>
      <c r="S194" s="313"/>
      <c r="T194" s="92">
        <v>0</v>
      </c>
      <c r="U194" s="162">
        <v>0</v>
      </c>
      <c r="V194" s="71">
        <f t="shared" si="33"/>
        <v>0</v>
      </c>
      <c r="W194" s="283">
        <f t="shared" si="34"/>
        <v>0</v>
      </c>
      <c r="X194" s="44">
        <v>0</v>
      </c>
      <c r="Y194" s="73">
        <f>'ИТОГ и проверка'!O194</f>
        <v>0</v>
      </c>
      <c r="Z194" s="73">
        <v>0</v>
      </c>
      <c r="AA194" s="71">
        <f t="shared" si="35"/>
        <v>0</v>
      </c>
      <c r="AB194" s="73">
        <f t="shared" si="31"/>
        <v>0</v>
      </c>
      <c r="AC194" s="77"/>
      <c r="AD194" s="314"/>
      <c r="AE194" s="283"/>
      <c r="AF194" s="73">
        <f>'ИТОГ и проверка'!P194</f>
        <v>0</v>
      </c>
      <c r="AG194" s="73"/>
      <c r="AH194" s="73"/>
      <c r="AI194" s="91"/>
      <c r="AJ194" s="91">
        <f t="shared" si="29"/>
        <v>0</v>
      </c>
      <c r="AK194" s="89">
        <f t="shared" si="27"/>
        <v>0</v>
      </c>
      <c r="AL194" s="71">
        <f t="shared" si="28"/>
        <v>0</v>
      </c>
    </row>
    <row r="195" spans="1:38">
      <c r="A195" s="93" t="s">
        <v>396</v>
      </c>
      <c r="B195" s="57" t="s">
        <v>397</v>
      </c>
      <c r="C195" s="175"/>
      <c r="D195" s="165"/>
      <c r="E195" s="258"/>
      <c r="F195" s="213"/>
      <c r="G195" s="61"/>
      <c r="H195" s="61"/>
      <c r="I195" s="61"/>
      <c r="J195" s="121"/>
      <c r="K195" s="121"/>
      <c r="L195" s="61"/>
      <c r="M195" s="121"/>
      <c r="N195" s="61"/>
      <c r="O195" s="221"/>
      <c r="P195" s="58"/>
      <c r="Q195" s="58"/>
      <c r="R195" s="59"/>
      <c r="S195" s="58"/>
      <c r="T195" s="59"/>
      <c r="U195" s="58"/>
      <c r="V195" s="60"/>
      <c r="W195" s="62"/>
      <c r="X195" s="62"/>
      <c r="Y195" s="60"/>
      <c r="Z195" s="120"/>
      <c r="AA195" s="60"/>
      <c r="AB195" s="10">
        <f t="shared" si="31"/>
        <v>0</v>
      </c>
      <c r="AC195" s="60"/>
      <c r="AD195" s="62"/>
      <c r="AE195" s="62"/>
      <c r="AF195" s="60"/>
      <c r="AG195" s="62"/>
      <c r="AH195" s="60"/>
      <c r="AI195" s="317"/>
      <c r="AJ195" s="91">
        <f t="shared" si="29"/>
        <v>0</v>
      </c>
      <c r="AK195" s="89">
        <f t="shared" si="27"/>
        <v>0</v>
      </c>
      <c r="AL195" s="71">
        <f t="shared" si="28"/>
        <v>0</v>
      </c>
    </row>
    <row r="196" spans="1:38" ht="47.25">
      <c r="A196" s="66" t="s">
        <v>398</v>
      </c>
      <c r="B196" s="67" t="s">
        <v>399</v>
      </c>
      <c r="C196" s="222">
        <v>555</v>
      </c>
      <c r="D196" s="284">
        <v>3243</v>
      </c>
      <c r="E196" s="227">
        <v>3052</v>
      </c>
      <c r="F196" s="174">
        <f t="shared" si="30"/>
        <v>5.4990990990990989</v>
      </c>
      <c r="G196" s="75">
        <v>162</v>
      </c>
      <c r="H196" s="75">
        <v>5</v>
      </c>
      <c r="I196" s="75"/>
      <c r="J196" s="312"/>
      <c r="K196" s="72"/>
      <c r="L196" s="75">
        <v>121</v>
      </c>
      <c r="M196" s="75"/>
      <c r="N196" s="75"/>
      <c r="O196" s="187">
        <v>146</v>
      </c>
      <c r="P196" s="77"/>
      <c r="Q196" s="77"/>
      <c r="R196" s="70">
        <v>117</v>
      </c>
      <c r="S196" s="77"/>
      <c r="T196" s="70">
        <v>1</v>
      </c>
      <c r="U196" s="71">
        <f t="shared" si="32"/>
        <v>90.123456790123456</v>
      </c>
      <c r="V196" s="71">
        <f t="shared" si="33"/>
        <v>152.6</v>
      </c>
      <c r="W196" s="283">
        <f t="shared" si="34"/>
        <v>152</v>
      </c>
      <c r="X196" s="44">
        <v>5</v>
      </c>
      <c r="Y196" s="73">
        <f>'ИТОГ и проверка'!O196</f>
        <v>152</v>
      </c>
      <c r="Z196" s="73">
        <f t="shared" si="36"/>
        <v>4.980340760157274</v>
      </c>
      <c r="AA196" s="71">
        <f t="shared" si="35"/>
        <v>-1.9659239842725995E-2</v>
      </c>
      <c r="AB196" s="73">
        <f t="shared" si="31"/>
        <v>0</v>
      </c>
      <c r="AC196" s="77"/>
      <c r="AD196" s="314"/>
      <c r="AE196" s="283"/>
      <c r="AF196" s="73">
        <f>'ИТОГ и проверка'!P196</f>
        <v>114</v>
      </c>
      <c r="AG196" s="73"/>
      <c r="AH196" s="73"/>
      <c r="AI196" s="91"/>
      <c r="AJ196" s="91">
        <f t="shared" si="29"/>
        <v>114</v>
      </c>
      <c r="AK196" s="89">
        <f t="shared" si="27"/>
        <v>-38</v>
      </c>
      <c r="AL196" s="71">
        <f t="shared" si="28"/>
        <v>0</v>
      </c>
    </row>
    <row r="197" spans="1:38">
      <c r="A197" s="93" t="s">
        <v>400</v>
      </c>
      <c r="B197" s="57" t="s">
        <v>401</v>
      </c>
      <c r="C197" s="175"/>
      <c r="D197" s="165"/>
      <c r="E197" s="229"/>
      <c r="F197" s="213"/>
      <c r="G197" s="61"/>
      <c r="H197" s="61"/>
      <c r="I197" s="61"/>
      <c r="J197" s="121"/>
      <c r="K197" s="121"/>
      <c r="L197" s="61"/>
      <c r="M197" s="121"/>
      <c r="N197" s="61"/>
      <c r="O197" s="193"/>
      <c r="P197" s="58"/>
      <c r="Q197" s="58"/>
      <c r="R197" s="59"/>
      <c r="S197" s="58"/>
      <c r="T197" s="59"/>
      <c r="U197" s="58"/>
      <c r="V197" s="60"/>
      <c r="W197" s="62"/>
      <c r="X197" s="62"/>
      <c r="Y197" s="60"/>
      <c r="Z197" s="120"/>
      <c r="AA197" s="60"/>
      <c r="AB197" s="10">
        <f t="shared" si="31"/>
        <v>0</v>
      </c>
      <c r="AC197" s="60"/>
      <c r="AD197" s="62"/>
      <c r="AE197" s="62"/>
      <c r="AF197" s="60"/>
      <c r="AG197" s="62"/>
      <c r="AH197" s="60"/>
      <c r="AI197" s="317"/>
      <c r="AJ197" s="91">
        <f t="shared" si="29"/>
        <v>0</v>
      </c>
      <c r="AK197" s="89">
        <f t="shared" si="27"/>
        <v>0</v>
      </c>
      <c r="AL197" s="71">
        <f t="shared" si="28"/>
        <v>0</v>
      </c>
    </row>
    <row r="198" spans="1:38" ht="31.5">
      <c r="A198" s="66" t="s">
        <v>402</v>
      </c>
      <c r="B198" s="67" t="s">
        <v>403</v>
      </c>
      <c r="C198" s="171">
        <v>133.66200000000001</v>
      </c>
      <c r="D198" s="74">
        <v>249</v>
      </c>
      <c r="E198" s="148">
        <v>365</v>
      </c>
      <c r="F198" s="157">
        <f t="shared" si="30"/>
        <v>2.7307686552647721</v>
      </c>
      <c r="G198" s="75">
        <v>12</v>
      </c>
      <c r="H198" s="75">
        <v>5</v>
      </c>
      <c r="I198" s="75"/>
      <c r="J198" s="312"/>
      <c r="K198" s="72"/>
      <c r="L198" s="75">
        <v>9</v>
      </c>
      <c r="M198" s="75"/>
      <c r="N198" s="158"/>
      <c r="O198" s="170">
        <v>12</v>
      </c>
      <c r="P198" s="160"/>
      <c r="Q198" s="161"/>
      <c r="R198" s="90">
        <v>9</v>
      </c>
      <c r="S198" s="313"/>
      <c r="T198" s="90">
        <v>0</v>
      </c>
      <c r="U198" s="162">
        <f t="shared" si="32"/>
        <v>100</v>
      </c>
      <c r="V198" s="71">
        <f t="shared" si="33"/>
        <v>18.25</v>
      </c>
      <c r="W198" s="283">
        <f t="shared" si="34"/>
        <v>18</v>
      </c>
      <c r="X198" s="44">
        <v>5</v>
      </c>
      <c r="Y198" s="73">
        <f>'ИТОГ и проверка'!O198</f>
        <v>18</v>
      </c>
      <c r="Z198" s="73">
        <f t="shared" si="36"/>
        <v>4.9315068493150687</v>
      </c>
      <c r="AA198" s="71">
        <f t="shared" si="35"/>
        <v>-6.8493150684931337E-2</v>
      </c>
      <c r="AB198" s="73">
        <f t="shared" si="31"/>
        <v>0</v>
      </c>
      <c r="AC198" s="77"/>
      <c r="AD198" s="314"/>
      <c r="AE198" s="283"/>
      <c r="AF198" s="73">
        <f>'ИТОГ и проверка'!P198</f>
        <v>13</v>
      </c>
      <c r="AG198" s="73"/>
      <c r="AH198" s="73"/>
      <c r="AI198" s="91"/>
      <c r="AJ198" s="91">
        <f t="shared" si="29"/>
        <v>13</v>
      </c>
      <c r="AK198" s="89">
        <f t="shared" si="27"/>
        <v>-5</v>
      </c>
      <c r="AL198" s="71">
        <f t="shared" si="28"/>
        <v>0</v>
      </c>
    </row>
    <row r="199" spans="1:38" ht="31.5">
      <c r="A199" s="66" t="s">
        <v>404</v>
      </c>
      <c r="B199" s="67" t="s">
        <v>405</v>
      </c>
      <c r="C199" s="168">
        <v>868.12699999999995</v>
      </c>
      <c r="D199" s="74">
        <v>348</v>
      </c>
      <c r="E199" s="90">
        <v>776</v>
      </c>
      <c r="F199" s="157">
        <f t="shared" si="30"/>
        <v>0.89387843022967839</v>
      </c>
      <c r="G199" s="75">
        <v>17</v>
      </c>
      <c r="H199" s="75">
        <v>5</v>
      </c>
      <c r="I199" s="75"/>
      <c r="J199" s="312"/>
      <c r="K199" s="72"/>
      <c r="L199" s="75">
        <v>12</v>
      </c>
      <c r="M199" s="75"/>
      <c r="N199" s="158"/>
      <c r="O199" s="170">
        <v>17</v>
      </c>
      <c r="P199" s="160"/>
      <c r="Q199" s="161"/>
      <c r="R199" s="90">
        <v>12</v>
      </c>
      <c r="S199" s="313"/>
      <c r="T199" s="90">
        <v>0</v>
      </c>
      <c r="U199" s="162">
        <f t="shared" si="32"/>
        <v>99.999999999999986</v>
      </c>
      <c r="V199" s="71">
        <f t="shared" si="33"/>
        <v>38.800000000000004</v>
      </c>
      <c r="W199" s="283">
        <f t="shared" si="34"/>
        <v>38</v>
      </c>
      <c r="X199" s="44">
        <v>5</v>
      </c>
      <c r="Y199" s="73">
        <f>'ИТОГ и проверка'!O199</f>
        <v>38</v>
      </c>
      <c r="Z199" s="73">
        <f t="shared" si="36"/>
        <v>4.8969072164948457</v>
      </c>
      <c r="AA199" s="71">
        <f t="shared" si="35"/>
        <v>-0.10309278350515427</v>
      </c>
      <c r="AB199" s="10">
        <f t="shared" si="31"/>
        <v>0</v>
      </c>
      <c r="AC199" s="77"/>
      <c r="AD199" s="314"/>
      <c r="AE199" s="283"/>
      <c r="AF199" s="73">
        <f>'ИТОГ и проверка'!P199</f>
        <v>28</v>
      </c>
      <c r="AG199" s="73"/>
      <c r="AH199" s="73"/>
      <c r="AI199" s="91"/>
      <c r="AJ199" s="91">
        <f t="shared" si="29"/>
        <v>28</v>
      </c>
      <c r="AK199" s="89">
        <f t="shared" si="27"/>
        <v>-10</v>
      </c>
      <c r="AL199" s="71">
        <f t="shared" si="28"/>
        <v>0</v>
      </c>
    </row>
    <row r="200" spans="1:38" ht="31.5">
      <c r="A200" s="66" t="s">
        <v>406</v>
      </c>
      <c r="B200" s="67" t="s">
        <v>407</v>
      </c>
      <c r="C200" s="171">
        <v>1249.8789999999999</v>
      </c>
      <c r="D200" s="74">
        <v>735</v>
      </c>
      <c r="E200" s="237">
        <v>1166</v>
      </c>
      <c r="F200" s="157">
        <f t="shared" si="30"/>
        <v>0.93289030378140614</v>
      </c>
      <c r="G200" s="75">
        <v>36</v>
      </c>
      <c r="H200" s="75">
        <v>5</v>
      </c>
      <c r="I200" s="75"/>
      <c r="J200" s="312"/>
      <c r="K200" s="72"/>
      <c r="L200" s="75">
        <v>27</v>
      </c>
      <c r="M200" s="75"/>
      <c r="N200" s="158"/>
      <c r="O200" s="170">
        <v>36</v>
      </c>
      <c r="P200" s="160"/>
      <c r="Q200" s="161"/>
      <c r="R200" s="90">
        <v>27</v>
      </c>
      <c r="S200" s="313"/>
      <c r="T200" s="90">
        <v>0</v>
      </c>
      <c r="U200" s="162">
        <f t="shared" si="32"/>
        <v>100</v>
      </c>
      <c r="V200" s="71">
        <f t="shared" si="33"/>
        <v>58.300000000000004</v>
      </c>
      <c r="W200" s="283">
        <f t="shared" si="34"/>
        <v>58</v>
      </c>
      <c r="X200" s="44">
        <v>5</v>
      </c>
      <c r="Y200" s="73">
        <f>'ИТОГ и проверка'!O200</f>
        <v>58</v>
      </c>
      <c r="Z200" s="73">
        <f t="shared" si="36"/>
        <v>4.9742710120068612</v>
      </c>
      <c r="AA200" s="71">
        <f t="shared" si="35"/>
        <v>-2.572898799313883E-2</v>
      </c>
      <c r="AB200" s="73">
        <f t="shared" si="31"/>
        <v>0</v>
      </c>
      <c r="AC200" s="77"/>
      <c r="AD200" s="314"/>
      <c r="AE200" s="283"/>
      <c r="AF200" s="73">
        <f>'ИТОГ и проверка'!P200</f>
        <v>43</v>
      </c>
      <c r="AG200" s="73"/>
      <c r="AH200" s="73"/>
      <c r="AI200" s="91"/>
      <c r="AJ200" s="91">
        <f t="shared" si="29"/>
        <v>43</v>
      </c>
      <c r="AK200" s="89">
        <f t="shared" si="27"/>
        <v>-15</v>
      </c>
      <c r="AL200" s="71">
        <f t="shared" si="28"/>
        <v>0</v>
      </c>
    </row>
    <row r="201" spans="1:38" ht="47.25">
      <c r="A201" s="66" t="s">
        <v>408</v>
      </c>
      <c r="B201" s="67" t="s">
        <v>409</v>
      </c>
      <c r="C201" s="195">
        <v>405.33</v>
      </c>
      <c r="D201" s="74">
        <v>150</v>
      </c>
      <c r="E201" s="226">
        <v>203</v>
      </c>
      <c r="F201" s="157">
        <f t="shared" si="30"/>
        <v>0.5008264870599265</v>
      </c>
      <c r="G201" s="75">
        <v>7</v>
      </c>
      <c r="H201" s="75">
        <v>5</v>
      </c>
      <c r="I201" s="75"/>
      <c r="J201" s="312"/>
      <c r="K201" s="72"/>
      <c r="L201" s="75">
        <v>5</v>
      </c>
      <c r="M201" s="75"/>
      <c r="N201" s="75"/>
      <c r="O201" s="188">
        <v>5</v>
      </c>
      <c r="P201" s="77"/>
      <c r="Q201" s="77"/>
      <c r="R201" s="70">
        <v>5</v>
      </c>
      <c r="S201" s="77"/>
      <c r="T201" s="70"/>
      <c r="U201" s="71">
        <f t="shared" si="32"/>
        <v>71.428571428571416</v>
      </c>
      <c r="V201" s="71">
        <f t="shared" si="33"/>
        <v>10.15</v>
      </c>
      <c r="W201" s="283">
        <f t="shared" si="34"/>
        <v>10</v>
      </c>
      <c r="X201" s="44">
        <v>5</v>
      </c>
      <c r="Y201" s="73">
        <f>'ИТОГ и проверка'!O201</f>
        <v>10</v>
      </c>
      <c r="Z201" s="73">
        <f t="shared" si="36"/>
        <v>4.9261083743842367</v>
      </c>
      <c r="AA201" s="71">
        <f t="shared" si="35"/>
        <v>-7.3891625615763346E-2</v>
      </c>
      <c r="AB201" s="10">
        <f t="shared" si="31"/>
        <v>0</v>
      </c>
      <c r="AC201" s="77"/>
      <c r="AD201" s="314"/>
      <c r="AE201" s="283"/>
      <c r="AF201" s="73">
        <f>'ИТОГ и проверка'!P201</f>
        <v>7</v>
      </c>
      <c r="AG201" s="73"/>
      <c r="AH201" s="73"/>
      <c r="AI201" s="91"/>
      <c r="AJ201" s="91">
        <f t="shared" si="29"/>
        <v>7</v>
      </c>
      <c r="AK201" s="89">
        <f t="shared" si="27"/>
        <v>-3</v>
      </c>
      <c r="AL201" s="71">
        <f t="shared" si="28"/>
        <v>0</v>
      </c>
    </row>
    <row r="202" spans="1:38" ht="47.25">
      <c r="A202" s="66" t="s">
        <v>410</v>
      </c>
      <c r="B202" s="67" t="s">
        <v>411</v>
      </c>
      <c r="C202" s="171">
        <v>85.331000000000003</v>
      </c>
      <c r="D202" s="74">
        <v>47</v>
      </c>
      <c r="E202" s="186">
        <v>42</v>
      </c>
      <c r="F202" s="157">
        <f t="shared" si="30"/>
        <v>0.49220095861996227</v>
      </c>
      <c r="G202" s="75">
        <v>2</v>
      </c>
      <c r="H202" s="75">
        <v>4</v>
      </c>
      <c r="I202" s="75"/>
      <c r="J202" s="312"/>
      <c r="K202" s="72"/>
      <c r="L202" s="75">
        <v>1</v>
      </c>
      <c r="M202" s="75"/>
      <c r="N202" s="75"/>
      <c r="O202" s="206">
        <v>2</v>
      </c>
      <c r="P202" s="77"/>
      <c r="Q202" s="77"/>
      <c r="R202" s="70">
        <v>1</v>
      </c>
      <c r="S202" s="77"/>
      <c r="T202" s="70"/>
      <c r="U202" s="71">
        <f t="shared" si="32"/>
        <v>100</v>
      </c>
      <c r="V202" s="71">
        <f t="shared" si="33"/>
        <v>2.1</v>
      </c>
      <c r="W202" s="283">
        <f t="shared" si="34"/>
        <v>2</v>
      </c>
      <c r="X202" s="44">
        <v>5</v>
      </c>
      <c r="Y202" s="73">
        <f>'ИТОГ и проверка'!O202</f>
        <v>2</v>
      </c>
      <c r="Z202" s="73">
        <f t="shared" si="36"/>
        <v>4.7619047619047619</v>
      </c>
      <c r="AA202" s="71">
        <f t="shared" si="35"/>
        <v>-0.23809523809523814</v>
      </c>
      <c r="AB202" s="73">
        <f t="shared" si="31"/>
        <v>0</v>
      </c>
      <c r="AC202" s="77"/>
      <c r="AD202" s="314"/>
      <c r="AE202" s="283"/>
      <c r="AF202" s="73">
        <f>'ИТОГ и проверка'!P202</f>
        <v>1</v>
      </c>
      <c r="AG202" s="73"/>
      <c r="AH202" s="73"/>
      <c r="AI202" s="91"/>
      <c r="AJ202" s="91">
        <f t="shared" si="29"/>
        <v>1</v>
      </c>
      <c r="AK202" s="89">
        <f t="shared" si="27"/>
        <v>-1</v>
      </c>
      <c r="AL202" s="71">
        <f t="shared" si="28"/>
        <v>0</v>
      </c>
    </row>
    <row r="203" spans="1:38" ht="47.25">
      <c r="A203" s="66" t="s">
        <v>412</v>
      </c>
      <c r="B203" s="67" t="s">
        <v>413</v>
      </c>
      <c r="C203" s="189">
        <v>387.851</v>
      </c>
      <c r="D203" s="74">
        <v>33</v>
      </c>
      <c r="E203" s="148">
        <v>33</v>
      </c>
      <c r="F203" s="157">
        <f t="shared" si="30"/>
        <v>8.5084220486733309E-2</v>
      </c>
      <c r="G203" s="75">
        <v>0</v>
      </c>
      <c r="H203" s="75">
        <v>0</v>
      </c>
      <c r="I203" s="75"/>
      <c r="J203" s="312"/>
      <c r="K203" s="72"/>
      <c r="L203" s="75">
        <v>0</v>
      </c>
      <c r="M203" s="75"/>
      <c r="N203" s="158"/>
      <c r="O203" s="159">
        <v>0</v>
      </c>
      <c r="P203" s="160"/>
      <c r="Q203" s="161"/>
      <c r="R203" s="44">
        <v>0</v>
      </c>
      <c r="S203" s="313"/>
      <c r="T203" s="44">
        <v>0</v>
      </c>
      <c r="U203" s="162">
        <v>0</v>
      </c>
      <c r="V203" s="71">
        <f t="shared" si="33"/>
        <v>1.6500000000000001</v>
      </c>
      <c r="W203" s="283">
        <f t="shared" si="34"/>
        <v>1</v>
      </c>
      <c r="X203" s="44">
        <v>5</v>
      </c>
      <c r="Y203" s="73">
        <f>'ИТОГ и проверка'!O203</f>
        <v>0</v>
      </c>
      <c r="Z203" s="73">
        <f t="shared" si="36"/>
        <v>0</v>
      </c>
      <c r="AA203" s="71">
        <f t="shared" si="35"/>
        <v>-5</v>
      </c>
      <c r="AB203" s="10">
        <f t="shared" si="31"/>
        <v>0</v>
      </c>
      <c r="AC203" s="77"/>
      <c r="AD203" s="314"/>
      <c r="AE203" s="283"/>
      <c r="AF203" s="73">
        <f>'ИТОГ и проверка'!P203</f>
        <v>0</v>
      </c>
      <c r="AG203" s="73"/>
      <c r="AH203" s="73"/>
      <c r="AI203" s="91"/>
      <c r="AJ203" s="91">
        <f t="shared" si="29"/>
        <v>0</v>
      </c>
      <c r="AK203" s="89">
        <f t="shared" si="27"/>
        <v>0</v>
      </c>
      <c r="AL203" s="71">
        <f t="shared" si="28"/>
        <v>0</v>
      </c>
    </row>
    <row r="204" spans="1:38" ht="31.5">
      <c r="A204" s="66" t="s">
        <v>414</v>
      </c>
      <c r="B204" s="67" t="s">
        <v>415</v>
      </c>
      <c r="C204" s="196">
        <v>1.5740000000000001</v>
      </c>
      <c r="D204" s="74">
        <v>0</v>
      </c>
      <c r="E204" s="234">
        <v>0</v>
      </c>
      <c r="F204" s="157">
        <f t="shared" si="30"/>
        <v>0</v>
      </c>
      <c r="G204" s="75">
        <v>0</v>
      </c>
      <c r="H204" s="75">
        <v>0</v>
      </c>
      <c r="I204" s="75"/>
      <c r="J204" s="312"/>
      <c r="K204" s="72"/>
      <c r="L204" s="75">
        <v>0</v>
      </c>
      <c r="M204" s="75"/>
      <c r="N204" s="158"/>
      <c r="O204" s="173">
        <v>0</v>
      </c>
      <c r="P204" s="160"/>
      <c r="Q204" s="161"/>
      <c r="R204" s="92">
        <v>0</v>
      </c>
      <c r="S204" s="313"/>
      <c r="T204" s="92">
        <v>0</v>
      </c>
      <c r="U204" s="162">
        <v>0</v>
      </c>
      <c r="V204" s="71">
        <f t="shared" si="33"/>
        <v>0</v>
      </c>
      <c r="W204" s="283">
        <f t="shared" si="34"/>
        <v>0</v>
      </c>
      <c r="X204" s="44">
        <v>0</v>
      </c>
      <c r="Y204" s="73">
        <f>'ИТОГ и проверка'!O204</f>
        <v>0</v>
      </c>
      <c r="Z204" s="73">
        <v>0</v>
      </c>
      <c r="AA204" s="71">
        <f t="shared" si="35"/>
        <v>0</v>
      </c>
      <c r="AB204" s="73">
        <f t="shared" si="31"/>
        <v>0</v>
      </c>
      <c r="AC204" s="77"/>
      <c r="AD204" s="314"/>
      <c r="AE204" s="283"/>
      <c r="AF204" s="73">
        <f>'ИТОГ и проверка'!P204</f>
        <v>0</v>
      </c>
      <c r="AG204" s="73"/>
      <c r="AH204" s="73"/>
      <c r="AI204" s="91"/>
      <c r="AJ204" s="91">
        <f t="shared" si="29"/>
        <v>0</v>
      </c>
      <c r="AK204" s="89">
        <f t="shared" si="27"/>
        <v>0</v>
      </c>
      <c r="AL204" s="71">
        <f t="shared" si="28"/>
        <v>0</v>
      </c>
    </row>
    <row r="205" spans="1:38" ht="47.25">
      <c r="A205" s="66" t="s">
        <v>416</v>
      </c>
      <c r="B205" s="67" t="s">
        <v>417</v>
      </c>
      <c r="C205" s="168">
        <v>103.86</v>
      </c>
      <c r="D205" s="74">
        <v>44</v>
      </c>
      <c r="E205" s="187">
        <v>53</v>
      </c>
      <c r="F205" s="157">
        <f t="shared" si="30"/>
        <v>0.51030233005969572</v>
      </c>
      <c r="G205" s="75">
        <v>2</v>
      </c>
      <c r="H205" s="75">
        <v>5</v>
      </c>
      <c r="I205" s="75"/>
      <c r="J205" s="312"/>
      <c r="K205" s="72"/>
      <c r="L205" s="75">
        <v>1</v>
      </c>
      <c r="M205" s="75"/>
      <c r="N205" s="75"/>
      <c r="O205" s="249">
        <v>2</v>
      </c>
      <c r="P205" s="77"/>
      <c r="Q205" s="77"/>
      <c r="R205" s="92">
        <v>1</v>
      </c>
      <c r="S205" s="77"/>
      <c r="T205" s="92"/>
      <c r="U205" s="71">
        <f t="shared" si="32"/>
        <v>100</v>
      </c>
      <c r="V205" s="71">
        <f t="shared" si="33"/>
        <v>2.6500000000000004</v>
      </c>
      <c r="W205" s="283">
        <f t="shared" si="34"/>
        <v>2</v>
      </c>
      <c r="X205" s="44">
        <v>5</v>
      </c>
      <c r="Y205" s="73">
        <f>'ИТОГ и проверка'!O205</f>
        <v>2</v>
      </c>
      <c r="Z205" s="73">
        <f t="shared" si="36"/>
        <v>3.773584905660377</v>
      </c>
      <c r="AA205" s="71">
        <f t="shared" si="35"/>
        <v>-1.226415094339623</v>
      </c>
      <c r="AB205" s="10">
        <f t="shared" si="31"/>
        <v>0</v>
      </c>
      <c r="AC205" s="77"/>
      <c r="AD205" s="314"/>
      <c r="AE205" s="283"/>
      <c r="AF205" s="73">
        <f>'ИТОГ и проверка'!P205</f>
        <v>1</v>
      </c>
      <c r="AG205" s="73"/>
      <c r="AH205" s="73"/>
      <c r="AI205" s="91"/>
      <c r="AJ205" s="91">
        <f t="shared" si="29"/>
        <v>1</v>
      </c>
      <c r="AK205" s="89">
        <f t="shared" ref="AK205:AK264" si="37">AJ205-Y205</f>
        <v>-1</v>
      </c>
      <c r="AL205" s="71">
        <f t="shared" ref="AL205:AL264" si="38">IF(AK205&gt;1,AK205*1000,0)</f>
        <v>0</v>
      </c>
    </row>
    <row r="206" spans="1:38" ht="31.5" customHeight="1">
      <c r="A206" s="66" t="s">
        <v>418</v>
      </c>
      <c r="B206" s="67" t="s">
        <v>419</v>
      </c>
      <c r="C206" s="171">
        <v>16.981999999999999</v>
      </c>
      <c r="D206" s="74">
        <v>0</v>
      </c>
      <c r="E206" s="186">
        <v>0</v>
      </c>
      <c r="F206" s="157">
        <f t="shared" si="30"/>
        <v>0</v>
      </c>
      <c r="G206" s="75">
        <v>0</v>
      </c>
      <c r="H206" s="75">
        <v>0</v>
      </c>
      <c r="I206" s="75"/>
      <c r="J206" s="312"/>
      <c r="K206" s="72"/>
      <c r="L206" s="75">
        <v>0</v>
      </c>
      <c r="M206" s="75"/>
      <c r="N206" s="158"/>
      <c r="O206" s="170">
        <v>0</v>
      </c>
      <c r="P206" s="160"/>
      <c r="Q206" s="161"/>
      <c r="R206" s="90">
        <v>0</v>
      </c>
      <c r="S206" s="313"/>
      <c r="T206" s="90">
        <v>0</v>
      </c>
      <c r="U206" s="162">
        <v>0</v>
      </c>
      <c r="V206" s="71">
        <f t="shared" si="33"/>
        <v>0</v>
      </c>
      <c r="W206" s="283">
        <f t="shared" si="34"/>
        <v>0</v>
      </c>
      <c r="X206" s="44">
        <v>0</v>
      </c>
      <c r="Y206" s="73">
        <f>'ИТОГ и проверка'!O206</f>
        <v>0</v>
      </c>
      <c r="Z206" s="73">
        <v>0</v>
      </c>
      <c r="AA206" s="71">
        <f t="shared" si="35"/>
        <v>0</v>
      </c>
      <c r="AB206" s="73">
        <f t="shared" si="31"/>
        <v>0</v>
      </c>
      <c r="AC206" s="77"/>
      <c r="AD206" s="314"/>
      <c r="AE206" s="283"/>
      <c r="AF206" s="73">
        <f>'ИТОГ и проверка'!P206</f>
        <v>0</v>
      </c>
      <c r="AG206" s="73"/>
      <c r="AH206" s="73"/>
      <c r="AI206" s="91"/>
      <c r="AJ206" s="91">
        <f t="shared" si="29"/>
        <v>0</v>
      </c>
      <c r="AK206" s="89">
        <f t="shared" si="37"/>
        <v>0</v>
      </c>
      <c r="AL206" s="71">
        <f t="shared" si="38"/>
        <v>0</v>
      </c>
    </row>
    <row r="207" spans="1:38" ht="47.25">
      <c r="A207" s="66" t="s">
        <v>420</v>
      </c>
      <c r="B207" s="67" t="s">
        <v>421</v>
      </c>
      <c r="C207" s="168">
        <v>114.56699999999999</v>
      </c>
      <c r="D207" s="74">
        <v>0</v>
      </c>
      <c r="E207" s="187">
        <v>0</v>
      </c>
      <c r="F207" s="157">
        <f t="shared" si="30"/>
        <v>0</v>
      </c>
      <c r="G207" s="75">
        <v>0</v>
      </c>
      <c r="H207" s="75">
        <v>0</v>
      </c>
      <c r="I207" s="75"/>
      <c r="J207" s="312"/>
      <c r="K207" s="72"/>
      <c r="L207" s="75">
        <v>0</v>
      </c>
      <c r="M207" s="75"/>
      <c r="N207" s="158"/>
      <c r="O207" s="170">
        <v>0</v>
      </c>
      <c r="P207" s="160"/>
      <c r="Q207" s="161"/>
      <c r="R207" s="90">
        <v>0</v>
      </c>
      <c r="S207" s="313"/>
      <c r="T207" s="90">
        <v>0</v>
      </c>
      <c r="U207" s="162">
        <v>0</v>
      </c>
      <c r="V207" s="71">
        <f t="shared" si="33"/>
        <v>0</v>
      </c>
      <c r="W207" s="283">
        <f t="shared" si="34"/>
        <v>0</v>
      </c>
      <c r="X207" s="44">
        <v>0</v>
      </c>
      <c r="Y207" s="73">
        <f>'ИТОГ и проверка'!O207</f>
        <v>0</v>
      </c>
      <c r="Z207" s="73">
        <v>0</v>
      </c>
      <c r="AA207" s="71">
        <f t="shared" si="35"/>
        <v>0</v>
      </c>
      <c r="AB207" s="10">
        <f t="shared" si="31"/>
        <v>0</v>
      </c>
      <c r="AC207" s="77"/>
      <c r="AD207" s="314"/>
      <c r="AE207" s="283"/>
      <c r="AF207" s="73">
        <f>'ИТОГ и проверка'!P207</f>
        <v>0</v>
      </c>
      <c r="AG207" s="73"/>
      <c r="AH207" s="73"/>
      <c r="AI207" s="91"/>
      <c r="AJ207" s="91">
        <f t="shared" ref="AJ207:AJ265" si="39">SUM(AD207:AI207)</f>
        <v>0</v>
      </c>
      <c r="AK207" s="89">
        <f t="shared" si="37"/>
        <v>0</v>
      </c>
      <c r="AL207" s="71">
        <f t="shared" si="38"/>
        <v>0</v>
      </c>
    </row>
    <row r="208" spans="1:38" ht="47.25">
      <c r="A208" s="66" t="s">
        <v>422</v>
      </c>
      <c r="B208" s="67" t="s">
        <v>423</v>
      </c>
      <c r="C208" s="171">
        <v>15.319000000000001</v>
      </c>
      <c r="D208" s="74">
        <v>0</v>
      </c>
      <c r="E208" s="186">
        <v>0</v>
      </c>
      <c r="F208" s="157">
        <f t="shared" si="30"/>
        <v>0</v>
      </c>
      <c r="G208" s="75">
        <v>0</v>
      </c>
      <c r="H208" s="75">
        <v>0</v>
      </c>
      <c r="I208" s="75"/>
      <c r="J208" s="312"/>
      <c r="K208" s="72"/>
      <c r="L208" s="75">
        <v>0</v>
      </c>
      <c r="M208" s="75"/>
      <c r="N208" s="158"/>
      <c r="O208" s="170">
        <v>0</v>
      </c>
      <c r="P208" s="160"/>
      <c r="Q208" s="161"/>
      <c r="R208" s="90">
        <v>0</v>
      </c>
      <c r="S208" s="313"/>
      <c r="T208" s="90">
        <v>0</v>
      </c>
      <c r="U208" s="162">
        <v>0</v>
      </c>
      <c r="V208" s="71">
        <f t="shared" si="33"/>
        <v>0</v>
      </c>
      <c r="W208" s="283">
        <f t="shared" si="34"/>
        <v>0</v>
      </c>
      <c r="X208" s="44">
        <v>0</v>
      </c>
      <c r="Y208" s="73">
        <f>'ИТОГ и проверка'!O208</f>
        <v>0</v>
      </c>
      <c r="Z208" s="73">
        <v>0</v>
      </c>
      <c r="AA208" s="71">
        <f t="shared" si="35"/>
        <v>0</v>
      </c>
      <c r="AB208" s="73">
        <f t="shared" si="31"/>
        <v>0</v>
      </c>
      <c r="AC208" s="77"/>
      <c r="AD208" s="314"/>
      <c r="AE208" s="283"/>
      <c r="AF208" s="73">
        <f>'ИТОГ и проверка'!P208</f>
        <v>0</v>
      </c>
      <c r="AG208" s="73"/>
      <c r="AH208" s="73"/>
      <c r="AI208" s="91"/>
      <c r="AJ208" s="91">
        <f t="shared" si="39"/>
        <v>0</v>
      </c>
      <c r="AK208" s="89">
        <f t="shared" si="37"/>
        <v>0</v>
      </c>
      <c r="AL208" s="71">
        <f t="shared" si="38"/>
        <v>0</v>
      </c>
    </row>
    <row r="209" spans="1:38" ht="47.25">
      <c r="A209" s="66" t="s">
        <v>424</v>
      </c>
      <c r="B209" s="67" t="s">
        <v>425</v>
      </c>
      <c r="C209" s="168">
        <v>8.5980000000000008</v>
      </c>
      <c r="D209" s="74">
        <v>0</v>
      </c>
      <c r="E209" s="187">
        <v>0</v>
      </c>
      <c r="F209" s="157">
        <f t="shared" si="30"/>
        <v>0</v>
      </c>
      <c r="G209" s="75">
        <v>0</v>
      </c>
      <c r="H209" s="75">
        <v>0</v>
      </c>
      <c r="I209" s="75"/>
      <c r="J209" s="312"/>
      <c r="K209" s="72"/>
      <c r="L209" s="75">
        <v>0</v>
      </c>
      <c r="M209" s="75"/>
      <c r="N209" s="158"/>
      <c r="O209" s="170">
        <v>0</v>
      </c>
      <c r="P209" s="160"/>
      <c r="Q209" s="161"/>
      <c r="R209" s="90">
        <v>0</v>
      </c>
      <c r="S209" s="313"/>
      <c r="T209" s="90">
        <v>0</v>
      </c>
      <c r="U209" s="162">
        <v>0</v>
      </c>
      <c r="V209" s="71">
        <f t="shared" si="33"/>
        <v>0</v>
      </c>
      <c r="W209" s="283">
        <f t="shared" si="34"/>
        <v>0</v>
      </c>
      <c r="X209" s="44">
        <v>0</v>
      </c>
      <c r="Y209" s="73">
        <f>'ИТОГ и проверка'!O209</f>
        <v>0</v>
      </c>
      <c r="Z209" s="73">
        <v>0</v>
      </c>
      <c r="AA209" s="71">
        <f t="shared" si="35"/>
        <v>0</v>
      </c>
      <c r="AB209" s="10">
        <f t="shared" si="31"/>
        <v>0</v>
      </c>
      <c r="AC209" s="77"/>
      <c r="AD209" s="314"/>
      <c r="AE209" s="283"/>
      <c r="AF209" s="73">
        <f>'ИТОГ и проверка'!P209</f>
        <v>0</v>
      </c>
      <c r="AG209" s="73"/>
      <c r="AH209" s="73"/>
      <c r="AI209" s="91"/>
      <c r="AJ209" s="91">
        <f t="shared" si="39"/>
        <v>0</v>
      </c>
      <c r="AK209" s="89">
        <f t="shared" si="37"/>
        <v>0</v>
      </c>
      <c r="AL209" s="71">
        <f t="shared" si="38"/>
        <v>0</v>
      </c>
    </row>
    <row r="210" spans="1:38" ht="47.25">
      <c r="A210" s="66" t="s">
        <v>426</v>
      </c>
      <c r="B210" s="67" t="s">
        <v>427</v>
      </c>
      <c r="C210" s="171">
        <v>13.641</v>
      </c>
      <c r="D210" s="74">
        <v>0</v>
      </c>
      <c r="E210" s="186">
        <v>0</v>
      </c>
      <c r="F210" s="157">
        <f t="shared" si="30"/>
        <v>0</v>
      </c>
      <c r="G210" s="75">
        <v>0</v>
      </c>
      <c r="H210" s="75">
        <v>0</v>
      </c>
      <c r="I210" s="75"/>
      <c r="J210" s="312"/>
      <c r="K210" s="72"/>
      <c r="L210" s="75">
        <v>0</v>
      </c>
      <c r="M210" s="75"/>
      <c r="N210" s="158"/>
      <c r="O210" s="170">
        <v>0</v>
      </c>
      <c r="P210" s="160"/>
      <c r="Q210" s="161"/>
      <c r="R210" s="90">
        <v>0</v>
      </c>
      <c r="S210" s="313"/>
      <c r="T210" s="90">
        <v>0</v>
      </c>
      <c r="U210" s="162">
        <v>0</v>
      </c>
      <c r="V210" s="71">
        <f t="shared" si="33"/>
        <v>0</v>
      </c>
      <c r="W210" s="283">
        <f t="shared" si="34"/>
        <v>0</v>
      </c>
      <c r="X210" s="44">
        <v>0</v>
      </c>
      <c r="Y210" s="73">
        <f>'ИТОГ и проверка'!O210</f>
        <v>0</v>
      </c>
      <c r="Z210" s="73">
        <v>0</v>
      </c>
      <c r="AA210" s="71">
        <f t="shared" si="35"/>
        <v>0</v>
      </c>
      <c r="AB210" s="73">
        <f t="shared" si="31"/>
        <v>0</v>
      </c>
      <c r="AC210" s="77"/>
      <c r="AD210" s="314"/>
      <c r="AE210" s="283"/>
      <c r="AF210" s="73">
        <f>'ИТОГ и проверка'!P210</f>
        <v>0</v>
      </c>
      <c r="AG210" s="73"/>
      <c r="AH210" s="73"/>
      <c r="AI210" s="91"/>
      <c r="AJ210" s="91">
        <f t="shared" si="39"/>
        <v>0</v>
      </c>
      <c r="AK210" s="89">
        <f t="shared" si="37"/>
        <v>0</v>
      </c>
      <c r="AL210" s="71">
        <f t="shared" si="38"/>
        <v>0</v>
      </c>
    </row>
    <row r="211" spans="1:38" ht="31.5">
      <c r="A211" s="66" t="s">
        <v>428</v>
      </c>
      <c r="B211" s="67" t="s">
        <v>429</v>
      </c>
      <c r="C211" s="195">
        <v>50.604999999999997</v>
      </c>
      <c r="D211" s="74">
        <v>0</v>
      </c>
      <c r="E211" s="148">
        <v>0</v>
      </c>
      <c r="F211" s="157">
        <f t="shared" si="30"/>
        <v>0</v>
      </c>
      <c r="G211" s="75">
        <v>0</v>
      </c>
      <c r="H211" s="75">
        <v>0</v>
      </c>
      <c r="I211" s="75"/>
      <c r="J211" s="312"/>
      <c r="K211" s="72"/>
      <c r="L211" s="75">
        <v>0</v>
      </c>
      <c r="M211" s="75"/>
      <c r="N211" s="158"/>
      <c r="O211" s="170">
        <v>0</v>
      </c>
      <c r="P211" s="160"/>
      <c r="Q211" s="161"/>
      <c r="R211" s="90">
        <v>0</v>
      </c>
      <c r="S211" s="313"/>
      <c r="T211" s="90">
        <v>0</v>
      </c>
      <c r="U211" s="162">
        <v>0</v>
      </c>
      <c r="V211" s="71">
        <f t="shared" si="33"/>
        <v>0</v>
      </c>
      <c r="W211" s="283">
        <f t="shared" si="34"/>
        <v>0</v>
      </c>
      <c r="X211" s="44">
        <v>0</v>
      </c>
      <c r="Y211" s="73">
        <f>'ИТОГ и проверка'!O211</f>
        <v>0</v>
      </c>
      <c r="Z211" s="73">
        <v>0</v>
      </c>
      <c r="AA211" s="71">
        <f t="shared" si="35"/>
        <v>0</v>
      </c>
      <c r="AB211" s="10">
        <f t="shared" si="31"/>
        <v>0</v>
      </c>
      <c r="AC211" s="77"/>
      <c r="AD211" s="314"/>
      <c r="AE211" s="283"/>
      <c r="AF211" s="73">
        <f>'ИТОГ и проверка'!P211</f>
        <v>0</v>
      </c>
      <c r="AG211" s="73"/>
      <c r="AH211" s="73"/>
      <c r="AI211" s="91"/>
      <c r="AJ211" s="91">
        <f t="shared" si="39"/>
        <v>0</v>
      </c>
      <c r="AK211" s="89">
        <f t="shared" si="37"/>
        <v>0</v>
      </c>
      <c r="AL211" s="71">
        <f t="shared" si="38"/>
        <v>0</v>
      </c>
    </row>
    <row r="212" spans="1:38" ht="31.5">
      <c r="A212" s="66" t="s">
        <v>430</v>
      </c>
      <c r="B212" s="67" t="s">
        <v>431</v>
      </c>
      <c r="C212" s="171">
        <v>18.405000000000001</v>
      </c>
      <c r="D212" s="74">
        <v>0</v>
      </c>
      <c r="E212" s="203">
        <v>0</v>
      </c>
      <c r="F212" s="157">
        <f t="shared" si="30"/>
        <v>0</v>
      </c>
      <c r="G212" s="75">
        <v>0</v>
      </c>
      <c r="H212" s="75">
        <v>0</v>
      </c>
      <c r="I212" s="75"/>
      <c r="J212" s="312"/>
      <c r="K212" s="72"/>
      <c r="L212" s="75">
        <v>0</v>
      </c>
      <c r="M212" s="75"/>
      <c r="N212" s="158"/>
      <c r="O212" s="170">
        <v>0</v>
      </c>
      <c r="P212" s="160"/>
      <c r="Q212" s="161"/>
      <c r="R212" s="90">
        <v>0</v>
      </c>
      <c r="S212" s="313"/>
      <c r="T212" s="90">
        <v>0</v>
      </c>
      <c r="U212" s="162">
        <v>0</v>
      </c>
      <c r="V212" s="71">
        <f t="shared" si="33"/>
        <v>0</v>
      </c>
      <c r="W212" s="283">
        <f t="shared" si="34"/>
        <v>0</v>
      </c>
      <c r="X212" s="44">
        <v>0</v>
      </c>
      <c r="Y212" s="73">
        <f>'ИТОГ и проверка'!O212</f>
        <v>0</v>
      </c>
      <c r="Z212" s="73">
        <v>0</v>
      </c>
      <c r="AA212" s="71">
        <f t="shared" si="35"/>
        <v>0</v>
      </c>
      <c r="AB212" s="73">
        <f t="shared" si="31"/>
        <v>0</v>
      </c>
      <c r="AC212" s="77"/>
      <c r="AD212" s="314"/>
      <c r="AE212" s="283"/>
      <c r="AF212" s="73">
        <f>'ИТОГ и проверка'!P212</f>
        <v>0</v>
      </c>
      <c r="AG212" s="73"/>
      <c r="AH212" s="73"/>
      <c r="AI212" s="91"/>
      <c r="AJ212" s="91">
        <f t="shared" si="39"/>
        <v>0</v>
      </c>
      <c r="AK212" s="89">
        <f t="shared" si="37"/>
        <v>0</v>
      </c>
      <c r="AL212" s="71">
        <f t="shared" si="38"/>
        <v>0</v>
      </c>
    </row>
    <row r="213" spans="1:38" ht="47.25">
      <c r="A213" s="66" t="s">
        <v>432</v>
      </c>
      <c r="B213" s="67" t="s">
        <v>433</v>
      </c>
      <c r="C213" s="195">
        <v>46.442</v>
      </c>
      <c r="D213" s="74">
        <v>0</v>
      </c>
      <c r="E213" s="7">
        <v>0</v>
      </c>
      <c r="F213" s="157">
        <f t="shared" si="30"/>
        <v>0</v>
      </c>
      <c r="G213" s="75">
        <v>0</v>
      </c>
      <c r="H213" s="75">
        <v>0</v>
      </c>
      <c r="I213" s="75"/>
      <c r="J213" s="312"/>
      <c r="K213" s="72"/>
      <c r="L213" s="75">
        <v>0</v>
      </c>
      <c r="M213" s="75"/>
      <c r="N213" s="158"/>
      <c r="O213" s="170">
        <v>0</v>
      </c>
      <c r="P213" s="160"/>
      <c r="Q213" s="161"/>
      <c r="R213" s="90">
        <v>0</v>
      </c>
      <c r="S213" s="313"/>
      <c r="T213" s="90">
        <v>0</v>
      </c>
      <c r="U213" s="162">
        <v>0</v>
      </c>
      <c r="V213" s="71">
        <f t="shared" si="33"/>
        <v>0</v>
      </c>
      <c r="W213" s="283">
        <f t="shared" si="34"/>
        <v>0</v>
      </c>
      <c r="X213" s="44">
        <v>0</v>
      </c>
      <c r="Y213" s="73">
        <f>'ИТОГ и проверка'!O213</f>
        <v>0</v>
      </c>
      <c r="Z213" s="73">
        <v>0</v>
      </c>
      <c r="AA213" s="71">
        <f t="shared" si="35"/>
        <v>0</v>
      </c>
      <c r="AB213" s="10">
        <f t="shared" si="31"/>
        <v>0</v>
      </c>
      <c r="AC213" s="77"/>
      <c r="AD213" s="314"/>
      <c r="AE213" s="283"/>
      <c r="AF213" s="73">
        <f>'ИТОГ и проверка'!P213</f>
        <v>0</v>
      </c>
      <c r="AG213" s="73"/>
      <c r="AH213" s="73"/>
      <c r="AI213" s="91"/>
      <c r="AJ213" s="91">
        <f t="shared" si="39"/>
        <v>0</v>
      </c>
      <c r="AK213" s="89">
        <f t="shared" si="37"/>
        <v>0</v>
      </c>
      <c r="AL213" s="71">
        <f t="shared" si="38"/>
        <v>0</v>
      </c>
    </row>
    <row r="214" spans="1:38" ht="47.25">
      <c r="A214" s="66" t="s">
        <v>434</v>
      </c>
      <c r="B214" s="67" t="s">
        <v>435</v>
      </c>
      <c r="C214" s="222">
        <v>51.905999999999999</v>
      </c>
      <c r="D214" s="74">
        <v>0</v>
      </c>
      <c r="E214" s="203">
        <v>0</v>
      </c>
      <c r="F214" s="157">
        <f t="shared" si="30"/>
        <v>0</v>
      </c>
      <c r="G214" s="75">
        <v>0</v>
      </c>
      <c r="H214" s="75">
        <v>0</v>
      </c>
      <c r="I214" s="75"/>
      <c r="J214" s="312"/>
      <c r="K214" s="72"/>
      <c r="L214" s="75">
        <v>0</v>
      </c>
      <c r="M214" s="75"/>
      <c r="N214" s="158"/>
      <c r="O214" s="170">
        <v>0</v>
      </c>
      <c r="P214" s="160"/>
      <c r="Q214" s="161"/>
      <c r="R214" s="90">
        <v>0</v>
      </c>
      <c r="S214" s="313"/>
      <c r="T214" s="90">
        <v>0</v>
      </c>
      <c r="U214" s="162">
        <v>0</v>
      </c>
      <c r="V214" s="71">
        <f t="shared" si="33"/>
        <v>0</v>
      </c>
      <c r="W214" s="283">
        <f t="shared" si="34"/>
        <v>0</v>
      </c>
      <c r="X214" s="44">
        <v>0</v>
      </c>
      <c r="Y214" s="73">
        <f>'ИТОГ и проверка'!O214</f>
        <v>0</v>
      </c>
      <c r="Z214" s="73">
        <v>0</v>
      </c>
      <c r="AA214" s="71">
        <f t="shared" si="35"/>
        <v>0</v>
      </c>
      <c r="AB214" s="73">
        <f t="shared" si="31"/>
        <v>0</v>
      </c>
      <c r="AC214" s="77"/>
      <c r="AD214" s="314"/>
      <c r="AE214" s="283"/>
      <c r="AF214" s="73">
        <f>'ИТОГ и проверка'!P214</f>
        <v>0</v>
      </c>
      <c r="AG214" s="73"/>
      <c r="AH214" s="73"/>
      <c r="AI214" s="91"/>
      <c r="AJ214" s="91">
        <f t="shared" si="39"/>
        <v>0</v>
      </c>
      <c r="AK214" s="89">
        <f t="shared" si="37"/>
        <v>0</v>
      </c>
      <c r="AL214" s="71">
        <f t="shared" si="38"/>
        <v>0</v>
      </c>
    </row>
    <row r="215" spans="1:38" ht="31.5">
      <c r="A215" s="66" t="s">
        <v>436</v>
      </c>
      <c r="B215" s="67" t="s">
        <v>437</v>
      </c>
      <c r="C215" s="168">
        <v>34.097000000000001</v>
      </c>
      <c r="D215" s="74">
        <v>0</v>
      </c>
      <c r="E215" s="148">
        <v>0</v>
      </c>
      <c r="F215" s="157">
        <f t="shared" si="30"/>
        <v>0</v>
      </c>
      <c r="G215" s="75">
        <v>0</v>
      </c>
      <c r="H215" s="75">
        <v>0</v>
      </c>
      <c r="I215" s="75"/>
      <c r="J215" s="312"/>
      <c r="K215" s="72"/>
      <c r="L215" s="75">
        <v>0</v>
      </c>
      <c r="M215" s="75"/>
      <c r="N215" s="158"/>
      <c r="O215" s="170">
        <v>0</v>
      </c>
      <c r="P215" s="160"/>
      <c r="Q215" s="161"/>
      <c r="R215" s="90">
        <v>0</v>
      </c>
      <c r="S215" s="313"/>
      <c r="T215" s="90">
        <v>0</v>
      </c>
      <c r="U215" s="162">
        <v>0</v>
      </c>
      <c r="V215" s="71">
        <f t="shared" si="33"/>
        <v>0</v>
      </c>
      <c r="W215" s="283">
        <f t="shared" si="34"/>
        <v>0</v>
      </c>
      <c r="X215" s="44">
        <v>0</v>
      </c>
      <c r="Y215" s="73">
        <f>'ИТОГ и проверка'!O215</f>
        <v>0</v>
      </c>
      <c r="Z215" s="73">
        <v>0</v>
      </c>
      <c r="AA215" s="71">
        <f t="shared" si="35"/>
        <v>0</v>
      </c>
      <c r="AB215" s="10">
        <f t="shared" si="31"/>
        <v>0</v>
      </c>
      <c r="AC215" s="77"/>
      <c r="AD215" s="314"/>
      <c r="AE215" s="283"/>
      <c r="AF215" s="73">
        <f>'ИТОГ и проверка'!P215</f>
        <v>0</v>
      </c>
      <c r="AG215" s="73"/>
      <c r="AH215" s="73"/>
      <c r="AI215" s="91"/>
      <c r="AJ215" s="91">
        <f t="shared" si="39"/>
        <v>0</v>
      </c>
      <c r="AK215" s="89">
        <f t="shared" si="37"/>
        <v>0</v>
      </c>
      <c r="AL215" s="71">
        <f t="shared" si="38"/>
        <v>0</v>
      </c>
    </row>
    <row r="216" spans="1:38" ht="31.5">
      <c r="A216" s="66" t="s">
        <v>438</v>
      </c>
      <c r="B216" s="67" t="s">
        <v>439</v>
      </c>
      <c r="C216" s="222">
        <v>48.301000000000002</v>
      </c>
      <c r="D216" s="74">
        <v>0</v>
      </c>
      <c r="E216" s="90">
        <v>0</v>
      </c>
      <c r="F216" s="157">
        <f t="shared" si="30"/>
        <v>0</v>
      </c>
      <c r="G216" s="75">
        <v>0</v>
      </c>
      <c r="H216" s="75">
        <v>0</v>
      </c>
      <c r="I216" s="75"/>
      <c r="J216" s="312"/>
      <c r="K216" s="72"/>
      <c r="L216" s="75">
        <v>0</v>
      </c>
      <c r="M216" s="75"/>
      <c r="N216" s="158"/>
      <c r="O216" s="170">
        <v>0</v>
      </c>
      <c r="P216" s="160"/>
      <c r="Q216" s="161"/>
      <c r="R216" s="90">
        <v>0</v>
      </c>
      <c r="S216" s="313"/>
      <c r="T216" s="90">
        <v>0</v>
      </c>
      <c r="U216" s="162">
        <v>0</v>
      </c>
      <c r="V216" s="71">
        <f t="shared" si="33"/>
        <v>0</v>
      </c>
      <c r="W216" s="283">
        <f t="shared" si="34"/>
        <v>0</v>
      </c>
      <c r="X216" s="44">
        <v>0</v>
      </c>
      <c r="Y216" s="73">
        <f>'ИТОГ и проверка'!O216</f>
        <v>0</v>
      </c>
      <c r="Z216" s="73">
        <v>0</v>
      </c>
      <c r="AA216" s="71">
        <f t="shared" si="35"/>
        <v>0</v>
      </c>
      <c r="AB216" s="73">
        <f t="shared" si="31"/>
        <v>0</v>
      </c>
      <c r="AC216" s="77"/>
      <c r="AD216" s="314"/>
      <c r="AE216" s="283"/>
      <c r="AF216" s="73">
        <f>'ИТОГ и проверка'!P216</f>
        <v>0</v>
      </c>
      <c r="AG216" s="73"/>
      <c r="AH216" s="73"/>
      <c r="AI216" s="91"/>
      <c r="AJ216" s="91">
        <f t="shared" si="39"/>
        <v>0</v>
      </c>
      <c r="AK216" s="89">
        <f t="shared" si="37"/>
        <v>0</v>
      </c>
      <c r="AL216" s="71">
        <f t="shared" si="38"/>
        <v>0</v>
      </c>
    </row>
    <row r="217" spans="1:38">
      <c r="A217" s="93" t="s">
        <v>440</v>
      </c>
      <c r="B217" s="57" t="s">
        <v>441</v>
      </c>
      <c r="C217" s="175"/>
      <c r="D217" s="165"/>
      <c r="E217" s="241"/>
      <c r="F217" s="213"/>
      <c r="G217" s="61"/>
      <c r="H217" s="61"/>
      <c r="I217" s="61"/>
      <c r="J217" s="121"/>
      <c r="K217" s="121"/>
      <c r="L217" s="61"/>
      <c r="M217" s="121"/>
      <c r="N217" s="61"/>
      <c r="O217" s="164"/>
      <c r="P217" s="58"/>
      <c r="Q217" s="58"/>
      <c r="R217" s="59"/>
      <c r="S217" s="58"/>
      <c r="T217" s="59"/>
      <c r="U217" s="58"/>
      <c r="V217" s="60"/>
      <c r="W217" s="62"/>
      <c r="X217" s="62"/>
      <c r="Y217" s="60"/>
      <c r="Z217" s="120"/>
      <c r="AA217" s="60"/>
      <c r="AB217" s="10">
        <f t="shared" si="31"/>
        <v>0</v>
      </c>
      <c r="AC217" s="60"/>
      <c r="AD217" s="62"/>
      <c r="AE217" s="62"/>
      <c r="AF217" s="60"/>
      <c r="AG217" s="62"/>
      <c r="AH217" s="60"/>
      <c r="AI217" s="317"/>
      <c r="AJ217" s="91">
        <f t="shared" si="39"/>
        <v>0</v>
      </c>
      <c r="AK217" s="89">
        <f t="shared" si="37"/>
        <v>0</v>
      </c>
      <c r="AL217" s="71">
        <f t="shared" si="38"/>
        <v>0</v>
      </c>
    </row>
    <row r="218" spans="1:38" ht="47.25">
      <c r="A218" s="66" t="s">
        <v>442</v>
      </c>
      <c r="B218" s="67" t="s">
        <v>443</v>
      </c>
      <c r="C218" s="171">
        <v>3221.3</v>
      </c>
      <c r="D218" s="74">
        <v>3740</v>
      </c>
      <c r="E218" s="148">
        <v>4251</v>
      </c>
      <c r="F218" s="157">
        <f t="shared" si="30"/>
        <v>1.3196535560177567</v>
      </c>
      <c r="G218" s="75">
        <v>187</v>
      </c>
      <c r="H218" s="75">
        <v>5</v>
      </c>
      <c r="I218" s="75">
        <v>0</v>
      </c>
      <c r="J218" s="312"/>
      <c r="K218" s="72"/>
      <c r="L218" s="75">
        <v>140</v>
      </c>
      <c r="M218" s="75"/>
      <c r="N218" s="75"/>
      <c r="O218" s="244"/>
      <c r="P218" s="77"/>
      <c r="Q218" s="77"/>
      <c r="R218" s="115"/>
      <c r="S218" s="77"/>
      <c r="T218" s="115"/>
      <c r="U218" s="71">
        <f t="shared" si="32"/>
        <v>0</v>
      </c>
      <c r="V218" s="71">
        <f t="shared" si="33"/>
        <v>212.55</v>
      </c>
      <c r="W218" s="283">
        <f t="shared" si="34"/>
        <v>212</v>
      </c>
      <c r="X218" s="44">
        <v>5</v>
      </c>
      <c r="Y218" s="73">
        <f>'ИТОГ и проверка'!O218</f>
        <v>212</v>
      </c>
      <c r="Z218" s="73">
        <f t="shared" si="36"/>
        <v>4.9870618677958127</v>
      </c>
      <c r="AA218" s="71">
        <f t="shared" si="35"/>
        <v>-1.2938132204187269E-2</v>
      </c>
      <c r="AB218" s="73">
        <f t="shared" si="31"/>
        <v>0</v>
      </c>
      <c r="AC218" s="77">
        <v>0</v>
      </c>
      <c r="AD218" s="314"/>
      <c r="AE218" s="283"/>
      <c r="AF218" s="73">
        <f>'ИТОГ и проверка'!P218</f>
        <v>159</v>
      </c>
      <c r="AG218" s="73"/>
      <c r="AH218" s="73"/>
      <c r="AI218" s="91"/>
      <c r="AJ218" s="91">
        <f t="shared" si="39"/>
        <v>159</v>
      </c>
      <c r="AK218" s="89">
        <f t="shared" si="37"/>
        <v>-53</v>
      </c>
      <c r="AL218" s="71">
        <f t="shared" si="38"/>
        <v>0</v>
      </c>
    </row>
    <row r="219" spans="1:38">
      <c r="A219" s="93" t="s">
        <v>444</v>
      </c>
      <c r="B219" s="57" t="s">
        <v>445</v>
      </c>
      <c r="C219" s="175"/>
      <c r="D219" s="165"/>
      <c r="E219" s="241"/>
      <c r="F219" s="213"/>
      <c r="G219" s="61"/>
      <c r="H219" s="61"/>
      <c r="I219" s="61"/>
      <c r="J219" s="121"/>
      <c r="K219" s="121"/>
      <c r="L219" s="61"/>
      <c r="M219" s="121"/>
      <c r="N219" s="61"/>
      <c r="O219" s="194"/>
      <c r="P219" s="58"/>
      <c r="Q219" s="58"/>
      <c r="R219" s="59"/>
      <c r="S219" s="58"/>
      <c r="T219" s="59"/>
      <c r="U219" s="58"/>
      <c r="V219" s="60"/>
      <c r="W219" s="62"/>
      <c r="X219" s="62"/>
      <c r="Y219" s="60"/>
      <c r="Z219" s="120"/>
      <c r="AA219" s="60"/>
      <c r="AB219" s="10">
        <f t="shared" si="31"/>
        <v>0</v>
      </c>
      <c r="AC219" s="60"/>
      <c r="AD219" s="62"/>
      <c r="AE219" s="62"/>
      <c r="AF219" s="60"/>
      <c r="AG219" s="62"/>
      <c r="AH219" s="60"/>
      <c r="AI219" s="317"/>
      <c r="AJ219" s="91">
        <f t="shared" si="39"/>
        <v>0</v>
      </c>
      <c r="AK219" s="89">
        <f t="shared" si="37"/>
        <v>0</v>
      </c>
      <c r="AL219" s="71">
        <f t="shared" si="38"/>
        <v>0</v>
      </c>
    </row>
    <row r="220" spans="1:38" ht="47.25">
      <c r="A220" s="66" t="s">
        <v>446</v>
      </c>
      <c r="B220" s="67" t="s">
        <v>447</v>
      </c>
      <c r="C220" s="171">
        <v>986.86199999999997</v>
      </c>
      <c r="D220" s="74">
        <v>4836</v>
      </c>
      <c r="E220" s="7">
        <v>4976</v>
      </c>
      <c r="F220" s="157">
        <f t="shared" si="30"/>
        <v>5.0422450150071647</v>
      </c>
      <c r="G220" s="75">
        <v>241</v>
      </c>
      <c r="H220" s="75">
        <v>5</v>
      </c>
      <c r="I220" s="75"/>
      <c r="J220" s="312"/>
      <c r="K220" s="72"/>
      <c r="L220" s="75">
        <v>180</v>
      </c>
      <c r="M220" s="75"/>
      <c r="N220" s="158"/>
      <c r="O220" s="170">
        <v>228</v>
      </c>
      <c r="P220" s="160"/>
      <c r="Q220" s="161"/>
      <c r="R220" s="90">
        <v>180</v>
      </c>
      <c r="S220" s="313"/>
      <c r="T220" s="90">
        <v>0</v>
      </c>
      <c r="U220" s="162">
        <f t="shared" si="32"/>
        <v>94.605809128630696</v>
      </c>
      <c r="V220" s="71">
        <f t="shared" si="33"/>
        <v>248.8</v>
      </c>
      <c r="W220" s="283">
        <f t="shared" si="34"/>
        <v>248</v>
      </c>
      <c r="X220" s="44">
        <v>5</v>
      </c>
      <c r="Y220" s="73">
        <f>'ИТОГ и проверка'!O220</f>
        <v>248</v>
      </c>
      <c r="Z220" s="73">
        <f t="shared" si="36"/>
        <v>4.983922829581994</v>
      </c>
      <c r="AA220" s="71">
        <f t="shared" si="35"/>
        <v>-1.6077170418006048E-2</v>
      </c>
      <c r="AB220" s="73">
        <f t="shared" si="31"/>
        <v>0</v>
      </c>
      <c r="AC220" s="77"/>
      <c r="AD220" s="314"/>
      <c r="AE220" s="283"/>
      <c r="AF220" s="73">
        <f>'ИТОГ и проверка'!P220</f>
        <v>186</v>
      </c>
      <c r="AG220" s="73"/>
      <c r="AH220" s="73"/>
      <c r="AI220" s="91"/>
      <c r="AJ220" s="91">
        <f t="shared" si="39"/>
        <v>186</v>
      </c>
      <c r="AK220" s="89">
        <f t="shared" si="37"/>
        <v>-62</v>
      </c>
      <c r="AL220" s="71">
        <f t="shared" si="38"/>
        <v>0</v>
      </c>
    </row>
    <row r="221" spans="1:38" ht="47.25">
      <c r="A221" s="66" t="s">
        <v>448</v>
      </c>
      <c r="B221" s="67" t="s">
        <v>449</v>
      </c>
      <c r="C221" s="168">
        <v>600.15499999999997</v>
      </c>
      <c r="D221" s="74">
        <v>1704</v>
      </c>
      <c r="E221" s="127">
        <v>1893</v>
      </c>
      <c r="F221" s="157">
        <f t="shared" si="30"/>
        <v>3.1541851688313853</v>
      </c>
      <c r="G221" s="75">
        <v>85</v>
      </c>
      <c r="H221" s="75">
        <v>5</v>
      </c>
      <c r="I221" s="75"/>
      <c r="J221" s="312"/>
      <c r="K221" s="72"/>
      <c r="L221" s="75">
        <v>63</v>
      </c>
      <c r="M221" s="75"/>
      <c r="N221" s="158"/>
      <c r="O221" s="170">
        <v>71</v>
      </c>
      <c r="P221" s="160"/>
      <c r="Q221" s="161"/>
      <c r="R221" s="90">
        <v>63</v>
      </c>
      <c r="S221" s="313"/>
      <c r="T221" s="90">
        <v>0</v>
      </c>
      <c r="U221" s="162">
        <f t="shared" si="32"/>
        <v>83.529411764705884</v>
      </c>
      <c r="V221" s="71">
        <f t="shared" si="33"/>
        <v>94.65</v>
      </c>
      <c r="W221" s="283">
        <f t="shared" si="34"/>
        <v>94</v>
      </c>
      <c r="X221" s="44">
        <v>5</v>
      </c>
      <c r="Y221" s="73">
        <f>'ИТОГ и проверка'!O221</f>
        <v>94</v>
      </c>
      <c r="Z221" s="73">
        <f t="shared" si="36"/>
        <v>4.9656629688325413</v>
      </c>
      <c r="AA221" s="71">
        <f t="shared" si="35"/>
        <v>-3.4337031167458676E-2</v>
      </c>
      <c r="AB221" s="10">
        <f t="shared" si="31"/>
        <v>0</v>
      </c>
      <c r="AC221" s="77"/>
      <c r="AD221" s="314"/>
      <c r="AE221" s="283"/>
      <c r="AF221" s="73">
        <f>'ИТОГ и проверка'!P221</f>
        <v>70</v>
      </c>
      <c r="AG221" s="73"/>
      <c r="AH221" s="73"/>
      <c r="AI221" s="91"/>
      <c r="AJ221" s="91">
        <f t="shared" si="39"/>
        <v>70</v>
      </c>
      <c r="AK221" s="89">
        <f t="shared" si="37"/>
        <v>-24</v>
      </c>
      <c r="AL221" s="71">
        <f t="shared" si="38"/>
        <v>0</v>
      </c>
    </row>
    <row r="222" spans="1:38" ht="47.25">
      <c r="A222" s="66" t="s">
        <v>450</v>
      </c>
      <c r="B222" s="67" t="s">
        <v>451</v>
      </c>
      <c r="C222" s="171">
        <v>316.95299999999997</v>
      </c>
      <c r="D222" s="74">
        <v>735</v>
      </c>
      <c r="E222" s="148">
        <v>770</v>
      </c>
      <c r="F222" s="157">
        <f t="shared" si="30"/>
        <v>2.4293822743435149</v>
      </c>
      <c r="G222" s="75">
        <v>36</v>
      </c>
      <c r="H222" s="75">
        <v>5</v>
      </c>
      <c r="I222" s="75"/>
      <c r="J222" s="312"/>
      <c r="K222" s="72"/>
      <c r="L222" s="75">
        <v>27</v>
      </c>
      <c r="M222" s="75"/>
      <c r="N222" s="158"/>
      <c r="O222" s="332">
        <v>32</v>
      </c>
      <c r="P222" s="77"/>
      <c r="Q222" s="161"/>
      <c r="R222" s="90">
        <v>27</v>
      </c>
      <c r="S222" s="160"/>
      <c r="T222" s="90"/>
      <c r="U222" s="71">
        <f t="shared" si="32"/>
        <v>88.888888888888886</v>
      </c>
      <c r="V222" s="71">
        <f t="shared" si="33"/>
        <v>38.5</v>
      </c>
      <c r="W222" s="283">
        <f t="shared" si="34"/>
        <v>38</v>
      </c>
      <c r="X222" s="44">
        <v>5</v>
      </c>
      <c r="Y222" s="73">
        <f>'ИТОГ и проверка'!O222</f>
        <v>36</v>
      </c>
      <c r="Z222" s="73">
        <f t="shared" si="36"/>
        <v>4.6753246753246751</v>
      </c>
      <c r="AA222" s="71">
        <f t="shared" si="35"/>
        <v>-0.32467532467532489</v>
      </c>
      <c r="AB222" s="73">
        <f t="shared" si="31"/>
        <v>0</v>
      </c>
      <c r="AC222" s="77"/>
      <c r="AD222" s="314"/>
      <c r="AE222" s="283"/>
      <c r="AF222" s="73">
        <f>'ИТОГ и проверка'!P222</f>
        <v>27</v>
      </c>
      <c r="AG222" s="73"/>
      <c r="AH222" s="73"/>
      <c r="AI222" s="91"/>
      <c r="AJ222" s="91">
        <f t="shared" si="39"/>
        <v>27</v>
      </c>
      <c r="AK222" s="89">
        <f t="shared" si="37"/>
        <v>-9</v>
      </c>
      <c r="AL222" s="71">
        <f t="shared" si="38"/>
        <v>0</v>
      </c>
    </row>
    <row r="223" spans="1:38">
      <c r="A223" s="93" t="s">
        <v>452</v>
      </c>
      <c r="B223" s="57" t="s">
        <v>453</v>
      </c>
      <c r="C223" s="175"/>
      <c r="D223" s="165"/>
      <c r="E223" s="212"/>
      <c r="F223" s="213"/>
      <c r="G223" s="61"/>
      <c r="H223" s="61"/>
      <c r="I223" s="61"/>
      <c r="J223" s="121"/>
      <c r="K223" s="121"/>
      <c r="L223" s="61"/>
      <c r="M223" s="121"/>
      <c r="N223" s="61"/>
      <c r="O223" s="164"/>
      <c r="P223" s="58"/>
      <c r="Q223" s="58"/>
      <c r="R223" s="59"/>
      <c r="S223" s="58"/>
      <c r="T223" s="59"/>
      <c r="U223" s="58"/>
      <c r="V223" s="60"/>
      <c r="W223" s="62"/>
      <c r="X223" s="62"/>
      <c r="Y223" s="60"/>
      <c r="Z223" s="120"/>
      <c r="AA223" s="60"/>
      <c r="AB223" s="10">
        <f t="shared" si="31"/>
        <v>0</v>
      </c>
      <c r="AC223" s="60"/>
      <c r="AD223" s="62"/>
      <c r="AE223" s="62"/>
      <c r="AF223" s="60"/>
      <c r="AG223" s="62"/>
      <c r="AH223" s="60"/>
      <c r="AI223" s="317"/>
      <c r="AJ223" s="91">
        <f t="shared" si="39"/>
        <v>0</v>
      </c>
      <c r="AK223" s="89">
        <f t="shared" si="37"/>
        <v>0</v>
      </c>
      <c r="AL223" s="71">
        <f t="shared" si="38"/>
        <v>0</v>
      </c>
    </row>
    <row r="224" spans="1:38" ht="47.25" customHeight="1">
      <c r="A224" s="66" t="s">
        <v>454</v>
      </c>
      <c r="B224" s="67" t="s">
        <v>455</v>
      </c>
      <c r="C224" s="171">
        <v>185.38</v>
      </c>
      <c r="D224" s="74">
        <v>2692</v>
      </c>
      <c r="E224" s="219">
        <v>2737</v>
      </c>
      <c r="F224" s="157">
        <f t="shared" si="30"/>
        <v>14.764267990074442</v>
      </c>
      <c r="G224" s="75">
        <v>134</v>
      </c>
      <c r="H224" s="75">
        <v>5</v>
      </c>
      <c r="I224" s="75"/>
      <c r="J224" s="312"/>
      <c r="K224" s="72"/>
      <c r="L224" s="75">
        <v>100</v>
      </c>
      <c r="M224" s="75"/>
      <c r="N224" s="75"/>
      <c r="O224" s="186">
        <v>100</v>
      </c>
      <c r="P224" s="90"/>
      <c r="Q224" s="90"/>
      <c r="R224" s="70">
        <v>100</v>
      </c>
      <c r="S224" s="90"/>
      <c r="T224" s="70"/>
      <c r="U224" s="71">
        <f t="shared" si="32"/>
        <v>74.626865671641781</v>
      </c>
      <c r="V224" s="71">
        <f t="shared" si="33"/>
        <v>136.85</v>
      </c>
      <c r="W224" s="283">
        <f t="shared" si="34"/>
        <v>136</v>
      </c>
      <c r="X224" s="44">
        <v>5</v>
      </c>
      <c r="Y224" s="73">
        <f>'ИТОГ и проверка'!O224</f>
        <v>136</v>
      </c>
      <c r="Z224" s="73">
        <f t="shared" si="36"/>
        <v>4.9689440993788816</v>
      </c>
      <c r="AA224" s="71">
        <f t="shared" si="35"/>
        <v>-3.1055900621118404E-2</v>
      </c>
      <c r="AB224" s="73">
        <f t="shared" si="31"/>
        <v>0</v>
      </c>
      <c r="AC224" s="77"/>
      <c r="AD224" s="314"/>
      <c r="AE224" s="283"/>
      <c r="AF224" s="73">
        <f>'ИТОГ и проверка'!P224</f>
        <v>102</v>
      </c>
      <c r="AG224" s="73"/>
      <c r="AH224" s="73"/>
      <c r="AI224" s="91"/>
      <c r="AJ224" s="91">
        <f t="shared" si="39"/>
        <v>102</v>
      </c>
      <c r="AK224" s="89">
        <f t="shared" si="37"/>
        <v>-34</v>
      </c>
      <c r="AL224" s="71">
        <f t="shared" si="38"/>
        <v>0</v>
      </c>
    </row>
    <row r="225" spans="1:38" ht="31.5">
      <c r="A225" s="66" t="s">
        <v>456</v>
      </c>
      <c r="B225" s="67" t="s">
        <v>457</v>
      </c>
      <c r="C225" s="168">
        <v>85.9</v>
      </c>
      <c r="D225" s="74">
        <v>547</v>
      </c>
      <c r="E225" s="187">
        <v>588</v>
      </c>
      <c r="F225" s="157">
        <f t="shared" si="30"/>
        <v>6.8451688009313152</v>
      </c>
      <c r="G225" s="75">
        <v>27</v>
      </c>
      <c r="H225" s="75">
        <v>5</v>
      </c>
      <c r="I225" s="75"/>
      <c r="J225" s="312"/>
      <c r="K225" s="72"/>
      <c r="L225" s="75">
        <v>20</v>
      </c>
      <c r="M225" s="75"/>
      <c r="N225" s="75"/>
      <c r="O225" s="187">
        <v>27</v>
      </c>
      <c r="P225" s="90"/>
      <c r="Q225" s="90"/>
      <c r="R225" s="70">
        <v>20</v>
      </c>
      <c r="S225" s="90"/>
      <c r="T225" s="70"/>
      <c r="U225" s="71">
        <v>0</v>
      </c>
      <c r="V225" s="71">
        <f t="shared" si="33"/>
        <v>29.400000000000002</v>
      </c>
      <c r="W225" s="283">
        <f t="shared" si="34"/>
        <v>29</v>
      </c>
      <c r="X225" s="44">
        <v>5</v>
      </c>
      <c r="Y225" s="73">
        <f>'ИТОГ и проверка'!O225</f>
        <v>29</v>
      </c>
      <c r="Z225" s="73">
        <f t="shared" si="36"/>
        <v>4.9319727891156466</v>
      </c>
      <c r="AA225" s="71">
        <f t="shared" si="35"/>
        <v>-6.8027210884353373E-2</v>
      </c>
      <c r="AB225" s="10">
        <f t="shared" si="31"/>
        <v>0</v>
      </c>
      <c r="AC225" s="77"/>
      <c r="AD225" s="314"/>
      <c r="AE225" s="283"/>
      <c r="AF225" s="73">
        <f>'ИТОГ и проверка'!P225</f>
        <v>21</v>
      </c>
      <c r="AG225" s="73"/>
      <c r="AH225" s="73"/>
      <c r="AI225" s="91"/>
      <c r="AJ225" s="91">
        <f t="shared" si="39"/>
        <v>21</v>
      </c>
      <c r="AK225" s="89">
        <f t="shared" si="37"/>
        <v>-8</v>
      </c>
      <c r="AL225" s="71">
        <f t="shared" si="38"/>
        <v>0</v>
      </c>
    </row>
    <row r="226" spans="1:38" ht="31.5">
      <c r="A226" s="66" t="s">
        <v>458</v>
      </c>
      <c r="B226" s="67" t="s">
        <v>459</v>
      </c>
      <c r="C226" s="171">
        <v>74.510000000000005</v>
      </c>
      <c r="D226" s="74">
        <v>917</v>
      </c>
      <c r="E226" s="203">
        <v>934</v>
      </c>
      <c r="F226" s="157">
        <f t="shared" si="30"/>
        <v>12.535230170446919</v>
      </c>
      <c r="G226" s="75">
        <v>45</v>
      </c>
      <c r="H226" s="75">
        <v>5</v>
      </c>
      <c r="I226" s="75"/>
      <c r="J226" s="312"/>
      <c r="K226" s="72"/>
      <c r="L226" s="75">
        <v>33</v>
      </c>
      <c r="M226" s="75"/>
      <c r="N226" s="75"/>
      <c r="O226" s="233"/>
      <c r="P226" s="90"/>
      <c r="Q226" s="90"/>
      <c r="R226" s="116"/>
      <c r="S226" s="90"/>
      <c r="T226" s="116"/>
      <c r="U226" s="71">
        <f t="shared" si="32"/>
        <v>0</v>
      </c>
      <c r="V226" s="71">
        <f t="shared" si="33"/>
        <v>46.7</v>
      </c>
      <c r="W226" s="283">
        <f t="shared" si="34"/>
        <v>46</v>
      </c>
      <c r="X226" s="44">
        <v>5</v>
      </c>
      <c r="Y226" s="73">
        <f>'ИТОГ и проверка'!O226</f>
        <v>46</v>
      </c>
      <c r="Z226" s="73">
        <f t="shared" si="36"/>
        <v>4.925053533190578</v>
      </c>
      <c r="AA226" s="71">
        <f t="shared" si="35"/>
        <v>-7.4946466809421963E-2</v>
      </c>
      <c r="AB226" s="73">
        <f t="shared" si="31"/>
        <v>0</v>
      </c>
      <c r="AC226" s="77"/>
      <c r="AD226" s="314"/>
      <c r="AE226" s="283"/>
      <c r="AF226" s="73">
        <f>'ИТОГ и проверка'!P226</f>
        <v>34</v>
      </c>
      <c r="AG226" s="73"/>
      <c r="AH226" s="73"/>
      <c r="AI226" s="91"/>
      <c r="AJ226" s="91">
        <f t="shared" si="39"/>
        <v>34</v>
      </c>
      <c r="AK226" s="89">
        <f t="shared" si="37"/>
        <v>-12</v>
      </c>
      <c r="AL226" s="71">
        <f t="shared" si="38"/>
        <v>0</v>
      </c>
    </row>
    <row r="227" spans="1:38" ht="47.25">
      <c r="A227" s="66" t="s">
        <v>460</v>
      </c>
      <c r="B227" s="67" t="s">
        <v>461</v>
      </c>
      <c r="C227" s="195">
        <v>125.851</v>
      </c>
      <c r="D227" s="74">
        <v>1288</v>
      </c>
      <c r="E227" s="226">
        <v>1298</v>
      </c>
      <c r="F227" s="157">
        <f t="shared" si="30"/>
        <v>10.313783760160826</v>
      </c>
      <c r="G227" s="75">
        <v>60</v>
      </c>
      <c r="H227" s="75">
        <v>5</v>
      </c>
      <c r="I227" s="75"/>
      <c r="J227" s="312"/>
      <c r="K227" s="72"/>
      <c r="L227" s="75">
        <v>45</v>
      </c>
      <c r="M227" s="75"/>
      <c r="N227" s="158"/>
      <c r="O227" s="170">
        <v>54</v>
      </c>
      <c r="P227" s="333"/>
      <c r="Q227" s="172"/>
      <c r="R227" s="90">
        <v>45</v>
      </c>
      <c r="S227" s="203"/>
      <c r="T227" s="90"/>
      <c r="U227" s="162">
        <f t="shared" si="32"/>
        <v>90</v>
      </c>
      <c r="V227" s="71">
        <f t="shared" si="33"/>
        <v>64.900000000000006</v>
      </c>
      <c r="W227" s="283">
        <f t="shared" si="34"/>
        <v>64</v>
      </c>
      <c r="X227" s="44">
        <v>5</v>
      </c>
      <c r="Y227" s="73">
        <f>'ИТОГ и проверка'!O227</f>
        <v>60</v>
      </c>
      <c r="Z227" s="73">
        <f t="shared" si="36"/>
        <v>4.6224961479198763</v>
      </c>
      <c r="AA227" s="71">
        <f t="shared" si="35"/>
        <v>-0.37750385208012371</v>
      </c>
      <c r="AB227" s="10">
        <f t="shared" si="31"/>
        <v>0</v>
      </c>
      <c r="AC227" s="77"/>
      <c r="AD227" s="314"/>
      <c r="AE227" s="283"/>
      <c r="AF227" s="73">
        <f>'ИТОГ и проверка'!P227</f>
        <v>45</v>
      </c>
      <c r="AG227" s="73"/>
      <c r="AH227" s="73"/>
      <c r="AI227" s="91"/>
      <c r="AJ227" s="91">
        <f t="shared" si="39"/>
        <v>45</v>
      </c>
      <c r="AK227" s="89">
        <f t="shared" si="37"/>
        <v>-15</v>
      </c>
      <c r="AL227" s="71">
        <f t="shared" si="38"/>
        <v>0</v>
      </c>
    </row>
    <row r="228" spans="1:38" ht="31.5">
      <c r="A228" s="66" t="s">
        <v>462</v>
      </c>
      <c r="B228" s="67" t="s">
        <v>463</v>
      </c>
      <c r="C228" s="171">
        <v>23.507999999999999</v>
      </c>
      <c r="D228" s="74">
        <v>301</v>
      </c>
      <c r="E228" s="234">
        <v>0</v>
      </c>
      <c r="F228" s="157">
        <f t="shared" ref="F228:F265" si="40">E228/C228</f>
        <v>0</v>
      </c>
      <c r="G228" s="75">
        <v>15</v>
      </c>
      <c r="H228" s="75">
        <v>5</v>
      </c>
      <c r="I228" s="75"/>
      <c r="J228" s="312"/>
      <c r="K228" s="72"/>
      <c r="L228" s="75">
        <v>11</v>
      </c>
      <c r="M228" s="75"/>
      <c r="N228" s="75"/>
      <c r="O228" s="291"/>
      <c r="P228" s="90"/>
      <c r="Q228" s="90"/>
      <c r="R228" s="115"/>
      <c r="S228" s="90"/>
      <c r="T228" s="115"/>
      <c r="U228" s="71">
        <f t="shared" si="32"/>
        <v>0</v>
      </c>
      <c r="V228" s="71">
        <f t="shared" si="33"/>
        <v>0</v>
      </c>
      <c r="W228" s="283">
        <f t="shared" si="34"/>
        <v>0</v>
      </c>
      <c r="X228" s="44">
        <v>0</v>
      </c>
      <c r="Y228" s="73">
        <f>'ИТОГ и проверка'!O228</f>
        <v>0</v>
      </c>
      <c r="Z228" s="73">
        <v>0</v>
      </c>
      <c r="AA228" s="71">
        <f t="shared" si="35"/>
        <v>0</v>
      </c>
      <c r="AB228" s="73">
        <f t="shared" ref="AB228:AB264" si="41">IF(AA228&gt;0.01,AA228*1000000,0)</f>
        <v>0</v>
      </c>
      <c r="AC228" s="77"/>
      <c r="AD228" s="314"/>
      <c r="AE228" s="283"/>
      <c r="AF228" s="73">
        <f>'ИТОГ и проверка'!P228</f>
        <v>0</v>
      </c>
      <c r="AG228" s="73"/>
      <c r="AH228" s="73"/>
      <c r="AI228" s="91"/>
      <c r="AJ228" s="91">
        <f t="shared" si="39"/>
        <v>0</v>
      </c>
      <c r="AK228" s="89">
        <f t="shared" si="37"/>
        <v>0</v>
      </c>
      <c r="AL228" s="71">
        <f t="shared" si="38"/>
        <v>0</v>
      </c>
    </row>
    <row r="229" spans="1:38" ht="31.5">
      <c r="A229" s="66" t="s">
        <v>464</v>
      </c>
      <c r="B229" s="67" t="s">
        <v>465</v>
      </c>
      <c r="C229" s="168">
        <v>161</v>
      </c>
      <c r="D229" s="74">
        <v>0</v>
      </c>
      <c r="E229" s="187">
        <v>0</v>
      </c>
      <c r="F229" s="157">
        <f t="shared" si="40"/>
        <v>0</v>
      </c>
      <c r="G229" s="75">
        <v>0</v>
      </c>
      <c r="H229" s="75">
        <v>0</v>
      </c>
      <c r="I229" s="75"/>
      <c r="J229" s="312"/>
      <c r="K229" s="72"/>
      <c r="L229" s="75">
        <v>0</v>
      </c>
      <c r="M229" s="75"/>
      <c r="N229" s="158"/>
      <c r="O229" s="173">
        <v>0</v>
      </c>
      <c r="P229" s="333"/>
      <c r="Q229" s="172"/>
      <c r="R229" s="92">
        <v>0</v>
      </c>
      <c r="S229" s="203"/>
      <c r="T229" s="92">
        <v>0</v>
      </c>
      <c r="U229" s="162">
        <v>0</v>
      </c>
      <c r="V229" s="71">
        <f t="shared" si="33"/>
        <v>0</v>
      </c>
      <c r="W229" s="283">
        <f t="shared" si="34"/>
        <v>0</v>
      </c>
      <c r="X229" s="44">
        <v>0</v>
      </c>
      <c r="Y229" s="73">
        <f>'ИТОГ и проверка'!O229</f>
        <v>0</v>
      </c>
      <c r="Z229" s="73">
        <v>0</v>
      </c>
      <c r="AA229" s="71">
        <f t="shared" si="35"/>
        <v>0</v>
      </c>
      <c r="AB229" s="10">
        <f t="shared" si="41"/>
        <v>0</v>
      </c>
      <c r="AC229" s="77"/>
      <c r="AD229" s="314"/>
      <c r="AE229" s="283"/>
      <c r="AF229" s="73">
        <f>'ИТОГ и проверка'!P229</f>
        <v>0</v>
      </c>
      <c r="AG229" s="73"/>
      <c r="AH229" s="73"/>
      <c r="AI229" s="91"/>
      <c r="AJ229" s="91">
        <f t="shared" si="39"/>
        <v>0</v>
      </c>
      <c r="AK229" s="89">
        <f t="shared" si="37"/>
        <v>0</v>
      </c>
      <c r="AL229" s="71">
        <f t="shared" si="38"/>
        <v>0</v>
      </c>
    </row>
    <row r="230" spans="1:38" ht="31.5">
      <c r="A230" s="66" t="s">
        <v>466</v>
      </c>
      <c r="B230" s="67" t="s">
        <v>467</v>
      </c>
      <c r="C230" s="171">
        <v>28</v>
      </c>
      <c r="D230" s="74">
        <v>6</v>
      </c>
      <c r="E230" s="186">
        <v>9</v>
      </c>
      <c r="F230" s="157">
        <f t="shared" si="40"/>
        <v>0.32142857142857145</v>
      </c>
      <c r="G230" s="75">
        <v>0</v>
      </c>
      <c r="H230" s="75">
        <v>0</v>
      </c>
      <c r="I230" s="75"/>
      <c r="J230" s="312"/>
      <c r="K230" s="72"/>
      <c r="L230" s="75">
        <v>0</v>
      </c>
      <c r="M230" s="75"/>
      <c r="N230" s="158"/>
      <c r="O230" s="173">
        <v>0</v>
      </c>
      <c r="P230" s="160"/>
      <c r="Q230" s="161"/>
      <c r="R230" s="92">
        <v>0</v>
      </c>
      <c r="S230" s="313"/>
      <c r="T230" s="92">
        <v>0</v>
      </c>
      <c r="U230" s="162">
        <v>0</v>
      </c>
      <c r="V230" s="71">
        <f t="shared" si="33"/>
        <v>0</v>
      </c>
      <c r="W230" s="283">
        <f t="shared" si="34"/>
        <v>0</v>
      </c>
      <c r="X230" s="44">
        <v>0</v>
      </c>
      <c r="Y230" s="73">
        <f>'ИТОГ и проверка'!O230</f>
        <v>0</v>
      </c>
      <c r="Z230" s="73">
        <f t="shared" si="36"/>
        <v>0</v>
      </c>
      <c r="AA230" s="71">
        <f t="shared" si="35"/>
        <v>0</v>
      </c>
      <c r="AB230" s="73">
        <f t="shared" si="41"/>
        <v>0</v>
      </c>
      <c r="AC230" s="77"/>
      <c r="AD230" s="314"/>
      <c r="AE230" s="283"/>
      <c r="AF230" s="73">
        <f>'ИТОГ и проверка'!P230</f>
        <v>0</v>
      </c>
      <c r="AG230" s="73"/>
      <c r="AH230" s="73"/>
      <c r="AI230" s="91"/>
      <c r="AJ230" s="91">
        <f t="shared" si="39"/>
        <v>0</v>
      </c>
      <c r="AK230" s="89">
        <f t="shared" si="37"/>
        <v>0</v>
      </c>
      <c r="AL230" s="71">
        <f t="shared" si="38"/>
        <v>0</v>
      </c>
    </row>
    <row r="231" spans="1:38" ht="63">
      <c r="A231" s="66" t="s">
        <v>468</v>
      </c>
      <c r="B231" s="67" t="s">
        <v>469</v>
      </c>
      <c r="C231" s="195">
        <v>145.673</v>
      </c>
      <c r="D231" s="74">
        <v>300</v>
      </c>
      <c r="E231" s="334">
        <v>307</v>
      </c>
      <c r="F231" s="157">
        <f t="shared" si="40"/>
        <v>2.107459858724678</v>
      </c>
      <c r="G231" s="75">
        <v>12</v>
      </c>
      <c r="H231" s="75">
        <v>4</v>
      </c>
      <c r="I231" s="75"/>
      <c r="J231" s="312"/>
      <c r="K231" s="72"/>
      <c r="L231" s="75">
        <v>9</v>
      </c>
      <c r="M231" s="75"/>
      <c r="N231" s="158"/>
      <c r="O231" s="170">
        <v>12</v>
      </c>
      <c r="P231" s="333"/>
      <c r="Q231" s="172"/>
      <c r="R231" s="90">
        <v>9</v>
      </c>
      <c r="S231" s="203"/>
      <c r="T231" s="90"/>
      <c r="U231" s="162">
        <f t="shared" si="32"/>
        <v>100</v>
      </c>
      <c r="V231" s="71">
        <f t="shared" si="33"/>
        <v>15.350000000000001</v>
      </c>
      <c r="W231" s="283">
        <f t="shared" si="34"/>
        <v>15</v>
      </c>
      <c r="X231" s="44">
        <v>5</v>
      </c>
      <c r="Y231" s="73">
        <f>'ИТОГ и проверка'!O231</f>
        <v>15</v>
      </c>
      <c r="Z231" s="73">
        <f t="shared" si="36"/>
        <v>4.8859934853420199</v>
      </c>
      <c r="AA231" s="71">
        <f t="shared" si="35"/>
        <v>-0.11400651465798006</v>
      </c>
      <c r="AB231" s="10">
        <f t="shared" si="41"/>
        <v>0</v>
      </c>
      <c r="AC231" s="77"/>
      <c r="AD231" s="314"/>
      <c r="AE231" s="283"/>
      <c r="AF231" s="73">
        <f>'ИТОГ и проверка'!P231</f>
        <v>11</v>
      </c>
      <c r="AG231" s="73"/>
      <c r="AH231" s="73"/>
      <c r="AI231" s="91"/>
      <c r="AJ231" s="91">
        <f t="shared" si="39"/>
        <v>11</v>
      </c>
      <c r="AK231" s="89">
        <f t="shared" si="37"/>
        <v>-4</v>
      </c>
      <c r="AL231" s="71">
        <f t="shared" si="38"/>
        <v>0</v>
      </c>
    </row>
    <row r="232" spans="1:38" ht="63">
      <c r="A232" s="66" t="s">
        <v>470</v>
      </c>
      <c r="B232" s="67" t="s">
        <v>471</v>
      </c>
      <c r="C232" s="222">
        <v>76.474999999999994</v>
      </c>
      <c r="D232" s="74">
        <v>259</v>
      </c>
      <c r="E232" s="90">
        <v>273</v>
      </c>
      <c r="F232" s="157">
        <f t="shared" si="40"/>
        <v>3.5697940503432495</v>
      </c>
      <c r="G232" s="75">
        <v>10</v>
      </c>
      <c r="H232" s="75">
        <v>4</v>
      </c>
      <c r="I232" s="75"/>
      <c r="J232" s="312"/>
      <c r="K232" s="72"/>
      <c r="L232" s="75">
        <v>7</v>
      </c>
      <c r="M232" s="75"/>
      <c r="N232" s="158"/>
      <c r="O232" s="170">
        <v>10</v>
      </c>
      <c r="P232" s="333"/>
      <c r="Q232" s="172"/>
      <c r="R232" s="90">
        <v>7</v>
      </c>
      <c r="S232" s="203"/>
      <c r="T232" s="90"/>
      <c r="U232" s="162">
        <f t="shared" si="32"/>
        <v>100</v>
      </c>
      <c r="V232" s="71">
        <f t="shared" si="33"/>
        <v>13.65</v>
      </c>
      <c r="W232" s="283">
        <f t="shared" si="34"/>
        <v>13</v>
      </c>
      <c r="X232" s="44">
        <v>5</v>
      </c>
      <c r="Y232" s="73">
        <f>'ИТОГ и проверка'!O232</f>
        <v>10</v>
      </c>
      <c r="Z232" s="73">
        <f t="shared" si="36"/>
        <v>3.6630036630036629</v>
      </c>
      <c r="AA232" s="71">
        <f t="shared" si="35"/>
        <v>-1.3369963369963371</v>
      </c>
      <c r="AB232" s="73">
        <f t="shared" si="41"/>
        <v>0</v>
      </c>
      <c r="AC232" s="77"/>
      <c r="AD232" s="314"/>
      <c r="AE232" s="283"/>
      <c r="AF232" s="73">
        <f>'ИТОГ и проверка'!P232</f>
        <v>7</v>
      </c>
      <c r="AG232" s="73"/>
      <c r="AH232" s="73"/>
      <c r="AI232" s="91"/>
      <c r="AJ232" s="91">
        <f t="shared" si="39"/>
        <v>7</v>
      </c>
      <c r="AK232" s="89">
        <f t="shared" si="37"/>
        <v>-3</v>
      </c>
      <c r="AL232" s="71">
        <f t="shared" si="38"/>
        <v>0</v>
      </c>
    </row>
    <row r="233" spans="1:38">
      <c r="A233" s="93" t="s">
        <v>472</v>
      </c>
      <c r="B233" s="57" t="s">
        <v>473</v>
      </c>
      <c r="C233" s="175"/>
      <c r="D233" s="165"/>
      <c r="E233" s="241"/>
      <c r="F233" s="261"/>
      <c r="G233" s="61"/>
      <c r="H233" s="61"/>
      <c r="I233" s="61"/>
      <c r="J233" s="121"/>
      <c r="K233" s="121"/>
      <c r="L233" s="61"/>
      <c r="M233" s="121"/>
      <c r="N233" s="61"/>
      <c r="O233" s="179"/>
      <c r="P233" s="58"/>
      <c r="Q233" s="58"/>
      <c r="R233" s="94"/>
      <c r="S233" s="58"/>
      <c r="T233" s="94"/>
      <c r="U233" s="58"/>
      <c r="V233" s="60"/>
      <c r="W233" s="62"/>
      <c r="X233" s="62"/>
      <c r="Y233" s="60"/>
      <c r="Z233" s="120"/>
      <c r="AA233" s="60"/>
      <c r="AB233" s="10">
        <f t="shared" si="41"/>
        <v>0</v>
      </c>
      <c r="AC233" s="60"/>
      <c r="AD233" s="62"/>
      <c r="AE233" s="62"/>
      <c r="AF233" s="60"/>
      <c r="AG233" s="62"/>
      <c r="AH233" s="60"/>
      <c r="AI233" s="317"/>
      <c r="AJ233" s="91">
        <f t="shared" si="39"/>
        <v>0</v>
      </c>
      <c r="AK233" s="89">
        <f t="shared" si="37"/>
        <v>0</v>
      </c>
      <c r="AL233" s="71">
        <f t="shared" si="38"/>
        <v>0</v>
      </c>
    </row>
    <row r="234" spans="1:38" ht="47.25">
      <c r="A234" s="66" t="s">
        <v>474</v>
      </c>
      <c r="B234" s="67" t="s">
        <v>475</v>
      </c>
      <c r="C234" s="171">
        <v>89.930999999999997</v>
      </c>
      <c r="D234" s="74">
        <v>61</v>
      </c>
      <c r="E234" s="148">
        <v>75</v>
      </c>
      <c r="F234" s="157">
        <f t="shared" si="40"/>
        <v>0.83397271241284987</v>
      </c>
      <c r="G234" s="75">
        <v>3</v>
      </c>
      <c r="H234" s="75">
        <v>5</v>
      </c>
      <c r="I234" s="75"/>
      <c r="J234" s="312"/>
      <c r="K234" s="72"/>
      <c r="L234" s="75">
        <v>2</v>
      </c>
      <c r="M234" s="75"/>
      <c r="N234" s="158"/>
      <c r="O234" s="170">
        <v>2</v>
      </c>
      <c r="P234" s="160"/>
      <c r="Q234" s="161"/>
      <c r="R234" s="90">
        <v>2</v>
      </c>
      <c r="S234" s="313"/>
      <c r="T234" s="90"/>
      <c r="U234" s="162">
        <f t="shared" ref="U234:U265" si="42">O234/G234%</f>
        <v>66.666666666666671</v>
      </c>
      <c r="V234" s="71">
        <f t="shared" si="33"/>
        <v>3.75</v>
      </c>
      <c r="W234" s="283">
        <f t="shared" si="34"/>
        <v>3</v>
      </c>
      <c r="X234" s="44">
        <v>5</v>
      </c>
      <c r="Y234" s="73">
        <f>'ИТОГ и проверка'!O234</f>
        <v>3</v>
      </c>
      <c r="Z234" s="73">
        <f t="shared" si="36"/>
        <v>4</v>
      </c>
      <c r="AA234" s="71">
        <f t="shared" si="35"/>
        <v>-1</v>
      </c>
      <c r="AB234" s="73">
        <f t="shared" si="41"/>
        <v>0</v>
      </c>
      <c r="AC234" s="77"/>
      <c r="AD234" s="314"/>
      <c r="AE234" s="283"/>
      <c r="AF234" s="73">
        <f>'ИТОГ и проверка'!P234</f>
        <v>2</v>
      </c>
      <c r="AG234" s="73"/>
      <c r="AH234" s="73"/>
      <c r="AI234" s="91"/>
      <c r="AJ234" s="91">
        <f t="shared" si="39"/>
        <v>2</v>
      </c>
      <c r="AK234" s="89">
        <f t="shared" si="37"/>
        <v>-1</v>
      </c>
      <c r="AL234" s="71">
        <f t="shared" si="38"/>
        <v>0</v>
      </c>
    </row>
    <row r="235" spans="1:38" ht="31.5">
      <c r="A235" s="66" t="s">
        <v>476</v>
      </c>
      <c r="B235" s="67" t="s">
        <v>477</v>
      </c>
      <c r="C235" s="168">
        <v>397</v>
      </c>
      <c r="D235" s="74">
        <v>734</v>
      </c>
      <c r="E235" s="75">
        <v>795</v>
      </c>
      <c r="F235" s="157">
        <f t="shared" si="40"/>
        <v>2.0025188916876573</v>
      </c>
      <c r="G235" s="75">
        <v>36</v>
      </c>
      <c r="H235" s="75">
        <v>5</v>
      </c>
      <c r="I235" s="75"/>
      <c r="J235" s="312"/>
      <c r="K235" s="72"/>
      <c r="L235" s="75">
        <v>27</v>
      </c>
      <c r="M235" s="75"/>
      <c r="N235" s="75"/>
      <c r="O235" s="224">
        <v>0</v>
      </c>
      <c r="P235" s="77"/>
      <c r="Q235" s="77"/>
      <c r="R235" s="70">
        <v>0</v>
      </c>
      <c r="S235" s="77"/>
      <c r="T235" s="70">
        <v>0</v>
      </c>
      <c r="U235" s="71">
        <f t="shared" si="42"/>
        <v>0</v>
      </c>
      <c r="V235" s="71">
        <f t="shared" si="33"/>
        <v>39.75</v>
      </c>
      <c r="W235" s="283">
        <f t="shared" si="34"/>
        <v>39</v>
      </c>
      <c r="X235" s="44">
        <v>5</v>
      </c>
      <c r="Y235" s="73">
        <f>'ИТОГ и проверка'!O235</f>
        <v>39</v>
      </c>
      <c r="Z235" s="73">
        <f t="shared" si="36"/>
        <v>4.9056603773584904</v>
      </c>
      <c r="AA235" s="71">
        <f t="shared" si="35"/>
        <v>-9.4339622641509635E-2</v>
      </c>
      <c r="AB235" s="10">
        <f t="shared" si="41"/>
        <v>0</v>
      </c>
      <c r="AC235" s="77"/>
      <c r="AD235" s="314"/>
      <c r="AE235" s="283"/>
      <c r="AF235" s="73">
        <f>'ИТОГ и проверка'!P235</f>
        <v>29</v>
      </c>
      <c r="AG235" s="73"/>
      <c r="AH235" s="73"/>
      <c r="AI235" s="91"/>
      <c r="AJ235" s="91">
        <f t="shared" si="39"/>
        <v>29</v>
      </c>
      <c r="AK235" s="89">
        <f t="shared" si="37"/>
        <v>-10</v>
      </c>
      <c r="AL235" s="71">
        <f t="shared" si="38"/>
        <v>0</v>
      </c>
    </row>
    <row r="236" spans="1:38" ht="47.25">
      <c r="A236" s="66" t="s">
        <v>478</v>
      </c>
      <c r="B236" s="67" t="s">
        <v>479</v>
      </c>
      <c r="C236" s="171">
        <v>283.51</v>
      </c>
      <c r="D236" s="74">
        <v>496</v>
      </c>
      <c r="E236" s="203">
        <v>544</v>
      </c>
      <c r="F236" s="157">
        <f t="shared" si="40"/>
        <v>1.9188035695389933</v>
      </c>
      <c r="G236" s="75">
        <v>24</v>
      </c>
      <c r="H236" s="75">
        <v>5</v>
      </c>
      <c r="I236" s="75"/>
      <c r="J236" s="312"/>
      <c r="K236" s="72"/>
      <c r="L236" s="75">
        <v>18</v>
      </c>
      <c r="M236" s="75"/>
      <c r="N236" s="158"/>
      <c r="O236" s="170">
        <v>18</v>
      </c>
      <c r="P236" s="160"/>
      <c r="Q236" s="161"/>
      <c r="R236" s="90">
        <v>18</v>
      </c>
      <c r="S236" s="313"/>
      <c r="T236" s="90">
        <v>0</v>
      </c>
      <c r="U236" s="162">
        <f t="shared" si="42"/>
        <v>75</v>
      </c>
      <c r="V236" s="71">
        <f t="shared" si="33"/>
        <v>27.200000000000003</v>
      </c>
      <c r="W236" s="283">
        <f t="shared" si="34"/>
        <v>27</v>
      </c>
      <c r="X236" s="44">
        <v>5</v>
      </c>
      <c r="Y236" s="73">
        <f>'ИТОГ и проверка'!O236</f>
        <v>13</v>
      </c>
      <c r="Z236" s="73">
        <f t="shared" si="36"/>
        <v>2.3897058823529411</v>
      </c>
      <c r="AA236" s="71">
        <f t="shared" si="35"/>
        <v>-2.6102941176470589</v>
      </c>
      <c r="AB236" s="73">
        <f t="shared" si="41"/>
        <v>0</v>
      </c>
      <c r="AC236" s="77"/>
      <c r="AD236" s="314"/>
      <c r="AE236" s="283"/>
      <c r="AF236" s="73">
        <f>'ИТОГ и проверка'!P236</f>
        <v>9</v>
      </c>
      <c r="AG236" s="73"/>
      <c r="AH236" s="73"/>
      <c r="AI236" s="91"/>
      <c r="AJ236" s="91">
        <f t="shared" si="39"/>
        <v>9</v>
      </c>
      <c r="AK236" s="89">
        <f t="shared" si="37"/>
        <v>-4</v>
      </c>
      <c r="AL236" s="71">
        <f t="shared" si="38"/>
        <v>0</v>
      </c>
    </row>
    <row r="237" spans="1:38" ht="47.25">
      <c r="A237" s="66" t="s">
        <v>480</v>
      </c>
      <c r="B237" s="67" t="s">
        <v>481</v>
      </c>
      <c r="C237" s="168">
        <v>17.295000000000002</v>
      </c>
      <c r="D237" s="74">
        <v>35</v>
      </c>
      <c r="E237" s="148">
        <v>36</v>
      </c>
      <c r="F237" s="157">
        <f t="shared" si="40"/>
        <v>2.0815264527320032</v>
      </c>
      <c r="G237" s="75">
        <v>0</v>
      </c>
      <c r="H237" s="75">
        <v>0</v>
      </c>
      <c r="I237" s="75"/>
      <c r="J237" s="312"/>
      <c r="K237" s="72"/>
      <c r="L237" s="75">
        <v>0</v>
      </c>
      <c r="M237" s="75"/>
      <c r="N237" s="158"/>
      <c r="O237" s="170">
        <v>0</v>
      </c>
      <c r="P237" s="160"/>
      <c r="Q237" s="161"/>
      <c r="R237" s="90">
        <v>0</v>
      </c>
      <c r="S237" s="313"/>
      <c r="T237" s="90">
        <v>0</v>
      </c>
      <c r="U237" s="162">
        <v>0</v>
      </c>
      <c r="V237" s="71">
        <f t="shared" si="33"/>
        <v>1.8</v>
      </c>
      <c r="W237" s="283">
        <f t="shared" si="34"/>
        <v>1</v>
      </c>
      <c r="X237" s="44">
        <v>5</v>
      </c>
      <c r="Y237" s="73">
        <f>'ИТОГ и проверка'!O237</f>
        <v>0</v>
      </c>
      <c r="Z237" s="73">
        <f t="shared" si="36"/>
        <v>0</v>
      </c>
      <c r="AA237" s="71">
        <f t="shared" si="35"/>
        <v>-5</v>
      </c>
      <c r="AB237" s="10">
        <f t="shared" si="41"/>
        <v>0</v>
      </c>
      <c r="AC237" s="77"/>
      <c r="AD237" s="314"/>
      <c r="AE237" s="283"/>
      <c r="AF237" s="73">
        <f>'ИТОГ и проверка'!P237</f>
        <v>0</v>
      </c>
      <c r="AG237" s="73"/>
      <c r="AH237" s="73"/>
      <c r="AI237" s="91"/>
      <c r="AJ237" s="91">
        <f t="shared" si="39"/>
        <v>0</v>
      </c>
      <c r="AK237" s="89">
        <f t="shared" si="37"/>
        <v>0</v>
      </c>
      <c r="AL237" s="71">
        <f t="shared" si="38"/>
        <v>0</v>
      </c>
    </row>
    <row r="238" spans="1:38" ht="47.25">
      <c r="A238" s="66" t="s">
        <v>482</v>
      </c>
      <c r="B238" s="67" t="s">
        <v>483</v>
      </c>
      <c r="C238" s="171">
        <v>21.34</v>
      </c>
      <c r="D238" s="74">
        <v>43</v>
      </c>
      <c r="E238" s="237">
        <v>41</v>
      </c>
      <c r="F238" s="157">
        <f t="shared" si="40"/>
        <v>1.9212746016869728</v>
      </c>
      <c r="G238" s="75">
        <v>2</v>
      </c>
      <c r="H238" s="75">
        <v>5</v>
      </c>
      <c r="I238" s="75"/>
      <c r="J238" s="312"/>
      <c r="K238" s="72"/>
      <c r="L238" s="75">
        <v>1</v>
      </c>
      <c r="M238" s="75"/>
      <c r="N238" s="158"/>
      <c r="O238" s="170">
        <v>1</v>
      </c>
      <c r="P238" s="160"/>
      <c r="Q238" s="161"/>
      <c r="R238" s="90">
        <v>1</v>
      </c>
      <c r="S238" s="313"/>
      <c r="T238" s="90">
        <v>0</v>
      </c>
      <c r="U238" s="162">
        <f t="shared" si="42"/>
        <v>50</v>
      </c>
      <c r="V238" s="71">
        <f t="shared" ref="V238:V264" si="43">E238*X238%</f>
        <v>2.0500000000000003</v>
      </c>
      <c r="W238" s="283">
        <f t="shared" ref="W238:W264" si="44">ROUNDDOWN(V238,0)</f>
        <v>2</v>
      </c>
      <c r="X238" s="44">
        <v>5</v>
      </c>
      <c r="Y238" s="73">
        <f>'ИТОГ и проверка'!O238</f>
        <v>2</v>
      </c>
      <c r="Z238" s="73">
        <f t="shared" si="36"/>
        <v>4.8780487804878048</v>
      </c>
      <c r="AA238" s="71">
        <f t="shared" ref="AA238:AA264" si="45">Z238-X238</f>
        <v>-0.12195121951219523</v>
      </c>
      <c r="AB238" s="73">
        <f t="shared" si="41"/>
        <v>0</v>
      </c>
      <c r="AC238" s="77"/>
      <c r="AD238" s="314"/>
      <c r="AE238" s="283"/>
      <c r="AF238" s="73">
        <f>'ИТОГ и проверка'!P238</f>
        <v>1</v>
      </c>
      <c r="AG238" s="73"/>
      <c r="AH238" s="73"/>
      <c r="AI238" s="91"/>
      <c r="AJ238" s="91">
        <f t="shared" si="39"/>
        <v>1</v>
      </c>
      <c r="AK238" s="89">
        <f t="shared" si="37"/>
        <v>-1</v>
      </c>
      <c r="AL238" s="71">
        <f t="shared" si="38"/>
        <v>0</v>
      </c>
    </row>
    <row r="239" spans="1:38" ht="47.25">
      <c r="A239" s="66" t="s">
        <v>484</v>
      </c>
      <c r="B239" s="67" t="s">
        <v>485</v>
      </c>
      <c r="C239" s="195">
        <v>398.80700000000002</v>
      </c>
      <c r="D239" s="74">
        <v>839</v>
      </c>
      <c r="E239" s="148">
        <v>823</v>
      </c>
      <c r="F239" s="157">
        <f t="shared" si="40"/>
        <v>2.0636548505918904</v>
      </c>
      <c r="G239" s="75">
        <v>41</v>
      </c>
      <c r="H239" s="75">
        <v>5</v>
      </c>
      <c r="I239" s="75"/>
      <c r="J239" s="312"/>
      <c r="K239" s="72"/>
      <c r="L239" s="75">
        <v>30</v>
      </c>
      <c r="M239" s="75"/>
      <c r="N239" s="75"/>
      <c r="O239" s="187">
        <v>41</v>
      </c>
      <c r="P239" s="77"/>
      <c r="Q239" s="77"/>
      <c r="R239" s="70">
        <v>30</v>
      </c>
      <c r="S239" s="77"/>
      <c r="T239" s="70">
        <v>0</v>
      </c>
      <c r="U239" s="71">
        <f t="shared" si="42"/>
        <v>100</v>
      </c>
      <c r="V239" s="71">
        <f t="shared" si="43"/>
        <v>41.150000000000006</v>
      </c>
      <c r="W239" s="283">
        <f t="shared" si="44"/>
        <v>41</v>
      </c>
      <c r="X239" s="44">
        <v>5</v>
      </c>
      <c r="Y239" s="73">
        <f>'ИТОГ и проверка'!O239</f>
        <v>41</v>
      </c>
      <c r="Z239" s="73">
        <f t="shared" ref="Z239:Z264" si="46">Y239/E239%</f>
        <v>4.9817739975698663</v>
      </c>
      <c r="AA239" s="71">
        <f t="shared" si="45"/>
        <v>-1.8226002430133725E-2</v>
      </c>
      <c r="AB239" s="10">
        <f t="shared" si="41"/>
        <v>0</v>
      </c>
      <c r="AC239" s="77"/>
      <c r="AD239" s="314"/>
      <c r="AE239" s="283"/>
      <c r="AF239" s="73">
        <f>'ИТОГ и проверка'!P239</f>
        <v>30</v>
      </c>
      <c r="AG239" s="73"/>
      <c r="AH239" s="73"/>
      <c r="AI239" s="91"/>
      <c r="AJ239" s="91">
        <f t="shared" si="39"/>
        <v>30</v>
      </c>
      <c r="AK239" s="89">
        <f t="shared" si="37"/>
        <v>-11</v>
      </c>
      <c r="AL239" s="71">
        <f t="shared" si="38"/>
        <v>0</v>
      </c>
    </row>
    <row r="240" spans="1:38" ht="47.25">
      <c r="A240" s="66" t="s">
        <v>486</v>
      </c>
      <c r="B240" s="67" t="s">
        <v>487</v>
      </c>
      <c r="C240" s="171">
        <v>379.44299999999998</v>
      </c>
      <c r="D240" s="74">
        <v>687</v>
      </c>
      <c r="E240" s="243">
        <v>752</v>
      </c>
      <c r="F240" s="157">
        <f t="shared" si="40"/>
        <v>1.9818523467292848</v>
      </c>
      <c r="G240" s="75">
        <v>34</v>
      </c>
      <c r="H240" s="75">
        <v>5</v>
      </c>
      <c r="I240" s="75"/>
      <c r="J240" s="312"/>
      <c r="K240" s="72"/>
      <c r="L240" s="75">
        <v>25</v>
      </c>
      <c r="M240" s="75"/>
      <c r="N240" s="75"/>
      <c r="O240" s="263">
        <v>34</v>
      </c>
      <c r="P240" s="77"/>
      <c r="Q240" s="77"/>
      <c r="R240" s="75">
        <v>25</v>
      </c>
      <c r="S240" s="77"/>
      <c r="T240" s="75">
        <v>0</v>
      </c>
      <c r="U240" s="71">
        <f t="shared" si="42"/>
        <v>99.999999999999986</v>
      </c>
      <c r="V240" s="71">
        <f t="shared" si="43"/>
        <v>37.6</v>
      </c>
      <c r="W240" s="283">
        <f t="shared" si="44"/>
        <v>37</v>
      </c>
      <c r="X240" s="44">
        <v>5</v>
      </c>
      <c r="Y240" s="73">
        <f>'ИТОГ и проверка'!O240</f>
        <v>37</v>
      </c>
      <c r="Z240" s="73">
        <f t="shared" si="46"/>
        <v>4.9202127659574471</v>
      </c>
      <c r="AA240" s="71">
        <f t="shared" si="45"/>
        <v>-7.9787234042552946E-2</v>
      </c>
      <c r="AB240" s="73">
        <f t="shared" si="41"/>
        <v>0</v>
      </c>
      <c r="AC240" s="77"/>
      <c r="AD240" s="314"/>
      <c r="AE240" s="283"/>
      <c r="AF240" s="73">
        <f>'ИТОГ и проверка'!P240</f>
        <v>27</v>
      </c>
      <c r="AG240" s="73"/>
      <c r="AH240" s="73"/>
      <c r="AI240" s="91"/>
      <c r="AJ240" s="91">
        <f t="shared" si="39"/>
        <v>27</v>
      </c>
      <c r="AK240" s="89">
        <f t="shared" si="37"/>
        <v>-10</v>
      </c>
      <c r="AL240" s="71">
        <f t="shared" si="38"/>
        <v>0</v>
      </c>
    </row>
    <row r="241" spans="1:38" ht="31.5">
      <c r="A241" s="66" t="s">
        <v>488</v>
      </c>
      <c r="B241" s="67" t="s">
        <v>489</v>
      </c>
      <c r="C241" s="195">
        <v>246.23500000000001</v>
      </c>
      <c r="D241" s="74">
        <v>285</v>
      </c>
      <c r="E241" s="148">
        <v>207</v>
      </c>
      <c r="F241" s="157">
        <f t="shared" si="40"/>
        <v>0.84066034479257612</v>
      </c>
      <c r="G241" s="75">
        <v>14</v>
      </c>
      <c r="H241" s="75">
        <v>5</v>
      </c>
      <c r="I241" s="75"/>
      <c r="J241" s="312"/>
      <c r="K241" s="72"/>
      <c r="L241" s="75">
        <v>10</v>
      </c>
      <c r="M241" s="75"/>
      <c r="N241" s="158"/>
      <c r="O241" s="262">
        <v>10</v>
      </c>
      <c r="P241" s="160"/>
      <c r="Q241" s="161"/>
      <c r="R241" s="90">
        <v>10</v>
      </c>
      <c r="S241" s="313"/>
      <c r="T241" s="90"/>
      <c r="U241" s="162">
        <f t="shared" si="42"/>
        <v>71.428571428571416</v>
      </c>
      <c r="V241" s="71">
        <f t="shared" si="43"/>
        <v>10.350000000000001</v>
      </c>
      <c r="W241" s="283">
        <f t="shared" si="44"/>
        <v>10</v>
      </c>
      <c r="X241" s="44">
        <v>5</v>
      </c>
      <c r="Y241" s="73">
        <f>'ИТОГ и проверка'!O241</f>
        <v>10</v>
      </c>
      <c r="Z241" s="73">
        <f t="shared" si="46"/>
        <v>4.8309178743961354</v>
      </c>
      <c r="AA241" s="71">
        <f t="shared" si="45"/>
        <v>-0.1690821256038646</v>
      </c>
      <c r="AB241" s="10">
        <f t="shared" si="41"/>
        <v>0</v>
      </c>
      <c r="AC241" s="77"/>
      <c r="AD241" s="314"/>
      <c r="AE241" s="283"/>
      <c r="AF241" s="73">
        <f>'ИТОГ и проверка'!P241</f>
        <v>7</v>
      </c>
      <c r="AG241" s="73"/>
      <c r="AH241" s="73"/>
      <c r="AI241" s="91"/>
      <c r="AJ241" s="91">
        <f t="shared" si="39"/>
        <v>7</v>
      </c>
      <c r="AK241" s="89">
        <f t="shared" si="37"/>
        <v>-3</v>
      </c>
      <c r="AL241" s="71">
        <f t="shared" si="38"/>
        <v>0</v>
      </c>
    </row>
    <row r="242" spans="1:38" ht="47.25">
      <c r="A242" s="66" t="s">
        <v>490</v>
      </c>
      <c r="B242" s="67" t="s">
        <v>491</v>
      </c>
      <c r="C242" s="171">
        <v>349.32100000000003</v>
      </c>
      <c r="D242" s="74">
        <v>632</v>
      </c>
      <c r="E242" s="243">
        <v>698</v>
      </c>
      <c r="F242" s="157">
        <f t="shared" si="40"/>
        <v>1.9981621488544918</v>
      </c>
      <c r="G242" s="75">
        <v>31</v>
      </c>
      <c r="H242" s="75">
        <v>5</v>
      </c>
      <c r="I242" s="75"/>
      <c r="J242" s="312"/>
      <c r="K242" s="72"/>
      <c r="L242" s="75">
        <v>23</v>
      </c>
      <c r="M242" s="75"/>
      <c r="N242" s="75"/>
      <c r="O242" s="75">
        <v>31</v>
      </c>
      <c r="P242" s="77"/>
      <c r="Q242" s="77"/>
      <c r="R242" s="75">
        <v>23</v>
      </c>
      <c r="S242" s="77"/>
      <c r="T242" s="75">
        <v>0</v>
      </c>
      <c r="U242" s="71">
        <f t="shared" si="42"/>
        <v>100</v>
      </c>
      <c r="V242" s="71">
        <f t="shared" si="43"/>
        <v>34.9</v>
      </c>
      <c r="W242" s="283">
        <f t="shared" si="44"/>
        <v>34</v>
      </c>
      <c r="X242" s="44">
        <v>5</v>
      </c>
      <c r="Y242" s="73">
        <f>'ИТОГ и проверка'!O242</f>
        <v>34</v>
      </c>
      <c r="Z242" s="73">
        <f t="shared" si="46"/>
        <v>4.8710601719197708</v>
      </c>
      <c r="AA242" s="71">
        <f t="shared" si="45"/>
        <v>-0.12893982808022919</v>
      </c>
      <c r="AB242" s="73">
        <f t="shared" si="41"/>
        <v>0</v>
      </c>
      <c r="AC242" s="77"/>
      <c r="AD242" s="314"/>
      <c r="AE242" s="283"/>
      <c r="AF242" s="73">
        <f>'ИТОГ и проверка'!P242</f>
        <v>25</v>
      </c>
      <c r="AG242" s="73"/>
      <c r="AH242" s="73"/>
      <c r="AI242" s="91"/>
      <c r="AJ242" s="91">
        <f t="shared" si="39"/>
        <v>25</v>
      </c>
      <c r="AK242" s="89">
        <f t="shared" si="37"/>
        <v>-9</v>
      </c>
      <c r="AL242" s="71">
        <f t="shared" si="38"/>
        <v>0</v>
      </c>
    </row>
    <row r="243" spans="1:38" ht="47.25">
      <c r="A243" s="66" t="s">
        <v>492</v>
      </c>
      <c r="B243" s="67" t="s">
        <v>493</v>
      </c>
      <c r="C243" s="168">
        <v>144.42500000000001</v>
      </c>
      <c r="D243" s="74">
        <v>266</v>
      </c>
      <c r="E243" s="246">
        <v>289</v>
      </c>
      <c r="F243" s="157">
        <f t="shared" si="40"/>
        <v>2.0010386013501815</v>
      </c>
      <c r="G243" s="75">
        <v>13</v>
      </c>
      <c r="H243" s="75">
        <v>5</v>
      </c>
      <c r="I243" s="75"/>
      <c r="J243" s="312"/>
      <c r="K243" s="72"/>
      <c r="L243" s="75">
        <v>9</v>
      </c>
      <c r="M243" s="75"/>
      <c r="N243" s="75"/>
      <c r="O243" s="265">
        <v>13</v>
      </c>
      <c r="P243" s="77"/>
      <c r="Q243" s="77"/>
      <c r="R243" s="72">
        <v>9</v>
      </c>
      <c r="S243" s="77"/>
      <c r="T243" s="72">
        <v>0</v>
      </c>
      <c r="U243" s="71">
        <f t="shared" si="42"/>
        <v>100</v>
      </c>
      <c r="V243" s="71">
        <f t="shared" si="43"/>
        <v>14.450000000000001</v>
      </c>
      <c r="W243" s="283">
        <f t="shared" si="44"/>
        <v>14</v>
      </c>
      <c r="X243" s="44">
        <v>5</v>
      </c>
      <c r="Y243" s="73">
        <f>'ИТОГ и проверка'!O243</f>
        <v>14</v>
      </c>
      <c r="Z243" s="73">
        <f t="shared" si="46"/>
        <v>4.844290657439446</v>
      </c>
      <c r="AA243" s="71">
        <f t="shared" si="45"/>
        <v>-0.15570934256055402</v>
      </c>
      <c r="AB243" s="10">
        <f t="shared" si="41"/>
        <v>0</v>
      </c>
      <c r="AC243" s="77"/>
      <c r="AD243" s="314"/>
      <c r="AE243" s="283"/>
      <c r="AF243" s="73">
        <f>'ИТОГ и проверка'!P243</f>
        <v>10</v>
      </c>
      <c r="AG243" s="73"/>
      <c r="AH243" s="73"/>
      <c r="AI243" s="91"/>
      <c r="AJ243" s="91">
        <f t="shared" si="39"/>
        <v>10</v>
      </c>
      <c r="AK243" s="89">
        <f t="shared" si="37"/>
        <v>-4</v>
      </c>
      <c r="AL243" s="71">
        <f t="shared" si="38"/>
        <v>0</v>
      </c>
    </row>
    <row r="244" spans="1:38" ht="47.25">
      <c r="A244" s="66" t="s">
        <v>494</v>
      </c>
      <c r="B244" s="67" t="s">
        <v>495</v>
      </c>
      <c r="C244" s="171">
        <v>289.97000000000003</v>
      </c>
      <c r="D244" s="74">
        <v>536</v>
      </c>
      <c r="E244" s="245">
        <v>578</v>
      </c>
      <c r="F244" s="157">
        <f t="shared" si="40"/>
        <v>1.9933096527226952</v>
      </c>
      <c r="G244" s="75">
        <v>26</v>
      </c>
      <c r="H244" s="75">
        <v>5</v>
      </c>
      <c r="I244" s="75"/>
      <c r="J244" s="312"/>
      <c r="K244" s="72"/>
      <c r="L244" s="75">
        <v>19</v>
      </c>
      <c r="M244" s="75"/>
      <c r="N244" s="75"/>
      <c r="O244" s="75">
        <v>26</v>
      </c>
      <c r="P244" s="77"/>
      <c r="Q244" s="77"/>
      <c r="R244" s="75">
        <v>19</v>
      </c>
      <c r="S244" s="77"/>
      <c r="T244" s="75">
        <v>0</v>
      </c>
      <c r="U244" s="71">
        <f t="shared" si="42"/>
        <v>100</v>
      </c>
      <c r="V244" s="71">
        <f t="shared" si="43"/>
        <v>28.900000000000002</v>
      </c>
      <c r="W244" s="283">
        <f t="shared" si="44"/>
        <v>28</v>
      </c>
      <c r="X244" s="44">
        <v>5</v>
      </c>
      <c r="Y244" s="73">
        <f>'ИТОГ и проверка'!O244</f>
        <v>28</v>
      </c>
      <c r="Z244" s="73">
        <f t="shared" si="46"/>
        <v>4.844290657439446</v>
      </c>
      <c r="AA244" s="71">
        <f t="shared" si="45"/>
        <v>-0.15570934256055402</v>
      </c>
      <c r="AB244" s="73">
        <f t="shared" si="41"/>
        <v>0</v>
      </c>
      <c r="AC244" s="77"/>
      <c r="AD244" s="314"/>
      <c r="AE244" s="283"/>
      <c r="AF244" s="73">
        <f>'ИТОГ и проверка'!P244</f>
        <v>21</v>
      </c>
      <c r="AG244" s="73"/>
      <c r="AH244" s="73"/>
      <c r="AI244" s="91"/>
      <c r="AJ244" s="91">
        <f t="shared" si="39"/>
        <v>21</v>
      </c>
      <c r="AK244" s="89">
        <f t="shared" si="37"/>
        <v>-7</v>
      </c>
      <c r="AL244" s="71">
        <f t="shared" si="38"/>
        <v>0</v>
      </c>
    </row>
    <row r="245" spans="1:38">
      <c r="A245" s="93" t="s">
        <v>496</v>
      </c>
      <c r="B245" s="57" t="s">
        <v>497</v>
      </c>
      <c r="C245" s="175"/>
      <c r="D245" s="165"/>
      <c r="E245" s="258"/>
      <c r="F245" s="261"/>
      <c r="G245" s="61"/>
      <c r="H245" s="61"/>
      <c r="I245" s="61"/>
      <c r="J245" s="121"/>
      <c r="K245" s="121"/>
      <c r="L245" s="61"/>
      <c r="M245" s="121"/>
      <c r="N245" s="61"/>
      <c r="O245" s="194"/>
      <c r="P245" s="58"/>
      <c r="Q245" s="58"/>
      <c r="R245" s="59"/>
      <c r="S245" s="58"/>
      <c r="T245" s="59"/>
      <c r="U245" s="58"/>
      <c r="V245" s="60"/>
      <c r="W245" s="62"/>
      <c r="X245" s="62"/>
      <c r="Y245" s="60"/>
      <c r="Z245" s="120"/>
      <c r="AA245" s="60"/>
      <c r="AB245" s="10">
        <f t="shared" si="41"/>
        <v>0</v>
      </c>
      <c r="AC245" s="60"/>
      <c r="AD245" s="62"/>
      <c r="AE245" s="62"/>
      <c r="AF245" s="60"/>
      <c r="AG245" s="62"/>
      <c r="AH245" s="60"/>
      <c r="AI245" s="317"/>
      <c r="AJ245" s="91">
        <f t="shared" si="39"/>
        <v>0</v>
      </c>
      <c r="AK245" s="89">
        <f t="shared" si="37"/>
        <v>0</v>
      </c>
      <c r="AL245" s="71">
        <f t="shared" si="38"/>
        <v>0</v>
      </c>
    </row>
    <row r="246" spans="1:38" ht="63">
      <c r="A246" s="66" t="s">
        <v>498</v>
      </c>
      <c r="B246" s="67" t="s">
        <v>499</v>
      </c>
      <c r="C246" s="171">
        <v>18</v>
      </c>
      <c r="D246" s="74">
        <v>106</v>
      </c>
      <c r="E246" s="202">
        <v>117</v>
      </c>
      <c r="F246" s="157">
        <f t="shared" si="40"/>
        <v>6.5</v>
      </c>
      <c r="G246" s="75">
        <v>5</v>
      </c>
      <c r="H246" s="75">
        <v>5</v>
      </c>
      <c r="I246" s="75"/>
      <c r="J246" s="312"/>
      <c r="K246" s="72"/>
      <c r="L246" s="75">
        <v>3</v>
      </c>
      <c r="M246" s="75"/>
      <c r="N246" s="158"/>
      <c r="O246" s="170">
        <v>5</v>
      </c>
      <c r="P246" s="160"/>
      <c r="Q246" s="161"/>
      <c r="R246" s="74">
        <v>3</v>
      </c>
      <c r="S246" s="313"/>
      <c r="T246" s="90"/>
      <c r="U246" s="162">
        <f t="shared" si="42"/>
        <v>100</v>
      </c>
      <c r="V246" s="71">
        <f t="shared" si="43"/>
        <v>5.8500000000000005</v>
      </c>
      <c r="W246" s="283">
        <f t="shared" si="44"/>
        <v>5</v>
      </c>
      <c r="X246" s="44">
        <v>5</v>
      </c>
      <c r="Y246" s="73">
        <f>'ИТОГ и проверка'!O246</f>
        <v>5</v>
      </c>
      <c r="Z246" s="73">
        <f t="shared" si="46"/>
        <v>4.2735042735042734</v>
      </c>
      <c r="AA246" s="71">
        <f t="shared" si="45"/>
        <v>-0.72649572649572658</v>
      </c>
      <c r="AB246" s="73">
        <f t="shared" si="41"/>
        <v>0</v>
      </c>
      <c r="AC246" s="77"/>
      <c r="AD246" s="314"/>
      <c r="AE246" s="283"/>
      <c r="AF246" s="73">
        <f>'ИТОГ и проверка'!P246</f>
        <v>3</v>
      </c>
      <c r="AG246" s="73"/>
      <c r="AH246" s="73"/>
      <c r="AI246" s="91"/>
      <c r="AJ246" s="91">
        <f t="shared" si="39"/>
        <v>3</v>
      </c>
      <c r="AK246" s="89">
        <f t="shared" si="37"/>
        <v>-2</v>
      </c>
      <c r="AL246" s="71">
        <f t="shared" si="38"/>
        <v>0</v>
      </c>
    </row>
    <row r="247" spans="1:38" ht="47.25">
      <c r="A247" s="66" t="s">
        <v>500</v>
      </c>
      <c r="B247" s="67" t="s">
        <v>501</v>
      </c>
      <c r="C247" s="168">
        <v>144.4</v>
      </c>
      <c r="D247" s="74">
        <v>501</v>
      </c>
      <c r="E247" s="187">
        <v>598</v>
      </c>
      <c r="F247" s="157">
        <f t="shared" si="40"/>
        <v>4.1412742382271466</v>
      </c>
      <c r="G247" s="75">
        <v>25</v>
      </c>
      <c r="H247" s="75">
        <v>5</v>
      </c>
      <c r="I247" s="75"/>
      <c r="J247" s="312"/>
      <c r="K247" s="72"/>
      <c r="L247" s="75">
        <v>18</v>
      </c>
      <c r="M247" s="75"/>
      <c r="N247" s="75"/>
      <c r="O247" s="187">
        <v>22</v>
      </c>
      <c r="P247" s="77"/>
      <c r="Q247" s="77"/>
      <c r="R247" s="70">
        <v>18</v>
      </c>
      <c r="S247" s="77"/>
      <c r="T247" s="70"/>
      <c r="U247" s="71">
        <f t="shared" si="42"/>
        <v>88</v>
      </c>
      <c r="V247" s="71">
        <f t="shared" si="43"/>
        <v>29.900000000000002</v>
      </c>
      <c r="W247" s="283">
        <f t="shared" si="44"/>
        <v>29</v>
      </c>
      <c r="X247" s="44">
        <v>5</v>
      </c>
      <c r="Y247" s="73">
        <f>'ИТОГ и проверка'!O247</f>
        <v>29</v>
      </c>
      <c r="Z247" s="73">
        <f t="shared" si="46"/>
        <v>4.8494983277591972</v>
      </c>
      <c r="AA247" s="71">
        <f t="shared" si="45"/>
        <v>-0.1505016722408028</v>
      </c>
      <c r="AB247" s="10">
        <f t="shared" si="41"/>
        <v>0</v>
      </c>
      <c r="AC247" s="77"/>
      <c r="AD247" s="314"/>
      <c r="AE247" s="283"/>
      <c r="AF247" s="73">
        <f>'ИТОГ и проверка'!P247</f>
        <v>21</v>
      </c>
      <c r="AG247" s="73"/>
      <c r="AH247" s="73"/>
      <c r="AI247" s="91"/>
      <c r="AJ247" s="91">
        <f t="shared" si="39"/>
        <v>21</v>
      </c>
      <c r="AK247" s="89">
        <f t="shared" si="37"/>
        <v>-8</v>
      </c>
      <c r="AL247" s="71">
        <f t="shared" si="38"/>
        <v>0</v>
      </c>
    </row>
    <row r="248" spans="1:38">
      <c r="A248" s="93" t="s">
        <v>502</v>
      </c>
      <c r="B248" s="57" t="s">
        <v>503</v>
      </c>
      <c r="C248" s="163"/>
      <c r="D248" s="58"/>
      <c r="E248" s="59"/>
      <c r="F248" s="267"/>
      <c r="G248" s="61"/>
      <c r="H248" s="61"/>
      <c r="I248" s="61"/>
      <c r="J248" s="121"/>
      <c r="K248" s="121"/>
      <c r="L248" s="61"/>
      <c r="M248" s="121"/>
      <c r="N248" s="61"/>
      <c r="O248" s="207"/>
      <c r="P248" s="58"/>
      <c r="Q248" s="58"/>
      <c r="R248" s="59"/>
      <c r="S248" s="58"/>
      <c r="T248" s="59"/>
      <c r="U248" s="58"/>
      <c r="V248" s="60"/>
      <c r="W248" s="62"/>
      <c r="X248" s="62"/>
      <c r="Y248" s="60"/>
      <c r="Z248" s="120"/>
      <c r="AA248" s="60"/>
      <c r="AB248" s="73">
        <f t="shared" si="41"/>
        <v>0</v>
      </c>
      <c r="AC248" s="60"/>
      <c r="AD248" s="62"/>
      <c r="AE248" s="62"/>
      <c r="AF248" s="60"/>
      <c r="AG248" s="62"/>
      <c r="AH248" s="60"/>
      <c r="AI248" s="317"/>
      <c r="AJ248" s="91">
        <f t="shared" si="39"/>
        <v>0</v>
      </c>
      <c r="AK248" s="89">
        <f t="shared" si="37"/>
        <v>0</v>
      </c>
      <c r="AL248" s="71">
        <f t="shared" si="38"/>
        <v>0</v>
      </c>
    </row>
    <row r="249" spans="1:38" ht="63">
      <c r="A249" s="66" t="s">
        <v>504</v>
      </c>
      <c r="B249" s="67" t="s">
        <v>505</v>
      </c>
      <c r="C249" s="168">
        <v>29.6</v>
      </c>
      <c r="D249" s="74">
        <v>34</v>
      </c>
      <c r="E249" s="187">
        <v>31</v>
      </c>
      <c r="F249" s="157">
        <f t="shared" si="40"/>
        <v>1.0472972972972971</v>
      </c>
      <c r="G249" s="75">
        <v>0</v>
      </c>
      <c r="H249" s="75">
        <v>0</v>
      </c>
      <c r="I249" s="75"/>
      <c r="J249" s="312"/>
      <c r="K249" s="72"/>
      <c r="L249" s="75">
        <v>0</v>
      </c>
      <c r="M249" s="75"/>
      <c r="N249" s="75"/>
      <c r="O249" s="265">
        <v>0</v>
      </c>
      <c r="P249" s="77"/>
      <c r="Q249" s="77"/>
      <c r="R249" s="72">
        <v>0</v>
      </c>
      <c r="S249" s="77"/>
      <c r="T249" s="72">
        <v>0</v>
      </c>
      <c r="U249" s="71">
        <v>0</v>
      </c>
      <c r="V249" s="71">
        <f t="shared" si="43"/>
        <v>1.55</v>
      </c>
      <c r="W249" s="283">
        <f t="shared" si="44"/>
        <v>1</v>
      </c>
      <c r="X249" s="44">
        <v>5</v>
      </c>
      <c r="Y249" s="73">
        <f>'ИТОГ и проверка'!O249</f>
        <v>0</v>
      </c>
      <c r="Z249" s="73">
        <f t="shared" si="46"/>
        <v>0</v>
      </c>
      <c r="AA249" s="71">
        <f t="shared" si="45"/>
        <v>-5</v>
      </c>
      <c r="AB249" s="10">
        <f t="shared" si="41"/>
        <v>0</v>
      </c>
      <c r="AC249" s="77"/>
      <c r="AD249" s="314"/>
      <c r="AE249" s="283"/>
      <c r="AF249" s="73">
        <f>'ИТОГ и проверка'!P249</f>
        <v>0</v>
      </c>
      <c r="AG249" s="73"/>
      <c r="AH249" s="73"/>
      <c r="AI249" s="91"/>
      <c r="AJ249" s="91">
        <f t="shared" si="39"/>
        <v>0</v>
      </c>
      <c r="AK249" s="89">
        <f t="shared" si="37"/>
        <v>0</v>
      </c>
      <c r="AL249" s="71">
        <f t="shared" si="38"/>
        <v>0</v>
      </c>
    </row>
    <row r="250" spans="1:38" ht="47.25">
      <c r="A250" s="66" t="s">
        <v>506</v>
      </c>
      <c r="B250" s="67" t="s">
        <v>507</v>
      </c>
      <c r="C250" s="171">
        <v>5.2</v>
      </c>
      <c r="D250" s="74">
        <v>0</v>
      </c>
      <c r="E250" s="203">
        <v>0</v>
      </c>
      <c r="F250" s="157">
        <f t="shared" si="40"/>
        <v>0</v>
      </c>
      <c r="G250" s="75">
        <v>0</v>
      </c>
      <c r="H250" s="75">
        <v>0</v>
      </c>
      <c r="I250" s="75"/>
      <c r="J250" s="312"/>
      <c r="K250" s="72"/>
      <c r="L250" s="75">
        <v>0</v>
      </c>
      <c r="M250" s="75"/>
      <c r="N250" s="75"/>
      <c r="O250" s="72">
        <v>0</v>
      </c>
      <c r="P250" s="77"/>
      <c r="Q250" s="77"/>
      <c r="R250" s="72">
        <v>0</v>
      </c>
      <c r="S250" s="77"/>
      <c r="T250" s="72">
        <v>0</v>
      </c>
      <c r="U250" s="71">
        <v>0</v>
      </c>
      <c r="V250" s="71">
        <f t="shared" si="43"/>
        <v>0</v>
      </c>
      <c r="W250" s="283">
        <f t="shared" si="44"/>
        <v>0</v>
      </c>
      <c r="X250" s="44">
        <v>0</v>
      </c>
      <c r="Y250" s="73">
        <f>'ИТОГ и проверка'!O250</f>
        <v>0</v>
      </c>
      <c r="Z250" s="73">
        <v>0</v>
      </c>
      <c r="AA250" s="71">
        <f t="shared" si="45"/>
        <v>0</v>
      </c>
      <c r="AB250" s="73">
        <f t="shared" si="41"/>
        <v>0</v>
      </c>
      <c r="AC250" s="77"/>
      <c r="AD250" s="314"/>
      <c r="AE250" s="283"/>
      <c r="AF250" s="73">
        <f>'ИТОГ и проверка'!P250</f>
        <v>0</v>
      </c>
      <c r="AG250" s="73"/>
      <c r="AH250" s="73"/>
      <c r="AI250" s="91"/>
      <c r="AJ250" s="91">
        <f t="shared" si="39"/>
        <v>0</v>
      </c>
      <c r="AK250" s="89">
        <f t="shared" si="37"/>
        <v>0</v>
      </c>
      <c r="AL250" s="71">
        <f t="shared" si="38"/>
        <v>0</v>
      </c>
    </row>
    <row r="251" spans="1:38" ht="47.25">
      <c r="A251" s="66" t="s">
        <v>508</v>
      </c>
      <c r="B251" s="67" t="s">
        <v>509</v>
      </c>
      <c r="C251" s="168">
        <v>3.2</v>
      </c>
      <c r="D251" s="74">
        <v>0</v>
      </c>
      <c r="E251" s="148">
        <v>0</v>
      </c>
      <c r="F251" s="157">
        <f t="shared" si="40"/>
        <v>0</v>
      </c>
      <c r="G251" s="75">
        <v>0</v>
      </c>
      <c r="H251" s="75">
        <v>0</v>
      </c>
      <c r="I251" s="75"/>
      <c r="J251" s="312"/>
      <c r="K251" s="72"/>
      <c r="L251" s="75">
        <v>0</v>
      </c>
      <c r="M251" s="75"/>
      <c r="N251" s="75"/>
      <c r="O251" s="265">
        <v>0</v>
      </c>
      <c r="P251" s="77"/>
      <c r="Q251" s="77"/>
      <c r="R251" s="72">
        <v>0</v>
      </c>
      <c r="S251" s="77"/>
      <c r="T251" s="72">
        <v>0</v>
      </c>
      <c r="U251" s="71">
        <v>0</v>
      </c>
      <c r="V251" s="71">
        <f t="shared" si="43"/>
        <v>0</v>
      </c>
      <c r="W251" s="283">
        <f t="shared" si="44"/>
        <v>0</v>
      </c>
      <c r="X251" s="44">
        <v>0</v>
      </c>
      <c r="Y251" s="73">
        <f>'ИТОГ и проверка'!O251</f>
        <v>0</v>
      </c>
      <c r="Z251" s="73">
        <v>0</v>
      </c>
      <c r="AA251" s="71">
        <f t="shared" si="45"/>
        <v>0</v>
      </c>
      <c r="AB251" s="10">
        <f t="shared" si="41"/>
        <v>0</v>
      </c>
      <c r="AC251" s="77"/>
      <c r="AD251" s="314"/>
      <c r="AE251" s="283"/>
      <c r="AF251" s="73">
        <f>'ИТОГ и проверка'!P251</f>
        <v>0</v>
      </c>
      <c r="AG251" s="73"/>
      <c r="AH251" s="73"/>
      <c r="AI251" s="91"/>
      <c r="AJ251" s="91">
        <f t="shared" si="39"/>
        <v>0</v>
      </c>
      <c r="AK251" s="89">
        <f t="shared" si="37"/>
        <v>0</v>
      </c>
      <c r="AL251" s="71">
        <f t="shared" si="38"/>
        <v>0</v>
      </c>
    </row>
    <row r="252" spans="1:38" ht="31.5">
      <c r="A252" s="66" t="s">
        <v>510</v>
      </c>
      <c r="B252" s="67" t="s">
        <v>511</v>
      </c>
      <c r="C252" s="171">
        <v>4</v>
      </c>
      <c r="D252" s="74">
        <v>8</v>
      </c>
      <c r="E252" s="203">
        <v>0</v>
      </c>
      <c r="F252" s="157">
        <f t="shared" si="40"/>
        <v>0</v>
      </c>
      <c r="G252" s="75">
        <v>0</v>
      </c>
      <c r="H252" s="75">
        <v>0</v>
      </c>
      <c r="I252" s="75"/>
      <c r="J252" s="312"/>
      <c r="K252" s="72"/>
      <c r="L252" s="75">
        <v>0</v>
      </c>
      <c r="M252" s="75"/>
      <c r="N252" s="75"/>
      <c r="O252" s="72">
        <v>0</v>
      </c>
      <c r="P252" s="77"/>
      <c r="Q252" s="77"/>
      <c r="R252" s="72">
        <v>0</v>
      </c>
      <c r="S252" s="77"/>
      <c r="T252" s="72">
        <v>0</v>
      </c>
      <c r="U252" s="71">
        <v>0</v>
      </c>
      <c r="V252" s="71">
        <f t="shared" si="43"/>
        <v>0</v>
      </c>
      <c r="W252" s="283">
        <f t="shared" si="44"/>
        <v>0</v>
      </c>
      <c r="X252" s="44">
        <v>0</v>
      </c>
      <c r="Y252" s="73">
        <f>'ИТОГ и проверка'!O252</f>
        <v>0</v>
      </c>
      <c r="Z252" s="73">
        <v>0</v>
      </c>
      <c r="AA252" s="71">
        <f t="shared" si="45"/>
        <v>0</v>
      </c>
      <c r="AB252" s="73">
        <f t="shared" si="41"/>
        <v>0</v>
      </c>
      <c r="AC252" s="77"/>
      <c r="AD252" s="314"/>
      <c r="AE252" s="283"/>
      <c r="AF252" s="73">
        <f>'ИТОГ и проверка'!P252</f>
        <v>0</v>
      </c>
      <c r="AG252" s="73"/>
      <c r="AH252" s="73"/>
      <c r="AI252" s="91"/>
      <c r="AJ252" s="91">
        <f t="shared" si="39"/>
        <v>0</v>
      </c>
      <c r="AK252" s="89">
        <f t="shared" si="37"/>
        <v>0</v>
      </c>
      <c r="AL252" s="71">
        <f t="shared" si="38"/>
        <v>0</v>
      </c>
    </row>
    <row r="253" spans="1:38" ht="31.5">
      <c r="A253" s="66" t="s">
        <v>512</v>
      </c>
      <c r="B253" s="67" t="s">
        <v>513</v>
      </c>
      <c r="C253" s="168">
        <v>9.4</v>
      </c>
      <c r="D253" s="74">
        <v>9</v>
      </c>
      <c r="E253" s="148">
        <v>4</v>
      </c>
      <c r="F253" s="157">
        <f t="shared" si="40"/>
        <v>0.42553191489361702</v>
      </c>
      <c r="G253" s="75">
        <v>0</v>
      </c>
      <c r="H253" s="75">
        <v>0</v>
      </c>
      <c r="I253" s="75"/>
      <c r="J253" s="312"/>
      <c r="K253" s="72"/>
      <c r="L253" s="75">
        <v>0</v>
      </c>
      <c r="M253" s="75"/>
      <c r="N253" s="75"/>
      <c r="O253" s="265">
        <v>0</v>
      </c>
      <c r="P253" s="77"/>
      <c r="Q253" s="77"/>
      <c r="R253" s="72">
        <v>0</v>
      </c>
      <c r="S253" s="77"/>
      <c r="T253" s="72">
        <v>0</v>
      </c>
      <c r="U253" s="71">
        <v>0</v>
      </c>
      <c r="V253" s="71">
        <f t="shared" si="43"/>
        <v>0</v>
      </c>
      <c r="W253" s="283">
        <f t="shared" si="44"/>
        <v>0</v>
      </c>
      <c r="X253" s="44">
        <v>0</v>
      </c>
      <c r="Y253" s="73">
        <f>'ИТОГ и проверка'!O253</f>
        <v>0</v>
      </c>
      <c r="Z253" s="73">
        <f t="shared" si="46"/>
        <v>0</v>
      </c>
      <c r="AA253" s="71">
        <f t="shared" si="45"/>
        <v>0</v>
      </c>
      <c r="AB253" s="10">
        <f t="shared" si="41"/>
        <v>0</v>
      </c>
      <c r="AC253" s="77"/>
      <c r="AD253" s="314"/>
      <c r="AE253" s="283"/>
      <c r="AF253" s="73">
        <f>'ИТОГ и проверка'!P253</f>
        <v>0</v>
      </c>
      <c r="AG253" s="73"/>
      <c r="AH253" s="73"/>
      <c r="AI253" s="91"/>
      <c r="AJ253" s="91">
        <f t="shared" si="39"/>
        <v>0</v>
      </c>
      <c r="AK253" s="89">
        <f t="shared" si="37"/>
        <v>0</v>
      </c>
      <c r="AL253" s="71">
        <f t="shared" si="38"/>
        <v>0</v>
      </c>
    </row>
    <row r="254" spans="1:38" ht="63">
      <c r="A254" s="66" t="s">
        <v>514</v>
      </c>
      <c r="B254" s="67" t="s">
        <v>515</v>
      </c>
      <c r="C254" s="171">
        <v>11.4</v>
      </c>
      <c r="D254" s="74">
        <v>0</v>
      </c>
      <c r="E254" s="203">
        <v>0</v>
      </c>
      <c r="F254" s="157">
        <f t="shared" si="40"/>
        <v>0</v>
      </c>
      <c r="G254" s="75">
        <v>0</v>
      </c>
      <c r="H254" s="75">
        <v>0</v>
      </c>
      <c r="I254" s="75"/>
      <c r="J254" s="312"/>
      <c r="K254" s="72"/>
      <c r="L254" s="75">
        <v>0</v>
      </c>
      <c r="M254" s="75"/>
      <c r="N254" s="75"/>
      <c r="O254" s="112">
        <v>0</v>
      </c>
      <c r="P254" s="77"/>
      <c r="Q254" s="77"/>
      <c r="R254" s="112">
        <v>0</v>
      </c>
      <c r="S254" s="77"/>
      <c r="T254" s="112">
        <v>0</v>
      </c>
      <c r="U254" s="71">
        <v>0</v>
      </c>
      <c r="V254" s="71">
        <f t="shared" si="43"/>
        <v>0</v>
      </c>
      <c r="W254" s="283">
        <f t="shared" si="44"/>
        <v>0</v>
      </c>
      <c r="X254" s="44">
        <v>0</v>
      </c>
      <c r="Y254" s="73">
        <f>'ИТОГ и проверка'!O254</f>
        <v>0</v>
      </c>
      <c r="Z254" s="73">
        <v>0</v>
      </c>
      <c r="AA254" s="71">
        <f t="shared" si="45"/>
        <v>0</v>
      </c>
      <c r="AB254" s="73">
        <f t="shared" si="41"/>
        <v>0</v>
      </c>
      <c r="AC254" s="77"/>
      <c r="AD254" s="314"/>
      <c r="AE254" s="283"/>
      <c r="AF254" s="73">
        <f>'ИТОГ и проверка'!P254</f>
        <v>0</v>
      </c>
      <c r="AG254" s="73"/>
      <c r="AH254" s="73"/>
      <c r="AI254" s="91"/>
      <c r="AJ254" s="91">
        <f t="shared" si="39"/>
        <v>0</v>
      </c>
      <c r="AK254" s="89">
        <f t="shared" si="37"/>
        <v>0</v>
      </c>
      <c r="AL254" s="71">
        <f t="shared" si="38"/>
        <v>0</v>
      </c>
    </row>
    <row r="255" spans="1:38">
      <c r="A255" s="66" t="s">
        <v>516</v>
      </c>
      <c r="B255" s="67" t="s">
        <v>517</v>
      </c>
      <c r="C255" s="168">
        <v>5.1719999999999997</v>
      </c>
      <c r="D255" s="74">
        <v>2</v>
      </c>
      <c r="E255" s="206">
        <v>0</v>
      </c>
      <c r="F255" s="157">
        <f t="shared" si="40"/>
        <v>0</v>
      </c>
      <c r="G255" s="75">
        <v>0</v>
      </c>
      <c r="H255" s="75">
        <v>0</v>
      </c>
      <c r="I255" s="75"/>
      <c r="J255" s="312"/>
      <c r="K255" s="72"/>
      <c r="L255" s="75">
        <v>0</v>
      </c>
      <c r="M255" s="75"/>
      <c r="N255" s="75"/>
      <c r="O255" s="265">
        <v>0</v>
      </c>
      <c r="P255" s="77"/>
      <c r="Q255" s="77"/>
      <c r="R255" s="72">
        <v>0</v>
      </c>
      <c r="S255" s="77"/>
      <c r="T255" s="72">
        <v>0</v>
      </c>
      <c r="U255" s="71">
        <v>0</v>
      </c>
      <c r="V255" s="71">
        <f t="shared" si="43"/>
        <v>0</v>
      </c>
      <c r="W255" s="283">
        <f t="shared" si="44"/>
        <v>0</v>
      </c>
      <c r="X255" s="44">
        <v>0</v>
      </c>
      <c r="Y255" s="73">
        <f>'ИТОГ и проверка'!O255</f>
        <v>0</v>
      </c>
      <c r="Z255" s="73">
        <v>0</v>
      </c>
      <c r="AA255" s="71">
        <f t="shared" si="45"/>
        <v>0</v>
      </c>
      <c r="AB255" s="10">
        <f t="shared" si="41"/>
        <v>0</v>
      </c>
      <c r="AC255" s="77"/>
      <c r="AD255" s="314"/>
      <c r="AE255" s="283"/>
      <c r="AF255" s="73">
        <f>'ИТОГ и проверка'!P255</f>
        <v>0</v>
      </c>
      <c r="AG255" s="73"/>
      <c r="AH255" s="73"/>
      <c r="AI255" s="91"/>
      <c r="AJ255" s="91">
        <f t="shared" si="39"/>
        <v>0</v>
      </c>
      <c r="AK255" s="89">
        <f t="shared" si="37"/>
        <v>0</v>
      </c>
      <c r="AL255" s="71">
        <f t="shared" si="38"/>
        <v>0</v>
      </c>
    </row>
    <row r="256" spans="1:38" ht="31.5">
      <c r="A256" s="66" t="s">
        <v>518</v>
      </c>
      <c r="B256" s="67" t="s">
        <v>519</v>
      </c>
      <c r="C256" s="171">
        <v>3.52</v>
      </c>
      <c r="D256" s="284">
        <v>0</v>
      </c>
      <c r="E256" s="250">
        <v>0</v>
      </c>
      <c r="F256" s="174">
        <f t="shared" si="40"/>
        <v>0</v>
      </c>
      <c r="G256" s="75">
        <v>0</v>
      </c>
      <c r="H256" s="75">
        <v>0</v>
      </c>
      <c r="I256" s="75"/>
      <c r="J256" s="312"/>
      <c r="K256" s="72"/>
      <c r="L256" s="75">
        <v>0</v>
      </c>
      <c r="M256" s="75"/>
      <c r="N256" s="158"/>
      <c r="O256" s="262">
        <v>3</v>
      </c>
      <c r="P256" s="160"/>
      <c r="Q256" s="161"/>
      <c r="R256" s="90">
        <v>2</v>
      </c>
      <c r="S256" s="313"/>
      <c r="T256" s="90"/>
      <c r="U256" s="162">
        <v>0</v>
      </c>
      <c r="V256" s="71">
        <f t="shared" si="43"/>
        <v>0</v>
      </c>
      <c r="W256" s="283">
        <f t="shared" si="44"/>
        <v>0</v>
      </c>
      <c r="X256" s="44">
        <v>0</v>
      </c>
      <c r="Y256" s="73">
        <f>'ИТОГ и проверка'!O256</f>
        <v>0</v>
      </c>
      <c r="Z256" s="73">
        <v>0</v>
      </c>
      <c r="AA256" s="71">
        <f t="shared" si="45"/>
        <v>0</v>
      </c>
      <c r="AB256" s="73">
        <f t="shared" si="41"/>
        <v>0</v>
      </c>
      <c r="AC256" s="77"/>
      <c r="AD256" s="314"/>
      <c r="AE256" s="283"/>
      <c r="AF256" s="73">
        <f>'ИТОГ и проверка'!P256</f>
        <v>0</v>
      </c>
      <c r="AG256" s="73"/>
      <c r="AH256" s="73"/>
      <c r="AI256" s="91"/>
      <c r="AJ256" s="91">
        <f t="shared" si="39"/>
        <v>0</v>
      </c>
      <c r="AK256" s="89">
        <f t="shared" si="37"/>
        <v>0</v>
      </c>
      <c r="AL256" s="71">
        <f t="shared" si="38"/>
        <v>0</v>
      </c>
    </row>
    <row r="257" spans="1:38" ht="31.5">
      <c r="A257" s="66" t="s">
        <v>520</v>
      </c>
      <c r="B257" s="67" t="s">
        <v>521</v>
      </c>
      <c r="C257" s="168">
        <v>23.2</v>
      </c>
      <c r="D257" s="74">
        <v>65</v>
      </c>
      <c r="E257" s="148">
        <v>68</v>
      </c>
      <c r="F257" s="157">
        <f t="shared" si="40"/>
        <v>2.931034482758621</v>
      </c>
      <c r="G257" s="75">
        <v>3</v>
      </c>
      <c r="H257" s="75">
        <v>5</v>
      </c>
      <c r="I257" s="75"/>
      <c r="J257" s="312"/>
      <c r="K257" s="72"/>
      <c r="L257" s="75">
        <v>2</v>
      </c>
      <c r="M257" s="75"/>
      <c r="N257" s="75"/>
      <c r="O257" s="72">
        <v>0</v>
      </c>
      <c r="P257" s="77"/>
      <c r="Q257" s="77"/>
      <c r="R257" s="72">
        <v>0</v>
      </c>
      <c r="S257" s="77"/>
      <c r="T257" s="72">
        <v>0</v>
      </c>
      <c r="U257" s="71">
        <f t="shared" si="42"/>
        <v>0</v>
      </c>
      <c r="V257" s="71">
        <f t="shared" si="43"/>
        <v>3.4000000000000004</v>
      </c>
      <c r="W257" s="283">
        <f t="shared" si="44"/>
        <v>3</v>
      </c>
      <c r="X257" s="44">
        <v>5</v>
      </c>
      <c r="Y257" s="73">
        <f>'ИТОГ и проверка'!O257</f>
        <v>3</v>
      </c>
      <c r="Z257" s="73">
        <f t="shared" si="46"/>
        <v>4.4117647058823524</v>
      </c>
      <c r="AA257" s="71">
        <f t="shared" si="45"/>
        <v>-0.58823529411764763</v>
      </c>
      <c r="AB257" s="10">
        <f t="shared" si="41"/>
        <v>0</v>
      </c>
      <c r="AC257" s="77"/>
      <c r="AD257" s="314"/>
      <c r="AE257" s="283"/>
      <c r="AF257" s="73">
        <f>'ИТОГ и проверка'!P257</f>
        <v>2</v>
      </c>
      <c r="AG257" s="73"/>
      <c r="AH257" s="73"/>
      <c r="AI257" s="91"/>
      <c r="AJ257" s="91">
        <f t="shared" si="39"/>
        <v>2</v>
      </c>
      <c r="AK257" s="89">
        <f t="shared" si="37"/>
        <v>-1</v>
      </c>
      <c r="AL257" s="71">
        <f t="shared" si="38"/>
        <v>0</v>
      </c>
    </row>
    <row r="258" spans="1:38" ht="31.5">
      <c r="A258" s="66" t="s">
        <v>522</v>
      </c>
      <c r="B258" s="67" t="s">
        <v>523</v>
      </c>
      <c r="C258" s="222">
        <v>35.938000000000002</v>
      </c>
      <c r="D258" s="74">
        <v>10</v>
      </c>
      <c r="E258" s="186">
        <v>12</v>
      </c>
      <c r="F258" s="157">
        <f t="shared" si="40"/>
        <v>0.33390839779620457</v>
      </c>
      <c r="G258" s="75">
        <v>0</v>
      </c>
      <c r="H258" s="75">
        <v>0</v>
      </c>
      <c r="I258" s="75"/>
      <c r="J258" s="312"/>
      <c r="K258" s="72"/>
      <c r="L258" s="75">
        <v>0</v>
      </c>
      <c r="M258" s="75"/>
      <c r="N258" s="75"/>
      <c r="O258" s="265">
        <v>0</v>
      </c>
      <c r="P258" s="77"/>
      <c r="Q258" s="77"/>
      <c r="R258" s="72">
        <v>0</v>
      </c>
      <c r="S258" s="77"/>
      <c r="T258" s="72">
        <v>0</v>
      </c>
      <c r="U258" s="71">
        <v>0</v>
      </c>
      <c r="V258" s="71">
        <f t="shared" si="43"/>
        <v>0</v>
      </c>
      <c r="W258" s="283">
        <f t="shared" si="44"/>
        <v>0</v>
      </c>
      <c r="X258" s="44">
        <v>0</v>
      </c>
      <c r="Y258" s="73">
        <f>'ИТОГ и проверка'!O258</f>
        <v>0</v>
      </c>
      <c r="Z258" s="73">
        <f t="shared" si="46"/>
        <v>0</v>
      </c>
      <c r="AA258" s="71">
        <f t="shared" si="45"/>
        <v>0</v>
      </c>
      <c r="AB258" s="73">
        <f t="shared" si="41"/>
        <v>0</v>
      </c>
      <c r="AC258" s="77"/>
      <c r="AD258" s="314"/>
      <c r="AE258" s="283"/>
      <c r="AF258" s="73">
        <f>'ИТОГ и проверка'!P258</f>
        <v>0</v>
      </c>
      <c r="AG258" s="73"/>
      <c r="AH258" s="73"/>
      <c r="AI258" s="91"/>
      <c r="AJ258" s="91">
        <f t="shared" si="39"/>
        <v>0</v>
      </c>
      <c r="AK258" s="89">
        <f t="shared" si="37"/>
        <v>0</v>
      </c>
      <c r="AL258" s="71">
        <f t="shared" si="38"/>
        <v>0</v>
      </c>
    </row>
    <row r="259" spans="1:38" ht="47.25">
      <c r="A259" s="66" t="s">
        <v>524</v>
      </c>
      <c r="B259" s="67" t="s">
        <v>525</v>
      </c>
      <c r="C259" s="168">
        <v>12.676</v>
      </c>
      <c r="D259" s="74">
        <v>12</v>
      </c>
      <c r="E259" s="187">
        <v>12</v>
      </c>
      <c r="F259" s="157">
        <f t="shared" si="40"/>
        <v>0.94667087409277373</v>
      </c>
      <c r="G259" s="75">
        <v>0</v>
      </c>
      <c r="H259" s="75">
        <v>0</v>
      </c>
      <c r="I259" s="75"/>
      <c r="J259" s="312"/>
      <c r="K259" s="72"/>
      <c r="L259" s="75">
        <v>0</v>
      </c>
      <c r="M259" s="75"/>
      <c r="N259" s="75"/>
      <c r="O259" s="112">
        <v>0</v>
      </c>
      <c r="P259" s="77"/>
      <c r="Q259" s="77"/>
      <c r="R259" s="112">
        <v>0</v>
      </c>
      <c r="S259" s="77"/>
      <c r="T259" s="112">
        <v>0</v>
      </c>
      <c r="U259" s="71">
        <v>0</v>
      </c>
      <c r="V259" s="71">
        <f t="shared" si="43"/>
        <v>0</v>
      </c>
      <c r="W259" s="283">
        <f t="shared" si="44"/>
        <v>0</v>
      </c>
      <c r="X259" s="44">
        <v>0</v>
      </c>
      <c r="Y259" s="73">
        <f>'ИТОГ и проверка'!O259</f>
        <v>0</v>
      </c>
      <c r="Z259" s="73">
        <f t="shared" si="46"/>
        <v>0</v>
      </c>
      <c r="AA259" s="71">
        <f t="shared" si="45"/>
        <v>0</v>
      </c>
      <c r="AB259" s="10">
        <f t="shared" si="41"/>
        <v>0</v>
      </c>
      <c r="AC259" s="77"/>
      <c r="AD259" s="314"/>
      <c r="AE259" s="283"/>
      <c r="AF259" s="73">
        <f>'ИТОГ и проверка'!P259</f>
        <v>0</v>
      </c>
      <c r="AG259" s="73"/>
      <c r="AH259" s="73"/>
      <c r="AI259" s="91"/>
      <c r="AJ259" s="91">
        <f t="shared" si="39"/>
        <v>0</v>
      </c>
      <c r="AK259" s="89">
        <f t="shared" si="37"/>
        <v>0</v>
      </c>
      <c r="AL259" s="71">
        <f t="shared" si="38"/>
        <v>0</v>
      </c>
    </row>
    <row r="260" spans="1:38" ht="63">
      <c r="A260" s="69" t="s">
        <v>526</v>
      </c>
      <c r="B260" s="128" t="s">
        <v>527</v>
      </c>
      <c r="C260" s="171">
        <v>9.8000000000000007</v>
      </c>
      <c r="D260" s="74">
        <v>28</v>
      </c>
      <c r="E260" s="169">
        <v>17</v>
      </c>
      <c r="F260" s="157">
        <f t="shared" si="40"/>
        <v>1.7346938775510203</v>
      </c>
      <c r="G260" s="75">
        <v>1</v>
      </c>
      <c r="H260" s="75">
        <v>4</v>
      </c>
      <c r="I260" s="75"/>
      <c r="J260" s="312"/>
      <c r="K260" s="72"/>
      <c r="L260" s="75">
        <v>0</v>
      </c>
      <c r="M260" s="75"/>
      <c r="N260" s="75"/>
      <c r="O260" s="187"/>
      <c r="P260" s="77"/>
      <c r="Q260" s="77"/>
      <c r="R260" s="70"/>
      <c r="S260" s="77"/>
      <c r="T260" s="70"/>
      <c r="U260" s="71">
        <v>0</v>
      </c>
      <c r="V260" s="71">
        <f t="shared" si="43"/>
        <v>0</v>
      </c>
      <c r="W260" s="283">
        <f t="shared" si="44"/>
        <v>0</v>
      </c>
      <c r="X260" s="44">
        <v>0</v>
      </c>
      <c r="Y260" s="73">
        <f>'ИТОГ и проверка'!O260</f>
        <v>0</v>
      </c>
      <c r="Z260" s="73">
        <f t="shared" si="46"/>
        <v>0</v>
      </c>
      <c r="AA260" s="71">
        <f t="shared" si="45"/>
        <v>0</v>
      </c>
      <c r="AB260" s="73">
        <f t="shared" si="41"/>
        <v>0</v>
      </c>
      <c r="AC260" s="77"/>
      <c r="AD260" s="314"/>
      <c r="AE260" s="283"/>
      <c r="AF260" s="73">
        <f>'ИТОГ и проверка'!P260</f>
        <v>0</v>
      </c>
      <c r="AG260" s="73"/>
      <c r="AH260" s="73"/>
      <c r="AI260" s="91"/>
      <c r="AJ260" s="91">
        <f t="shared" si="39"/>
        <v>0</v>
      </c>
      <c r="AK260" s="89">
        <f t="shared" si="37"/>
        <v>0</v>
      </c>
      <c r="AL260" s="71">
        <f t="shared" si="38"/>
        <v>0</v>
      </c>
    </row>
    <row r="261" spans="1:38" ht="63">
      <c r="A261" s="66" t="s">
        <v>528</v>
      </c>
      <c r="B261" s="67" t="s">
        <v>529</v>
      </c>
      <c r="C261" s="168">
        <v>16.123000000000001</v>
      </c>
      <c r="D261" s="271">
        <v>0</v>
      </c>
      <c r="E261" s="227">
        <v>5</v>
      </c>
      <c r="F261" s="174">
        <f t="shared" si="40"/>
        <v>0.31011598337778329</v>
      </c>
      <c r="G261" s="75">
        <v>0</v>
      </c>
      <c r="H261" s="75">
        <v>0</v>
      </c>
      <c r="I261" s="74"/>
      <c r="J261" s="72"/>
      <c r="K261" s="41"/>
      <c r="L261" s="74">
        <v>0</v>
      </c>
      <c r="M261" s="74"/>
      <c r="N261" s="75"/>
      <c r="O261" s="186"/>
      <c r="P261" s="69"/>
      <c r="Q261" s="69"/>
      <c r="R261" s="70"/>
      <c r="S261" s="69">
        <v>0</v>
      </c>
      <c r="T261" s="70"/>
      <c r="U261" s="71">
        <v>0</v>
      </c>
      <c r="V261" s="71">
        <f t="shared" si="43"/>
        <v>0</v>
      </c>
      <c r="W261" s="283">
        <v>0</v>
      </c>
      <c r="X261" s="105">
        <v>0</v>
      </c>
      <c r="Y261" s="73">
        <v>0</v>
      </c>
      <c r="Z261" s="73">
        <v>0</v>
      </c>
      <c r="AA261" s="71"/>
      <c r="AB261" s="10">
        <f t="shared" si="41"/>
        <v>0</v>
      </c>
      <c r="AC261" s="69"/>
      <c r="AD261" s="283"/>
      <c r="AE261" s="335"/>
      <c r="AF261" s="69">
        <v>0</v>
      </c>
      <c r="AG261" s="69"/>
      <c r="AH261" s="73"/>
      <c r="AI261" s="91"/>
      <c r="AJ261" s="91"/>
      <c r="AK261" s="89"/>
      <c r="AL261" s="71"/>
    </row>
    <row r="262" spans="1:38" ht="31.5">
      <c r="A262" s="66" t="s">
        <v>530</v>
      </c>
      <c r="B262" s="67" t="s">
        <v>531</v>
      </c>
      <c r="C262" s="171">
        <v>179.86</v>
      </c>
      <c r="D262" s="74">
        <v>13</v>
      </c>
      <c r="E262" s="202">
        <v>7</v>
      </c>
      <c r="F262" s="157">
        <f t="shared" si="40"/>
        <v>3.8919159346158118E-2</v>
      </c>
      <c r="G262" s="75">
        <v>0</v>
      </c>
      <c r="H262" s="75">
        <v>0</v>
      </c>
      <c r="I262" s="75"/>
      <c r="J262" s="312"/>
      <c r="K262" s="72"/>
      <c r="L262" s="75">
        <v>0</v>
      </c>
      <c r="M262" s="75"/>
      <c r="N262" s="75"/>
      <c r="O262" s="265">
        <v>0</v>
      </c>
      <c r="P262" s="77"/>
      <c r="Q262" s="77"/>
      <c r="R262" s="72">
        <v>0</v>
      </c>
      <c r="S262" s="77"/>
      <c r="T262" s="72">
        <v>0</v>
      </c>
      <c r="U262" s="71">
        <v>0</v>
      </c>
      <c r="V262" s="71">
        <f t="shared" si="43"/>
        <v>0</v>
      </c>
      <c r="W262" s="283">
        <f t="shared" si="44"/>
        <v>0</v>
      </c>
      <c r="X262" s="44">
        <v>0</v>
      </c>
      <c r="Y262" s="73">
        <f>'ИТОГ и проверка'!O262</f>
        <v>0</v>
      </c>
      <c r="Z262" s="73">
        <f t="shared" si="46"/>
        <v>0</v>
      </c>
      <c r="AA262" s="71">
        <f t="shared" si="45"/>
        <v>0</v>
      </c>
      <c r="AB262" s="73">
        <f t="shared" si="41"/>
        <v>0</v>
      </c>
      <c r="AC262" s="77"/>
      <c r="AD262" s="314"/>
      <c r="AE262" s="283"/>
      <c r="AF262" s="73">
        <f>'ИТОГ и проверка'!P262</f>
        <v>0</v>
      </c>
      <c r="AG262" s="73"/>
      <c r="AH262" s="73"/>
      <c r="AI262" s="91"/>
      <c r="AJ262" s="91">
        <f t="shared" si="39"/>
        <v>0</v>
      </c>
      <c r="AK262" s="89">
        <f t="shared" si="37"/>
        <v>0</v>
      </c>
      <c r="AL262" s="71">
        <f t="shared" si="38"/>
        <v>0</v>
      </c>
    </row>
    <row r="263" spans="1:38" ht="47.25">
      <c r="A263" s="66" t="s">
        <v>532</v>
      </c>
      <c r="B263" s="67" t="s">
        <v>533</v>
      </c>
      <c r="C263" s="168">
        <v>47.5</v>
      </c>
      <c r="D263" s="74">
        <v>281</v>
      </c>
      <c r="E263" s="251">
        <v>188</v>
      </c>
      <c r="F263" s="157">
        <f t="shared" si="40"/>
        <v>3.9578947368421051</v>
      </c>
      <c r="G263" s="75">
        <v>14</v>
      </c>
      <c r="H263" s="75">
        <v>5</v>
      </c>
      <c r="I263" s="75"/>
      <c r="J263" s="312"/>
      <c r="K263" s="72"/>
      <c r="L263" s="75">
        <v>10</v>
      </c>
      <c r="M263" s="75"/>
      <c r="N263" s="158"/>
      <c r="O263" s="327">
        <v>14</v>
      </c>
      <c r="P263" s="160"/>
      <c r="Q263" s="161"/>
      <c r="R263" s="44">
        <v>10</v>
      </c>
      <c r="S263" s="313"/>
      <c r="T263" s="44"/>
      <c r="U263" s="162">
        <f t="shared" si="42"/>
        <v>99.999999999999986</v>
      </c>
      <c r="V263" s="71">
        <f t="shared" si="43"/>
        <v>9.4</v>
      </c>
      <c r="W263" s="283">
        <f t="shared" si="44"/>
        <v>9</v>
      </c>
      <c r="X263" s="44">
        <v>5</v>
      </c>
      <c r="Y263" s="73">
        <f>'ИТОГ и проверка'!O263</f>
        <v>9</v>
      </c>
      <c r="Z263" s="73">
        <f t="shared" si="46"/>
        <v>4.7872340425531918</v>
      </c>
      <c r="AA263" s="71">
        <f t="shared" si="45"/>
        <v>-0.21276595744680815</v>
      </c>
      <c r="AB263" s="10">
        <f t="shared" si="41"/>
        <v>0</v>
      </c>
      <c r="AC263" s="77"/>
      <c r="AD263" s="314"/>
      <c r="AE263" s="283"/>
      <c r="AF263" s="73">
        <f>'ИТОГ и проверка'!P263</f>
        <v>6</v>
      </c>
      <c r="AG263" s="73"/>
      <c r="AH263" s="73"/>
      <c r="AI263" s="91"/>
      <c r="AJ263" s="91">
        <f t="shared" si="39"/>
        <v>6</v>
      </c>
      <c r="AK263" s="89">
        <f t="shared" si="37"/>
        <v>-3</v>
      </c>
      <c r="AL263" s="71">
        <f t="shared" si="38"/>
        <v>0</v>
      </c>
    </row>
    <row r="264" spans="1:38" ht="47.25">
      <c r="A264" s="66" t="s">
        <v>534</v>
      </c>
      <c r="B264" s="67" t="s">
        <v>535</v>
      </c>
      <c r="C264" s="222">
        <v>23.922999999999998</v>
      </c>
      <c r="D264" s="284">
        <v>12</v>
      </c>
      <c r="E264" s="273">
        <v>12</v>
      </c>
      <c r="F264" s="174">
        <f t="shared" si="40"/>
        <v>0.5016093299335368</v>
      </c>
      <c r="G264" s="75">
        <v>0</v>
      </c>
      <c r="H264" s="75">
        <v>0</v>
      </c>
      <c r="I264" s="75"/>
      <c r="J264" s="312"/>
      <c r="K264" s="72"/>
      <c r="L264" s="75">
        <v>0</v>
      </c>
      <c r="M264" s="75"/>
      <c r="N264" s="75"/>
      <c r="O264" s="72">
        <v>0</v>
      </c>
      <c r="P264" s="77"/>
      <c r="Q264" s="77"/>
      <c r="R264" s="72">
        <v>0</v>
      </c>
      <c r="S264" s="77"/>
      <c r="T264" s="72">
        <v>0</v>
      </c>
      <c r="U264" s="71">
        <v>0</v>
      </c>
      <c r="V264" s="71">
        <f t="shared" si="43"/>
        <v>0</v>
      </c>
      <c r="W264" s="283">
        <f t="shared" si="44"/>
        <v>0</v>
      </c>
      <c r="X264" s="44">
        <v>0</v>
      </c>
      <c r="Y264" s="73">
        <f>'ИТОГ и проверка'!O264</f>
        <v>0</v>
      </c>
      <c r="Z264" s="73">
        <f t="shared" si="46"/>
        <v>0</v>
      </c>
      <c r="AA264" s="71">
        <f t="shared" si="45"/>
        <v>0</v>
      </c>
      <c r="AB264" s="73">
        <f t="shared" si="41"/>
        <v>0</v>
      </c>
      <c r="AC264" s="77"/>
      <c r="AD264" s="314"/>
      <c r="AE264" s="283"/>
      <c r="AF264" s="73">
        <f>'ИТОГ и проверка'!P264</f>
        <v>0</v>
      </c>
      <c r="AG264" s="73"/>
      <c r="AH264" s="73"/>
      <c r="AI264" s="91"/>
      <c r="AJ264" s="91">
        <f t="shared" si="39"/>
        <v>0</v>
      </c>
      <c r="AK264" s="89">
        <f t="shared" si="37"/>
        <v>0</v>
      </c>
      <c r="AL264" s="71">
        <f t="shared" si="38"/>
        <v>0</v>
      </c>
    </row>
    <row r="265" spans="1:38" s="139" customFormat="1" ht="16.899999999999999" customHeight="1">
      <c r="A265" s="129"/>
      <c r="B265" s="130" t="s">
        <v>536</v>
      </c>
      <c r="C265" s="131">
        <f>SUM(C13:C264)</f>
        <v>70022.294000000009</v>
      </c>
      <c r="D265" s="132">
        <f>SUM(D13:D264)</f>
        <v>133503</v>
      </c>
      <c r="E265" s="274">
        <f>SUM(E13:E264)</f>
        <v>128077</v>
      </c>
      <c r="F265" s="336">
        <f t="shared" si="40"/>
        <v>1.8290888898898396</v>
      </c>
      <c r="G265" s="274">
        <f>SUM(G13:G264)</f>
        <v>6111</v>
      </c>
      <c r="H265" s="275">
        <f>G265/D265%</f>
        <v>4.5774252263994066</v>
      </c>
      <c r="I265" s="274">
        <f t="shared" ref="I265:T265" si="47">SUM(I13:I264)</f>
        <v>0</v>
      </c>
      <c r="J265" s="274">
        <f t="shared" si="47"/>
        <v>0</v>
      </c>
      <c r="K265" s="274">
        <f t="shared" si="47"/>
        <v>0</v>
      </c>
      <c r="L265" s="274">
        <f t="shared" si="47"/>
        <v>4536</v>
      </c>
      <c r="M265" s="274">
        <f t="shared" si="47"/>
        <v>0</v>
      </c>
      <c r="N265" s="274">
        <f t="shared" si="47"/>
        <v>0</v>
      </c>
      <c r="O265" s="132">
        <f t="shared" si="47"/>
        <v>4586</v>
      </c>
      <c r="P265" s="132">
        <f t="shared" si="47"/>
        <v>0</v>
      </c>
      <c r="Q265" s="132">
        <f t="shared" si="47"/>
        <v>0</v>
      </c>
      <c r="R265" s="132">
        <f t="shared" si="47"/>
        <v>3930</v>
      </c>
      <c r="S265" s="132">
        <f t="shared" si="47"/>
        <v>0</v>
      </c>
      <c r="T265" s="132">
        <f t="shared" si="47"/>
        <v>25</v>
      </c>
      <c r="U265" s="133">
        <f t="shared" si="42"/>
        <v>75.045000818196698</v>
      </c>
      <c r="V265" s="132"/>
      <c r="W265" s="132">
        <f>SUM(W13:W264)</f>
        <v>6323</v>
      </c>
      <c r="X265" s="132"/>
      <c r="Y265" s="132">
        <f>SUM(Y13:Y264)</f>
        <v>5950</v>
      </c>
      <c r="Z265" s="132"/>
      <c r="AA265" s="132"/>
      <c r="AB265" s="132">
        <f t="shared" ref="AB265:AH265" si="48">SUM(AB13:AB264)</f>
        <v>0</v>
      </c>
      <c r="AC265" s="132">
        <f t="shared" si="48"/>
        <v>0</v>
      </c>
      <c r="AD265" s="132">
        <f t="shared" si="48"/>
        <v>0</v>
      </c>
      <c r="AE265" s="132">
        <f t="shared" si="48"/>
        <v>0</v>
      </c>
      <c r="AF265" s="132">
        <f t="shared" si="48"/>
        <v>4421</v>
      </c>
      <c r="AG265" s="132">
        <f t="shared" si="48"/>
        <v>0</v>
      </c>
      <c r="AH265" s="132">
        <f t="shared" si="48"/>
        <v>0</v>
      </c>
      <c r="AI265" s="337"/>
      <c r="AJ265" s="136">
        <f t="shared" si="39"/>
        <v>4421</v>
      </c>
      <c r="AK265" s="137"/>
      <c r="AL265" s="138"/>
    </row>
    <row r="266" spans="1:38">
      <c r="V266" s="143"/>
      <c r="W266" s="143"/>
      <c r="X266" s="143"/>
      <c r="Y266" s="143"/>
      <c r="Z266" s="143"/>
      <c r="AA266" s="143"/>
      <c r="AB266" s="143"/>
      <c r="AC266" s="143"/>
      <c r="AD266" s="143"/>
      <c r="AE266" s="143"/>
      <c r="AF266" s="143"/>
      <c r="AG266" s="143"/>
      <c r="AH266" s="143"/>
    </row>
    <row r="268" spans="1:38" ht="62.25" customHeight="1">
      <c r="B268" s="537" t="s">
        <v>537</v>
      </c>
      <c r="C268" s="537"/>
      <c r="D268" s="538" t="s">
        <v>538</v>
      </c>
      <c r="E268" s="538"/>
      <c r="F268" s="539" t="s">
        <v>539</v>
      </c>
      <c r="G268" s="540"/>
      <c r="I268" s="541" t="s">
        <v>540</v>
      </c>
      <c r="J268" s="541"/>
      <c r="K268" s="541"/>
      <c r="V268" s="338"/>
      <c r="W268" s="338"/>
      <c r="AD268" s="278"/>
    </row>
    <row r="269" spans="1:38">
      <c r="V269" s="338"/>
      <c r="W269" s="338"/>
      <c r="X269" s="562"/>
      <c r="Y269" s="562"/>
      <c r="Z269" s="563"/>
      <c r="AA269" s="563"/>
    </row>
  </sheetData>
  <mergeCells count="41">
    <mergeCell ref="X269:Y269"/>
    <mergeCell ref="Z269:AA269"/>
    <mergeCell ref="AK9:AK10"/>
    <mergeCell ref="B268:C268"/>
    <mergeCell ref="D268:E268"/>
    <mergeCell ref="F268:G268"/>
    <mergeCell ref="I268:K268"/>
    <mergeCell ref="Y8:Y10"/>
    <mergeCell ref="Z8:Z10"/>
    <mergeCell ref="AA8:AA10"/>
    <mergeCell ref="AC8:AC10"/>
    <mergeCell ref="AD8:AH8"/>
    <mergeCell ref="AD9:AG9"/>
    <mergeCell ref="AH9:AH10"/>
    <mergeCell ref="P8:T8"/>
    <mergeCell ref="U8:U10"/>
    <mergeCell ref="V8:V10"/>
    <mergeCell ref="W8:W10"/>
    <mergeCell ref="X8:X10"/>
    <mergeCell ref="P9:S9"/>
    <mergeCell ref="T9:T10"/>
    <mergeCell ref="G8:G10"/>
    <mergeCell ref="H8:H10"/>
    <mergeCell ref="I8:I10"/>
    <mergeCell ref="J8:N8"/>
    <mergeCell ref="O8:O10"/>
    <mergeCell ref="J9:M9"/>
    <mergeCell ref="N9:N10"/>
    <mergeCell ref="G6:U6"/>
    <mergeCell ref="W6:AH6"/>
    <mergeCell ref="G7:N7"/>
    <mergeCell ref="O7:U7"/>
    <mergeCell ref="W7:X7"/>
    <mergeCell ref="Y7:AH7"/>
    <mergeCell ref="A6:A10"/>
    <mergeCell ref="B6:B10"/>
    <mergeCell ref="C6:C10"/>
    <mergeCell ref="D6:E8"/>
    <mergeCell ref="F6:F10"/>
    <mergeCell ref="D9:D10"/>
    <mergeCell ref="E9:E10"/>
  </mergeCells>
  <pageMargins left="0.70078740157480324" right="0.70078740157480324" top="0.75196850393700787" bottom="0.75196850393700787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268"/>
  <sheetViews>
    <sheetView zoomScale="70" workbookViewId="0">
      <pane ySplit="10" topLeftCell="A11" activePane="bottomLeft" state="frozen"/>
      <selection activeCell="L255" sqref="L255"/>
      <selection pane="bottomLeft"/>
    </sheetView>
  </sheetViews>
  <sheetFormatPr defaultColWidth="9" defaultRowHeight="15.75"/>
  <cols>
    <col min="1" max="1" width="5.125" style="1" bestFit="1" customWidth="1"/>
    <col min="2" max="2" width="35" style="1" bestFit="1" customWidth="1"/>
    <col min="3" max="3" width="9.375" style="2" bestFit="1" customWidth="1"/>
    <col min="4" max="4" width="8.25" style="2" bestFit="1" customWidth="1"/>
    <col min="5" max="5" width="8.625" style="2" bestFit="1" customWidth="1"/>
    <col min="6" max="6" width="6.75" style="1" bestFit="1" customWidth="1"/>
    <col min="7" max="20" width="6.75" style="3" bestFit="1" customWidth="1"/>
    <col min="21" max="21" width="6.25" style="3" customWidth="1"/>
    <col min="22" max="22" width="6.75" style="3" hidden="1" customWidth="1"/>
    <col min="23" max="25" width="6.75" style="3" bestFit="1" customWidth="1"/>
    <col min="26" max="26" width="8.625" style="3" bestFit="1" customWidth="1"/>
    <col min="27" max="27" width="8.625" style="3" hidden="1" customWidth="1"/>
    <col min="28" max="28" width="9.125" style="3" hidden="1" customWidth="1"/>
    <col min="29" max="31" width="6.75" style="3" bestFit="1" customWidth="1"/>
    <col min="32" max="34" width="9" style="3" bestFit="1" customWidth="1"/>
    <col min="35" max="35" width="9" style="1" bestFit="1" customWidth="1"/>
    <col min="36" max="39" width="9" style="1" hidden="1" customWidth="1"/>
    <col min="40" max="42" width="0" style="1" hidden="1" customWidth="1"/>
    <col min="43" max="43" width="9" style="1" bestFit="1"/>
    <col min="44" max="16384" width="9" style="1"/>
  </cols>
  <sheetData>
    <row r="1" spans="1:38">
      <c r="A1" s="5"/>
      <c r="B1" s="6" t="s">
        <v>0</v>
      </c>
      <c r="C1" s="7"/>
      <c r="D1" s="7"/>
      <c r="E1" s="7"/>
      <c r="F1" s="5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I1" s="5"/>
      <c r="AJ1" s="5"/>
    </row>
    <row r="2" spans="1:38" ht="20.25">
      <c r="A2" s="5"/>
      <c r="B2" s="6" t="s">
        <v>1</v>
      </c>
      <c r="C2" s="7"/>
      <c r="D2" s="7"/>
      <c r="E2" s="7"/>
      <c r="F2" s="5"/>
      <c r="G2" s="8"/>
      <c r="H2" s="8"/>
      <c r="I2" s="149"/>
      <c r="J2" s="149"/>
      <c r="K2" s="149"/>
      <c r="L2" s="149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13"/>
      <c r="AB2" s="13"/>
      <c r="AC2" s="8"/>
      <c r="AD2" s="8"/>
      <c r="AE2" s="8"/>
      <c r="AF2" s="8"/>
      <c r="AG2" s="8"/>
      <c r="AH2" s="8"/>
      <c r="AI2" s="5"/>
      <c r="AJ2" s="5"/>
    </row>
    <row r="3" spans="1:38" ht="20.25">
      <c r="A3" s="5"/>
      <c r="B3" s="6" t="s">
        <v>2</v>
      </c>
      <c r="C3" s="7"/>
      <c r="D3" s="7"/>
      <c r="E3" s="7"/>
      <c r="F3" s="5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5"/>
      <c r="AB3" s="15"/>
      <c r="AC3" s="8"/>
      <c r="AD3" s="8"/>
      <c r="AE3" s="149"/>
      <c r="AF3" s="8"/>
      <c r="AG3" s="8"/>
      <c r="AH3" s="8"/>
      <c r="AI3" s="5"/>
      <c r="AJ3" s="5"/>
    </row>
    <row r="4" spans="1:38" ht="20.25">
      <c r="A4" s="5"/>
      <c r="B4" s="6" t="s">
        <v>547</v>
      </c>
      <c r="C4" s="7"/>
      <c r="D4" s="7"/>
      <c r="E4" s="7"/>
      <c r="F4" s="5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15"/>
      <c r="AB4" s="15"/>
      <c r="AC4" s="8"/>
      <c r="AD4" s="8"/>
      <c r="AE4" s="8"/>
      <c r="AF4" s="8"/>
      <c r="AG4" s="8"/>
      <c r="AH4" s="8"/>
      <c r="AI4" s="5"/>
      <c r="AJ4" s="5"/>
    </row>
    <row r="5" spans="1:38" hidden="1">
      <c r="A5" s="18"/>
      <c r="B5" s="19"/>
      <c r="C5" s="20"/>
      <c r="D5" s="20"/>
      <c r="E5" s="20"/>
      <c r="F5" s="21"/>
      <c r="G5" s="22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5"/>
      <c r="AJ5" s="5"/>
    </row>
    <row r="6" spans="1:38" ht="18.75" customHeight="1">
      <c r="A6" s="494" t="s">
        <v>5</v>
      </c>
      <c r="B6" s="521" t="s">
        <v>6</v>
      </c>
      <c r="C6" s="553" t="s">
        <v>7</v>
      </c>
      <c r="D6" s="556" t="s">
        <v>8</v>
      </c>
      <c r="E6" s="557"/>
      <c r="F6" s="498" t="s">
        <v>9</v>
      </c>
      <c r="G6" s="510" t="s">
        <v>10</v>
      </c>
      <c r="H6" s="511"/>
      <c r="I6" s="511"/>
      <c r="J6" s="511"/>
      <c r="K6" s="511"/>
      <c r="L6" s="511"/>
      <c r="M6" s="511"/>
      <c r="N6" s="511"/>
      <c r="O6" s="511"/>
      <c r="P6" s="511"/>
      <c r="Q6" s="511"/>
      <c r="R6" s="511"/>
      <c r="S6" s="511"/>
      <c r="T6" s="511"/>
      <c r="U6" s="512"/>
      <c r="V6" s="30"/>
      <c r="W6" s="27" t="s">
        <v>11</v>
      </c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9"/>
      <c r="AI6" s="31"/>
      <c r="AJ6" s="32"/>
      <c r="AK6" s="33"/>
      <c r="AL6" s="34"/>
    </row>
    <row r="7" spans="1:38" ht="15" customHeight="1">
      <c r="A7" s="495"/>
      <c r="B7" s="522"/>
      <c r="C7" s="554"/>
      <c r="D7" s="558"/>
      <c r="E7" s="559"/>
      <c r="F7" s="499"/>
      <c r="G7" s="510" t="s">
        <v>12</v>
      </c>
      <c r="H7" s="511"/>
      <c r="I7" s="511"/>
      <c r="J7" s="511"/>
      <c r="K7" s="511"/>
      <c r="L7" s="511"/>
      <c r="M7" s="511"/>
      <c r="N7" s="512"/>
      <c r="O7" s="510" t="s">
        <v>13</v>
      </c>
      <c r="P7" s="511"/>
      <c r="Q7" s="511"/>
      <c r="R7" s="511"/>
      <c r="S7" s="511"/>
      <c r="T7" s="511"/>
      <c r="U7" s="512"/>
      <c r="V7" s="30"/>
      <c r="W7" s="510" t="s">
        <v>14</v>
      </c>
      <c r="X7" s="512"/>
      <c r="Y7" s="27" t="s">
        <v>15</v>
      </c>
      <c r="Z7" s="28"/>
      <c r="AA7" s="28"/>
      <c r="AB7" s="28"/>
      <c r="AC7" s="28"/>
      <c r="AD7" s="28"/>
      <c r="AE7" s="28"/>
      <c r="AF7" s="28"/>
      <c r="AG7" s="28"/>
      <c r="AH7" s="29"/>
      <c r="AI7" s="31"/>
      <c r="AJ7" s="32"/>
      <c r="AK7" s="33"/>
      <c r="AL7" s="34"/>
    </row>
    <row r="8" spans="1:38" ht="22.5" customHeight="1">
      <c r="A8" s="495"/>
      <c r="B8" s="522"/>
      <c r="C8" s="554"/>
      <c r="D8" s="560"/>
      <c r="E8" s="561"/>
      <c r="F8" s="499"/>
      <c r="G8" s="516" t="s">
        <v>16</v>
      </c>
      <c r="H8" s="516" t="s">
        <v>17</v>
      </c>
      <c r="I8" s="516" t="s">
        <v>18</v>
      </c>
      <c r="J8" s="518" t="s">
        <v>19</v>
      </c>
      <c r="K8" s="519"/>
      <c r="L8" s="519"/>
      <c r="M8" s="519"/>
      <c r="N8" s="520"/>
      <c r="O8" s="521" t="s">
        <v>16</v>
      </c>
      <c r="P8" s="523" t="s">
        <v>19</v>
      </c>
      <c r="Q8" s="524"/>
      <c r="R8" s="524"/>
      <c r="S8" s="524"/>
      <c r="T8" s="525"/>
      <c r="U8" s="521" t="s">
        <v>20</v>
      </c>
      <c r="V8" s="547" t="s">
        <v>21</v>
      </c>
      <c r="W8" s="521" t="s">
        <v>16</v>
      </c>
      <c r="X8" s="521" t="s">
        <v>17</v>
      </c>
      <c r="Y8" s="521" t="s">
        <v>16</v>
      </c>
      <c r="Z8" s="521" t="s">
        <v>17</v>
      </c>
      <c r="AA8" s="531" t="s">
        <v>22</v>
      </c>
      <c r="AB8" s="39"/>
      <c r="AC8" s="521" t="s">
        <v>23</v>
      </c>
      <c r="AD8" s="523" t="s">
        <v>19</v>
      </c>
      <c r="AE8" s="524"/>
      <c r="AF8" s="524"/>
      <c r="AG8" s="524"/>
      <c r="AH8" s="525"/>
      <c r="AI8" s="31"/>
      <c r="AJ8" s="32"/>
      <c r="AK8" s="40"/>
      <c r="AL8" s="34"/>
    </row>
    <row r="9" spans="1:38" ht="46.5" customHeight="1">
      <c r="A9" s="495"/>
      <c r="B9" s="522"/>
      <c r="C9" s="554"/>
      <c r="D9" s="516" t="s">
        <v>24</v>
      </c>
      <c r="E9" s="516" t="s">
        <v>25</v>
      </c>
      <c r="F9" s="499"/>
      <c r="G9" s="517"/>
      <c r="H9" s="517"/>
      <c r="I9" s="517"/>
      <c r="J9" s="518" t="s">
        <v>26</v>
      </c>
      <c r="K9" s="519"/>
      <c r="L9" s="519"/>
      <c r="M9" s="520"/>
      <c r="N9" s="494" t="s">
        <v>27</v>
      </c>
      <c r="O9" s="522"/>
      <c r="P9" s="523" t="s">
        <v>26</v>
      </c>
      <c r="Q9" s="524"/>
      <c r="R9" s="524"/>
      <c r="S9" s="525"/>
      <c r="T9" s="521" t="s">
        <v>27</v>
      </c>
      <c r="U9" s="522"/>
      <c r="V9" s="548"/>
      <c r="W9" s="522"/>
      <c r="X9" s="522"/>
      <c r="Y9" s="529"/>
      <c r="Z9" s="529"/>
      <c r="AA9" s="532"/>
      <c r="AB9" s="43"/>
      <c r="AC9" s="529"/>
      <c r="AD9" s="523" t="s">
        <v>26</v>
      </c>
      <c r="AE9" s="524"/>
      <c r="AF9" s="524"/>
      <c r="AG9" s="525"/>
      <c r="AH9" s="521" t="s">
        <v>27</v>
      </c>
      <c r="AI9" s="31"/>
      <c r="AJ9" s="32"/>
      <c r="AK9" s="536" t="s">
        <v>22</v>
      </c>
      <c r="AL9" s="34"/>
    </row>
    <row r="10" spans="1:38" ht="12.75" customHeight="1">
      <c r="A10" s="495"/>
      <c r="B10" s="522"/>
      <c r="C10" s="555"/>
      <c r="D10" s="517"/>
      <c r="E10" s="517"/>
      <c r="F10" s="500"/>
      <c r="G10" s="517"/>
      <c r="H10" s="517"/>
      <c r="I10" s="517"/>
      <c r="J10" s="35" t="s">
        <v>28</v>
      </c>
      <c r="K10" s="35" t="s">
        <v>29</v>
      </c>
      <c r="L10" s="35" t="s">
        <v>30</v>
      </c>
      <c r="M10" s="35" t="s">
        <v>31</v>
      </c>
      <c r="N10" s="495"/>
      <c r="O10" s="522"/>
      <c r="P10" s="42" t="s">
        <v>28</v>
      </c>
      <c r="Q10" s="42" t="s">
        <v>29</v>
      </c>
      <c r="R10" s="42" t="s">
        <v>30</v>
      </c>
      <c r="S10" s="42" t="s">
        <v>31</v>
      </c>
      <c r="T10" s="522"/>
      <c r="U10" s="522"/>
      <c r="V10" s="549"/>
      <c r="W10" s="522"/>
      <c r="X10" s="522"/>
      <c r="Y10" s="530"/>
      <c r="Z10" s="530"/>
      <c r="AA10" s="533"/>
      <c r="AB10" s="45"/>
      <c r="AC10" s="530"/>
      <c r="AD10" s="42" t="s">
        <v>28</v>
      </c>
      <c r="AE10" s="42" t="s">
        <v>29</v>
      </c>
      <c r="AF10" s="42" t="s">
        <v>30</v>
      </c>
      <c r="AG10" s="42" t="s">
        <v>31</v>
      </c>
      <c r="AH10" s="530"/>
      <c r="AI10" s="31"/>
      <c r="AJ10" s="32"/>
      <c r="AK10" s="536"/>
      <c r="AL10" s="34"/>
    </row>
    <row r="11" spans="1:38" s="46" customFormat="1" ht="9.75" customHeight="1">
      <c r="A11" s="47">
        <v>1</v>
      </c>
      <c r="B11" s="48">
        <v>2</v>
      </c>
      <c r="C11" s="49">
        <v>3</v>
      </c>
      <c r="D11" s="49">
        <v>4</v>
      </c>
      <c r="E11" s="49">
        <v>5</v>
      </c>
      <c r="F11" s="49">
        <v>6</v>
      </c>
      <c r="G11" s="47">
        <v>7</v>
      </c>
      <c r="H11" s="47">
        <v>8</v>
      </c>
      <c r="I11" s="47">
        <v>9</v>
      </c>
      <c r="J11" s="47">
        <v>10</v>
      </c>
      <c r="K11" s="47">
        <v>11</v>
      </c>
      <c r="L11" s="47">
        <v>12</v>
      </c>
      <c r="M11" s="47">
        <v>13</v>
      </c>
      <c r="N11" s="47">
        <v>14</v>
      </c>
      <c r="O11" s="47">
        <v>15</v>
      </c>
      <c r="P11" s="47">
        <v>16</v>
      </c>
      <c r="Q11" s="47">
        <v>17</v>
      </c>
      <c r="R11" s="47">
        <v>18</v>
      </c>
      <c r="S11" s="47">
        <v>19</v>
      </c>
      <c r="T11" s="47">
        <v>20</v>
      </c>
      <c r="U11" s="47">
        <v>21</v>
      </c>
      <c r="V11" s="47"/>
      <c r="W11" s="47">
        <v>22</v>
      </c>
      <c r="X11" s="47">
        <v>23</v>
      </c>
      <c r="Y11" s="47">
        <v>24</v>
      </c>
      <c r="Z11" s="47">
        <v>25</v>
      </c>
      <c r="AA11" s="47"/>
      <c r="AB11" s="47"/>
      <c r="AC11" s="47">
        <v>26</v>
      </c>
      <c r="AD11" s="47">
        <v>27</v>
      </c>
      <c r="AE11" s="47">
        <v>28</v>
      </c>
      <c r="AF11" s="47">
        <v>29</v>
      </c>
      <c r="AG11" s="47">
        <v>30</v>
      </c>
      <c r="AH11" s="47">
        <v>31</v>
      </c>
      <c r="AI11" s="52"/>
      <c r="AJ11" s="52"/>
      <c r="AK11" s="53"/>
      <c r="AL11" s="54"/>
    </row>
    <row r="12" spans="1:38" ht="12.75" customHeight="1">
      <c r="A12" s="56">
        <v>1</v>
      </c>
      <c r="B12" s="57" t="s">
        <v>32</v>
      </c>
      <c r="C12" s="58"/>
      <c r="D12" s="58"/>
      <c r="E12" s="58"/>
      <c r="F12" s="60"/>
      <c r="G12" s="152"/>
      <c r="H12" s="152"/>
      <c r="I12" s="152"/>
      <c r="J12" s="152"/>
      <c r="K12" s="152"/>
      <c r="L12" s="152"/>
      <c r="M12" s="152"/>
      <c r="N12" s="152"/>
      <c r="O12" s="152"/>
      <c r="P12" s="60"/>
      <c r="Q12" s="60"/>
      <c r="R12" s="60"/>
      <c r="S12" s="152"/>
      <c r="T12" s="152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2"/>
      <c r="AI12" s="63"/>
      <c r="AJ12" s="63"/>
      <c r="AK12" s="64"/>
      <c r="AL12" s="65"/>
    </row>
    <row r="13" spans="1:38" ht="31.5">
      <c r="A13" s="66" t="s">
        <v>33</v>
      </c>
      <c r="B13" s="67" t="s">
        <v>34</v>
      </c>
      <c r="C13" s="155">
        <v>240</v>
      </c>
      <c r="D13" s="74">
        <v>0</v>
      </c>
      <c r="E13" s="156">
        <v>0</v>
      </c>
      <c r="F13" s="157">
        <f>E13/C13</f>
        <v>0</v>
      </c>
      <c r="G13" s="72">
        <v>0</v>
      </c>
      <c r="H13" s="75">
        <v>0</v>
      </c>
      <c r="I13" s="75"/>
      <c r="J13" s="75"/>
      <c r="K13" s="75"/>
      <c r="L13" s="75"/>
      <c r="M13" s="75"/>
      <c r="N13" s="158">
        <v>0</v>
      </c>
      <c r="O13" s="44">
        <v>0</v>
      </c>
      <c r="P13" s="160"/>
      <c r="Q13" s="77"/>
      <c r="R13" s="161"/>
      <c r="S13" s="44">
        <v>0</v>
      </c>
      <c r="T13" s="38">
        <v>0</v>
      </c>
      <c r="U13" s="162">
        <v>0</v>
      </c>
      <c r="V13" s="71">
        <f>E13*X13%</f>
        <v>0</v>
      </c>
      <c r="W13" s="73">
        <f>ROUNDDOWN(V13,0)</f>
        <v>0</v>
      </c>
      <c r="X13" s="77">
        <v>0</v>
      </c>
      <c r="Y13" s="73">
        <f>'ИТОГ и проверка'!M13</f>
        <v>0</v>
      </c>
      <c r="Z13" s="73">
        <v>0</v>
      </c>
      <c r="AA13" s="71">
        <f>Z13-X13</f>
        <v>0</v>
      </c>
      <c r="AB13" s="10">
        <f t="shared" ref="AB13:AB76" si="0">IF(AA13&gt;0.01,AA13*1000000,0)</f>
        <v>0</v>
      </c>
      <c r="AC13" s="77"/>
      <c r="AD13" s="73"/>
      <c r="AE13" s="77"/>
      <c r="AF13" s="73"/>
      <c r="AG13" s="73"/>
      <c r="AH13" s="73">
        <f>'ИТОГ и проверка'!N13</f>
        <v>0</v>
      </c>
      <c r="AI13" s="80"/>
      <c r="AJ13" s="80">
        <f>SUM(AD13:AI13)</f>
        <v>0</v>
      </c>
      <c r="AK13" s="81">
        <f t="shared" ref="AK13:AK76" si="1">AJ13-Y13</f>
        <v>0</v>
      </c>
      <c r="AL13" s="71">
        <f t="shared" ref="AL13:AL76" si="2">IF(AK13&gt;1,AK13*1000,0)</f>
        <v>0</v>
      </c>
    </row>
    <row r="14" spans="1:38">
      <c r="A14" s="56" t="s">
        <v>35</v>
      </c>
      <c r="B14" s="57" t="s">
        <v>36</v>
      </c>
      <c r="C14" s="163"/>
      <c r="D14" s="58"/>
      <c r="E14" s="164"/>
      <c r="F14" s="165"/>
      <c r="G14" s="119"/>
      <c r="H14" s="61"/>
      <c r="I14" s="61"/>
      <c r="J14" s="61"/>
      <c r="K14" s="61"/>
      <c r="L14" s="61"/>
      <c r="M14" s="61"/>
      <c r="N14" s="121"/>
      <c r="O14" s="59"/>
      <c r="P14" s="60"/>
      <c r="Q14" s="60"/>
      <c r="R14" s="60"/>
      <c r="S14" s="59"/>
      <c r="T14" s="59"/>
      <c r="U14" s="60"/>
      <c r="V14" s="60"/>
      <c r="W14" s="60"/>
      <c r="X14" s="60"/>
      <c r="Y14" s="60"/>
      <c r="Z14" s="60"/>
      <c r="AA14" s="60"/>
      <c r="AB14" s="73">
        <f t="shared" si="0"/>
        <v>0</v>
      </c>
      <c r="AC14" s="60"/>
      <c r="AD14" s="60"/>
      <c r="AE14" s="60"/>
      <c r="AF14" s="60"/>
      <c r="AG14" s="60"/>
      <c r="AH14" s="62"/>
      <c r="AI14" s="87"/>
      <c r="AJ14" s="88"/>
      <c r="AK14" s="89">
        <f t="shared" si="1"/>
        <v>0</v>
      </c>
      <c r="AL14" s="71">
        <f t="shared" si="2"/>
        <v>0</v>
      </c>
    </row>
    <row r="15" spans="1:38" ht="47.25">
      <c r="A15" s="66" t="s">
        <v>37</v>
      </c>
      <c r="B15" s="67" t="s">
        <v>38</v>
      </c>
      <c r="C15" s="168">
        <v>67.034000000000006</v>
      </c>
      <c r="D15" s="74">
        <v>0</v>
      </c>
      <c r="E15" s="169">
        <v>0</v>
      </c>
      <c r="F15" s="157">
        <f t="shared" ref="F15:F77" si="3">E15/C15</f>
        <v>0</v>
      </c>
      <c r="G15" s="72">
        <v>0</v>
      </c>
      <c r="H15" s="75">
        <v>0</v>
      </c>
      <c r="I15" s="75"/>
      <c r="J15" s="75"/>
      <c r="K15" s="75"/>
      <c r="L15" s="75"/>
      <c r="M15" s="75"/>
      <c r="N15" s="158">
        <v>0</v>
      </c>
      <c r="O15" s="90">
        <v>0</v>
      </c>
      <c r="P15" s="160"/>
      <c r="Q15" s="77"/>
      <c r="R15" s="161"/>
      <c r="S15" s="90">
        <v>0</v>
      </c>
      <c r="T15" s="333">
        <v>0</v>
      </c>
      <c r="U15" s="162">
        <v>0</v>
      </c>
      <c r="V15" s="71">
        <f t="shared" ref="V15:V77" si="4">E15*X15%</f>
        <v>0</v>
      </c>
      <c r="W15" s="73">
        <f t="shared" ref="W15:W77" si="5">ROUNDDOWN(V15,0)</f>
        <v>0</v>
      </c>
      <c r="X15" s="77">
        <v>0</v>
      </c>
      <c r="Y15" s="73">
        <f>'ИТОГ и проверка'!M15</f>
        <v>0</v>
      </c>
      <c r="Z15" s="73">
        <v>0</v>
      </c>
      <c r="AA15" s="71">
        <f t="shared" ref="AA15:AA77" si="6">Z15-X15</f>
        <v>0</v>
      </c>
      <c r="AB15" s="10">
        <f t="shared" si="0"/>
        <v>0</v>
      </c>
      <c r="AC15" s="77"/>
      <c r="AD15" s="73"/>
      <c r="AE15" s="77"/>
      <c r="AF15" s="77"/>
      <c r="AG15" s="73"/>
      <c r="AH15" s="73">
        <f>'ИТОГ и проверка'!N15</f>
        <v>0</v>
      </c>
      <c r="AI15" s="91"/>
      <c r="AJ15" s="91">
        <f t="shared" ref="AJ15:AJ78" si="7">SUM(AD15:AI15)</f>
        <v>0</v>
      </c>
      <c r="AK15" s="89">
        <f t="shared" si="1"/>
        <v>0</v>
      </c>
      <c r="AL15" s="71">
        <f t="shared" si="2"/>
        <v>0</v>
      </c>
    </row>
    <row r="16" spans="1:38" ht="31.5">
      <c r="A16" s="66" t="s">
        <v>39</v>
      </c>
      <c r="B16" s="67" t="s">
        <v>40</v>
      </c>
      <c r="C16" s="171">
        <v>10.308</v>
      </c>
      <c r="D16" s="284">
        <v>0</v>
      </c>
      <c r="E16" s="173">
        <v>0</v>
      </c>
      <c r="F16" s="174">
        <f t="shared" si="3"/>
        <v>0</v>
      </c>
      <c r="G16" s="72">
        <v>0</v>
      </c>
      <c r="H16" s="75">
        <v>0</v>
      </c>
      <c r="I16" s="75"/>
      <c r="J16" s="75"/>
      <c r="K16" s="75"/>
      <c r="L16" s="75"/>
      <c r="M16" s="75"/>
      <c r="N16" s="158">
        <v>0</v>
      </c>
      <c r="O16" s="44">
        <v>0</v>
      </c>
      <c r="P16" s="160"/>
      <c r="Q16" s="77"/>
      <c r="R16" s="161"/>
      <c r="S16" s="44">
        <v>0</v>
      </c>
      <c r="T16" s="38">
        <v>0</v>
      </c>
      <c r="U16" s="162">
        <v>0</v>
      </c>
      <c r="V16" s="71">
        <f t="shared" si="4"/>
        <v>0</v>
      </c>
      <c r="W16" s="73">
        <f t="shared" si="5"/>
        <v>0</v>
      </c>
      <c r="X16" s="77">
        <v>0</v>
      </c>
      <c r="Y16" s="73">
        <f>'ИТОГ и проверка'!M16</f>
        <v>0</v>
      </c>
      <c r="Z16" s="73">
        <v>0</v>
      </c>
      <c r="AA16" s="71">
        <f t="shared" si="6"/>
        <v>0</v>
      </c>
      <c r="AB16" s="73">
        <f t="shared" si="0"/>
        <v>0</v>
      </c>
      <c r="AC16" s="77"/>
      <c r="AD16" s="73"/>
      <c r="AE16" s="77"/>
      <c r="AF16" s="77"/>
      <c r="AG16" s="73"/>
      <c r="AH16" s="73">
        <f>'ИТОГ и проверка'!N16</f>
        <v>0</v>
      </c>
      <c r="AI16" s="91"/>
      <c r="AJ16" s="91">
        <f t="shared" si="7"/>
        <v>0</v>
      </c>
      <c r="AK16" s="89">
        <f t="shared" si="1"/>
        <v>0</v>
      </c>
      <c r="AL16" s="71">
        <f t="shared" si="2"/>
        <v>0</v>
      </c>
    </row>
    <row r="17" spans="1:38">
      <c r="A17" s="93" t="s">
        <v>41</v>
      </c>
      <c r="B17" s="57" t="s">
        <v>42</v>
      </c>
      <c r="C17" s="175"/>
      <c r="D17" s="165"/>
      <c r="E17" s="176"/>
      <c r="F17" s="177"/>
      <c r="G17" s="119"/>
      <c r="H17" s="61"/>
      <c r="I17" s="61"/>
      <c r="J17" s="61"/>
      <c r="K17" s="61"/>
      <c r="L17" s="61"/>
      <c r="M17" s="61"/>
      <c r="N17" s="121"/>
      <c r="O17" s="94"/>
      <c r="P17" s="60"/>
      <c r="Q17" s="60"/>
      <c r="R17" s="60"/>
      <c r="S17" s="94"/>
      <c r="T17" s="94"/>
      <c r="U17" s="60"/>
      <c r="V17" s="60"/>
      <c r="W17" s="60"/>
      <c r="X17" s="60"/>
      <c r="Y17" s="60"/>
      <c r="Z17" s="60"/>
      <c r="AA17" s="60"/>
      <c r="AB17" s="10">
        <f t="shared" si="0"/>
        <v>0</v>
      </c>
      <c r="AC17" s="60"/>
      <c r="AD17" s="60"/>
      <c r="AE17" s="60"/>
      <c r="AF17" s="60"/>
      <c r="AG17" s="60"/>
      <c r="AH17" s="62"/>
      <c r="AI17" s="97"/>
      <c r="AJ17" s="91">
        <f t="shared" si="7"/>
        <v>0</v>
      </c>
      <c r="AK17" s="89">
        <f t="shared" si="1"/>
        <v>0</v>
      </c>
      <c r="AL17" s="71">
        <f t="shared" si="2"/>
        <v>0</v>
      </c>
    </row>
    <row r="18" spans="1:38" ht="47.25">
      <c r="A18" s="66" t="s">
        <v>43</v>
      </c>
      <c r="B18" s="67" t="s">
        <v>44</v>
      </c>
      <c r="C18" s="171">
        <v>397.6</v>
      </c>
      <c r="D18" s="284">
        <v>0</v>
      </c>
      <c r="E18" s="173">
        <v>0</v>
      </c>
      <c r="F18" s="174">
        <f t="shared" si="3"/>
        <v>0</v>
      </c>
      <c r="G18" s="72">
        <v>0</v>
      </c>
      <c r="H18" s="75">
        <v>0</v>
      </c>
      <c r="I18" s="75"/>
      <c r="J18" s="75"/>
      <c r="K18" s="75"/>
      <c r="L18" s="75"/>
      <c r="M18" s="75"/>
      <c r="N18" s="158">
        <v>0</v>
      </c>
      <c r="O18" s="44">
        <v>0</v>
      </c>
      <c r="P18" s="160"/>
      <c r="Q18" s="77"/>
      <c r="R18" s="161"/>
      <c r="S18" s="44">
        <v>0</v>
      </c>
      <c r="T18" s="38">
        <v>0</v>
      </c>
      <c r="U18" s="162">
        <v>0</v>
      </c>
      <c r="V18" s="71">
        <f t="shared" si="4"/>
        <v>0</v>
      </c>
      <c r="W18" s="73">
        <f t="shared" si="5"/>
        <v>0</v>
      </c>
      <c r="X18" s="77">
        <v>0</v>
      </c>
      <c r="Y18" s="73">
        <f>'ИТОГ и проверка'!M18</f>
        <v>0</v>
      </c>
      <c r="Z18" s="73">
        <v>0</v>
      </c>
      <c r="AA18" s="71">
        <f t="shared" si="6"/>
        <v>0</v>
      </c>
      <c r="AB18" s="73">
        <f t="shared" si="0"/>
        <v>0</v>
      </c>
      <c r="AC18" s="77"/>
      <c r="AD18" s="73"/>
      <c r="AE18" s="77"/>
      <c r="AF18" s="77"/>
      <c r="AG18" s="73"/>
      <c r="AH18" s="73">
        <f>'ИТОГ и проверка'!N18</f>
        <v>0</v>
      </c>
      <c r="AI18" s="91"/>
      <c r="AJ18" s="91">
        <f t="shared" si="7"/>
        <v>0</v>
      </c>
      <c r="AK18" s="89">
        <f t="shared" si="1"/>
        <v>0</v>
      </c>
      <c r="AL18" s="71">
        <f t="shared" si="2"/>
        <v>0</v>
      </c>
    </row>
    <row r="19" spans="1:38" ht="31.5">
      <c r="A19" s="66" t="s">
        <v>45</v>
      </c>
      <c r="B19" s="67" t="s">
        <v>46</v>
      </c>
      <c r="C19" s="168">
        <v>236.4</v>
      </c>
      <c r="D19" s="74">
        <v>0</v>
      </c>
      <c r="E19" s="180">
        <v>0</v>
      </c>
      <c r="F19" s="157">
        <f t="shared" si="3"/>
        <v>0</v>
      </c>
      <c r="G19" s="72">
        <v>0</v>
      </c>
      <c r="H19" s="75">
        <v>0</v>
      </c>
      <c r="I19" s="75"/>
      <c r="J19" s="75"/>
      <c r="K19" s="75"/>
      <c r="L19" s="75"/>
      <c r="M19" s="75"/>
      <c r="N19" s="75">
        <v>0</v>
      </c>
      <c r="O19" s="112">
        <v>0</v>
      </c>
      <c r="P19" s="77"/>
      <c r="Q19" s="77"/>
      <c r="R19" s="77"/>
      <c r="S19" s="112">
        <v>0</v>
      </c>
      <c r="T19" s="112">
        <v>0</v>
      </c>
      <c r="U19" s="71">
        <v>0</v>
      </c>
      <c r="V19" s="71">
        <f t="shared" si="4"/>
        <v>0</v>
      </c>
      <c r="W19" s="73">
        <f t="shared" si="5"/>
        <v>0</v>
      </c>
      <c r="X19" s="77">
        <v>0</v>
      </c>
      <c r="Y19" s="73">
        <f>'ИТОГ и проверка'!M19</f>
        <v>0</v>
      </c>
      <c r="Z19" s="73">
        <v>0</v>
      </c>
      <c r="AA19" s="71">
        <f t="shared" si="6"/>
        <v>0</v>
      </c>
      <c r="AB19" s="10">
        <f t="shared" si="0"/>
        <v>0</v>
      </c>
      <c r="AC19" s="77"/>
      <c r="AD19" s="73"/>
      <c r="AE19" s="77"/>
      <c r="AF19" s="77"/>
      <c r="AG19" s="73"/>
      <c r="AH19" s="73">
        <f>'ИТОГ и проверка'!N19</f>
        <v>0</v>
      </c>
      <c r="AI19" s="91"/>
      <c r="AJ19" s="91">
        <f t="shared" si="7"/>
        <v>0</v>
      </c>
      <c r="AK19" s="89">
        <f t="shared" si="1"/>
        <v>0</v>
      </c>
      <c r="AL19" s="71">
        <f t="shared" si="2"/>
        <v>0</v>
      </c>
    </row>
    <row r="20" spans="1:38">
      <c r="A20" s="93" t="s">
        <v>47</v>
      </c>
      <c r="B20" s="57" t="s">
        <v>48</v>
      </c>
      <c r="C20" s="163"/>
      <c r="D20" s="58"/>
      <c r="E20" s="183"/>
      <c r="F20" s="165"/>
      <c r="G20" s="119"/>
      <c r="H20" s="61"/>
      <c r="I20" s="61"/>
      <c r="J20" s="61"/>
      <c r="K20" s="61"/>
      <c r="L20" s="61"/>
      <c r="M20" s="61"/>
      <c r="N20" s="121"/>
      <c r="O20" s="94"/>
      <c r="P20" s="60"/>
      <c r="Q20" s="60"/>
      <c r="R20" s="60"/>
      <c r="S20" s="94"/>
      <c r="T20" s="94"/>
      <c r="U20" s="60"/>
      <c r="V20" s="60"/>
      <c r="W20" s="60"/>
      <c r="X20" s="60"/>
      <c r="Y20" s="60"/>
      <c r="Z20" s="60"/>
      <c r="AA20" s="60"/>
      <c r="AB20" s="73">
        <f t="shared" si="0"/>
        <v>0</v>
      </c>
      <c r="AC20" s="60"/>
      <c r="AD20" s="60"/>
      <c r="AE20" s="60"/>
      <c r="AF20" s="60"/>
      <c r="AG20" s="60"/>
      <c r="AH20" s="62"/>
      <c r="AI20" s="97"/>
      <c r="AJ20" s="91">
        <f t="shared" si="7"/>
        <v>0</v>
      </c>
      <c r="AK20" s="89">
        <f t="shared" si="1"/>
        <v>0</v>
      </c>
      <c r="AL20" s="71">
        <f t="shared" si="2"/>
        <v>0</v>
      </c>
    </row>
    <row r="21" spans="1:38" ht="47.25">
      <c r="A21" s="66" t="s">
        <v>49</v>
      </c>
      <c r="B21" s="67" t="s">
        <v>50</v>
      </c>
      <c r="C21" s="168">
        <v>29.48</v>
      </c>
      <c r="D21" s="74">
        <v>0</v>
      </c>
      <c r="E21" s="186">
        <v>0</v>
      </c>
      <c r="F21" s="157">
        <f t="shared" si="3"/>
        <v>0</v>
      </c>
      <c r="G21" s="72">
        <v>0</v>
      </c>
      <c r="H21" s="75">
        <v>0</v>
      </c>
      <c r="I21" s="75"/>
      <c r="J21" s="75"/>
      <c r="K21" s="75"/>
      <c r="L21" s="75"/>
      <c r="M21" s="75"/>
      <c r="N21" s="158">
        <v>0</v>
      </c>
      <c r="O21" s="44">
        <v>0</v>
      </c>
      <c r="P21" s="160"/>
      <c r="Q21" s="77"/>
      <c r="R21" s="161"/>
      <c r="S21" s="44">
        <v>0</v>
      </c>
      <c r="T21" s="38">
        <v>0</v>
      </c>
      <c r="U21" s="162">
        <v>0</v>
      </c>
      <c r="V21" s="71">
        <f t="shared" si="4"/>
        <v>0</v>
      </c>
      <c r="W21" s="73">
        <f t="shared" si="5"/>
        <v>0</v>
      </c>
      <c r="X21" s="77">
        <v>0</v>
      </c>
      <c r="Y21" s="73">
        <f>'ИТОГ и проверка'!M21</f>
        <v>0</v>
      </c>
      <c r="Z21" s="73">
        <v>0</v>
      </c>
      <c r="AA21" s="71">
        <f t="shared" si="6"/>
        <v>0</v>
      </c>
      <c r="AB21" s="10">
        <f t="shared" si="0"/>
        <v>0</v>
      </c>
      <c r="AC21" s="77"/>
      <c r="AD21" s="73"/>
      <c r="AE21" s="77"/>
      <c r="AF21" s="77"/>
      <c r="AG21" s="73"/>
      <c r="AH21" s="73">
        <f>'ИТОГ и проверка'!N21</f>
        <v>0</v>
      </c>
      <c r="AI21" s="91"/>
      <c r="AJ21" s="91">
        <f t="shared" si="7"/>
        <v>0</v>
      </c>
      <c r="AK21" s="89">
        <f t="shared" si="1"/>
        <v>0</v>
      </c>
      <c r="AL21" s="71">
        <f t="shared" si="2"/>
        <v>0</v>
      </c>
    </row>
    <row r="22" spans="1:38" ht="31.5">
      <c r="A22" s="66" t="s">
        <v>51</v>
      </c>
      <c r="B22" s="67" t="s">
        <v>52</v>
      </c>
      <c r="C22" s="171">
        <v>21.36</v>
      </c>
      <c r="D22" s="74">
        <v>0</v>
      </c>
      <c r="E22" s="187">
        <v>0</v>
      </c>
      <c r="F22" s="157">
        <f t="shared" si="3"/>
        <v>0</v>
      </c>
      <c r="G22" s="72">
        <v>0</v>
      </c>
      <c r="H22" s="75">
        <v>0</v>
      </c>
      <c r="I22" s="75"/>
      <c r="J22" s="75"/>
      <c r="K22" s="75"/>
      <c r="L22" s="75"/>
      <c r="M22" s="75"/>
      <c r="N22" s="158">
        <v>0</v>
      </c>
      <c r="O22" s="44">
        <v>0</v>
      </c>
      <c r="P22" s="160"/>
      <c r="Q22" s="77"/>
      <c r="R22" s="161"/>
      <c r="S22" s="44">
        <v>0</v>
      </c>
      <c r="T22" s="38">
        <v>0</v>
      </c>
      <c r="U22" s="162">
        <v>0</v>
      </c>
      <c r="V22" s="71">
        <f t="shared" si="4"/>
        <v>0</v>
      </c>
      <c r="W22" s="73">
        <f t="shared" si="5"/>
        <v>0</v>
      </c>
      <c r="X22" s="77">
        <v>0</v>
      </c>
      <c r="Y22" s="73">
        <f>'ИТОГ и проверка'!M22</f>
        <v>0</v>
      </c>
      <c r="Z22" s="73">
        <v>0</v>
      </c>
      <c r="AA22" s="71">
        <f t="shared" si="6"/>
        <v>0</v>
      </c>
      <c r="AB22" s="73">
        <f t="shared" si="0"/>
        <v>0</v>
      </c>
      <c r="AC22" s="77"/>
      <c r="AD22" s="73"/>
      <c r="AE22" s="77"/>
      <c r="AF22" s="77"/>
      <c r="AG22" s="73"/>
      <c r="AH22" s="73">
        <f>'ИТОГ и проверка'!N22</f>
        <v>0</v>
      </c>
      <c r="AI22" s="91"/>
      <c r="AJ22" s="91">
        <f t="shared" si="7"/>
        <v>0</v>
      </c>
      <c r="AK22" s="89">
        <f t="shared" si="1"/>
        <v>0</v>
      </c>
      <c r="AL22" s="71">
        <f t="shared" si="2"/>
        <v>0</v>
      </c>
    </row>
    <row r="23" spans="1:38" ht="63">
      <c r="A23" s="66" t="s">
        <v>53</v>
      </c>
      <c r="B23" s="67" t="s">
        <v>54</v>
      </c>
      <c r="C23" s="168">
        <v>33.6</v>
      </c>
      <c r="D23" s="74">
        <v>0</v>
      </c>
      <c r="E23" s="186">
        <v>0</v>
      </c>
      <c r="F23" s="157">
        <f t="shared" si="3"/>
        <v>0</v>
      </c>
      <c r="G23" s="72">
        <v>0</v>
      </c>
      <c r="H23" s="75">
        <v>0</v>
      </c>
      <c r="I23" s="75"/>
      <c r="J23" s="75"/>
      <c r="K23" s="75"/>
      <c r="L23" s="75"/>
      <c r="M23" s="75"/>
      <c r="N23" s="158">
        <v>0</v>
      </c>
      <c r="O23" s="44">
        <v>0</v>
      </c>
      <c r="P23" s="160"/>
      <c r="Q23" s="77"/>
      <c r="R23" s="161"/>
      <c r="S23" s="44">
        <v>0</v>
      </c>
      <c r="T23" s="38">
        <v>0</v>
      </c>
      <c r="U23" s="162">
        <v>0</v>
      </c>
      <c r="V23" s="71">
        <f t="shared" si="4"/>
        <v>0</v>
      </c>
      <c r="W23" s="73">
        <f t="shared" si="5"/>
        <v>0</v>
      </c>
      <c r="X23" s="77">
        <v>0</v>
      </c>
      <c r="Y23" s="73">
        <f>'ИТОГ и проверка'!M23</f>
        <v>0</v>
      </c>
      <c r="Z23" s="73">
        <v>0</v>
      </c>
      <c r="AA23" s="71">
        <f t="shared" si="6"/>
        <v>0</v>
      </c>
      <c r="AB23" s="10">
        <f t="shared" si="0"/>
        <v>0</v>
      </c>
      <c r="AC23" s="77"/>
      <c r="AD23" s="73"/>
      <c r="AE23" s="77"/>
      <c r="AF23" s="77"/>
      <c r="AG23" s="73"/>
      <c r="AH23" s="73">
        <f>'ИТОГ и проверка'!N23</f>
        <v>0</v>
      </c>
      <c r="AI23" s="91"/>
      <c r="AJ23" s="91">
        <f t="shared" si="7"/>
        <v>0</v>
      </c>
      <c r="AK23" s="89">
        <f t="shared" si="1"/>
        <v>0</v>
      </c>
      <c r="AL23" s="71">
        <f t="shared" si="2"/>
        <v>0</v>
      </c>
    </row>
    <row r="24" spans="1:38" ht="63">
      <c r="A24" s="101" t="s">
        <v>55</v>
      </c>
      <c r="B24" s="67" t="s">
        <v>56</v>
      </c>
      <c r="C24" s="68">
        <v>31.335999999999999</v>
      </c>
      <c r="D24" s="74">
        <v>0</v>
      </c>
      <c r="E24" s="187">
        <v>0</v>
      </c>
      <c r="F24" s="157">
        <f t="shared" si="3"/>
        <v>0</v>
      </c>
      <c r="G24" s="72">
        <v>0</v>
      </c>
      <c r="H24" s="75">
        <v>0</v>
      </c>
      <c r="I24" s="75"/>
      <c r="J24" s="75"/>
      <c r="K24" s="75"/>
      <c r="L24" s="75"/>
      <c r="M24" s="75"/>
      <c r="N24" s="158">
        <v>0</v>
      </c>
      <c r="O24" s="44">
        <v>0</v>
      </c>
      <c r="P24" s="160"/>
      <c r="Q24" s="77"/>
      <c r="R24" s="161"/>
      <c r="S24" s="44">
        <v>0</v>
      </c>
      <c r="T24" s="38">
        <v>0</v>
      </c>
      <c r="U24" s="162">
        <v>0</v>
      </c>
      <c r="V24" s="71">
        <f t="shared" si="4"/>
        <v>0</v>
      </c>
      <c r="W24" s="73">
        <f t="shared" si="5"/>
        <v>0</v>
      </c>
      <c r="X24" s="77">
        <v>0</v>
      </c>
      <c r="Y24" s="73">
        <f>'ИТОГ и проверка'!M24</f>
        <v>0</v>
      </c>
      <c r="Z24" s="73">
        <v>0</v>
      </c>
      <c r="AA24" s="71">
        <f t="shared" si="6"/>
        <v>0</v>
      </c>
      <c r="AB24" s="73">
        <f t="shared" si="0"/>
        <v>0</v>
      </c>
      <c r="AC24" s="77"/>
      <c r="AD24" s="73"/>
      <c r="AE24" s="77"/>
      <c r="AF24" s="77"/>
      <c r="AG24" s="73"/>
      <c r="AH24" s="73">
        <f>'ИТОГ и проверка'!N24</f>
        <v>0</v>
      </c>
      <c r="AI24" s="91"/>
      <c r="AJ24" s="91">
        <f t="shared" si="7"/>
        <v>0</v>
      </c>
      <c r="AK24" s="89">
        <f t="shared" si="1"/>
        <v>0</v>
      </c>
      <c r="AL24" s="71">
        <f t="shared" si="2"/>
        <v>0</v>
      </c>
    </row>
    <row r="25" spans="1:38" ht="31.5">
      <c r="A25" s="66" t="s">
        <v>57</v>
      </c>
      <c r="B25" s="67" t="s">
        <v>58</v>
      </c>
      <c r="C25" s="189">
        <v>255.48</v>
      </c>
      <c r="D25" s="74">
        <v>0</v>
      </c>
      <c r="E25" s="186">
        <v>0</v>
      </c>
      <c r="F25" s="157">
        <f t="shared" si="3"/>
        <v>0</v>
      </c>
      <c r="G25" s="72">
        <v>0</v>
      </c>
      <c r="H25" s="75">
        <v>0</v>
      </c>
      <c r="I25" s="75"/>
      <c r="J25" s="75"/>
      <c r="K25" s="75"/>
      <c r="L25" s="75"/>
      <c r="M25" s="75"/>
      <c r="N25" s="75">
        <v>0</v>
      </c>
      <c r="O25" s="112">
        <v>0</v>
      </c>
      <c r="P25" s="77"/>
      <c r="Q25" s="77"/>
      <c r="R25" s="77"/>
      <c r="S25" s="112">
        <v>0</v>
      </c>
      <c r="T25" s="112">
        <v>0</v>
      </c>
      <c r="U25" s="71">
        <v>0</v>
      </c>
      <c r="V25" s="71">
        <f t="shared" si="4"/>
        <v>0</v>
      </c>
      <c r="W25" s="73">
        <f t="shared" si="5"/>
        <v>0</v>
      </c>
      <c r="X25" s="77">
        <v>0</v>
      </c>
      <c r="Y25" s="73">
        <f>'ИТОГ и проверка'!M25</f>
        <v>0</v>
      </c>
      <c r="Z25" s="73">
        <v>0</v>
      </c>
      <c r="AA25" s="71">
        <f t="shared" si="6"/>
        <v>0</v>
      </c>
      <c r="AB25" s="10">
        <f t="shared" si="0"/>
        <v>0</v>
      </c>
      <c r="AC25" s="77"/>
      <c r="AD25" s="73"/>
      <c r="AE25" s="77"/>
      <c r="AF25" s="77"/>
      <c r="AG25" s="73"/>
      <c r="AH25" s="73">
        <f>'ИТОГ и проверка'!N25</f>
        <v>0</v>
      </c>
      <c r="AI25" s="91"/>
      <c r="AJ25" s="91">
        <f t="shared" si="7"/>
        <v>0</v>
      </c>
      <c r="AK25" s="89">
        <f t="shared" si="1"/>
        <v>0</v>
      </c>
      <c r="AL25" s="71">
        <f t="shared" si="2"/>
        <v>0</v>
      </c>
    </row>
    <row r="26" spans="1:38">
      <c r="A26" s="93" t="s">
        <v>59</v>
      </c>
      <c r="B26" s="57" t="s">
        <v>60</v>
      </c>
      <c r="C26" s="163"/>
      <c r="D26" s="58"/>
      <c r="E26" s="164"/>
      <c r="F26" s="192"/>
      <c r="G26" s="119"/>
      <c r="H26" s="61"/>
      <c r="I26" s="61"/>
      <c r="J26" s="61"/>
      <c r="K26" s="61"/>
      <c r="L26" s="61"/>
      <c r="M26" s="61"/>
      <c r="N26" s="121"/>
      <c r="O26" s="59"/>
      <c r="P26" s="60"/>
      <c r="Q26" s="60"/>
      <c r="R26" s="60"/>
      <c r="S26" s="59"/>
      <c r="T26" s="59"/>
      <c r="U26" s="60"/>
      <c r="V26" s="60"/>
      <c r="W26" s="60"/>
      <c r="X26" s="60"/>
      <c r="Y26" s="60"/>
      <c r="Z26" s="60"/>
      <c r="AA26" s="60"/>
      <c r="AB26" s="73">
        <f t="shared" si="0"/>
        <v>0</v>
      </c>
      <c r="AC26" s="60"/>
      <c r="AD26" s="60"/>
      <c r="AE26" s="60"/>
      <c r="AF26" s="60"/>
      <c r="AG26" s="60"/>
      <c r="AH26" s="62"/>
      <c r="AI26" s="97"/>
      <c r="AJ26" s="91">
        <f t="shared" si="7"/>
        <v>0</v>
      </c>
      <c r="AK26" s="89">
        <f t="shared" si="1"/>
        <v>0</v>
      </c>
      <c r="AL26" s="71">
        <f t="shared" si="2"/>
        <v>0</v>
      </c>
    </row>
    <row r="27" spans="1:38" ht="31.5">
      <c r="A27" s="66" t="s">
        <v>61</v>
      </c>
      <c r="B27" s="67" t="s">
        <v>62</v>
      </c>
      <c r="C27" s="168">
        <v>8592.02</v>
      </c>
      <c r="D27" s="74">
        <v>9512</v>
      </c>
      <c r="E27" s="186">
        <v>8906</v>
      </c>
      <c r="F27" s="157">
        <f t="shared" si="3"/>
        <v>1.0365432110260451</v>
      </c>
      <c r="G27" s="72">
        <v>142</v>
      </c>
      <c r="H27" s="75">
        <v>1</v>
      </c>
      <c r="I27" s="75"/>
      <c r="J27" s="75"/>
      <c r="K27" s="75"/>
      <c r="L27" s="75"/>
      <c r="M27" s="75"/>
      <c r="N27" s="158">
        <v>0</v>
      </c>
      <c r="O27" s="44">
        <v>13</v>
      </c>
      <c r="P27" s="333">
        <v>0</v>
      </c>
      <c r="Q27" s="90">
        <v>0</v>
      </c>
      <c r="R27" s="172">
        <v>0</v>
      </c>
      <c r="S27" s="44">
        <v>13</v>
      </c>
      <c r="T27" s="38">
        <v>0</v>
      </c>
      <c r="U27" s="162">
        <f>O27/G27%</f>
        <v>9.1549295774647899</v>
      </c>
      <c r="V27" s="71">
        <f t="shared" si="4"/>
        <v>1335.8999999999999</v>
      </c>
      <c r="W27" s="73">
        <f t="shared" si="5"/>
        <v>1335</v>
      </c>
      <c r="X27" s="77">
        <v>15</v>
      </c>
      <c r="Y27" s="339">
        <f>'ИТОГ и проверка'!M27+AC27</f>
        <v>114</v>
      </c>
      <c r="Z27" s="10">
        <f>Y27/E27%</f>
        <v>1.2800359308331462</v>
      </c>
      <c r="AA27" s="71">
        <f t="shared" si="6"/>
        <v>-13.719964069166855</v>
      </c>
      <c r="AB27" s="91">
        <f t="shared" si="0"/>
        <v>0</v>
      </c>
      <c r="AC27" s="340">
        <v>14</v>
      </c>
      <c r="AD27" s="73"/>
      <c r="AE27" s="77"/>
      <c r="AF27" s="77"/>
      <c r="AG27" s="73"/>
      <c r="AH27" s="73">
        <f>'ИТОГ и проверка'!N27</f>
        <v>0</v>
      </c>
      <c r="AI27" s="91"/>
      <c r="AJ27" s="91">
        <f t="shared" si="7"/>
        <v>0</v>
      </c>
      <c r="AK27" s="89">
        <f t="shared" si="1"/>
        <v>-114</v>
      </c>
      <c r="AL27" s="71">
        <f t="shared" si="2"/>
        <v>0</v>
      </c>
    </row>
    <row r="28" spans="1:38">
      <c r="A28" s="93" t="s">
        <v>63</v>
      </c>
      <c r="B28" s="57" t="s">
        <v>64</v>
      </c>
      <c r="C28" s="163"/>
      <c r="D28" s="58"/>
      <c r="E28" s="164"/>
      <c r="F28" s="192"/>
      <c r="G28" s="119"/>
      <c r="H28" s="61"/>
      <c r="I28" s="61"/>
      <c r="J28" s="61"/>
      <c r="K28" s="61"/>
      <c r="L28" s="61"/>
      <c r="M28" s="61"/>
      <c r="N28" s="121"/>
      <c r="O28" s="59"/>
      <c r="P28" s="60"/>
      <c r="Q28" s="60"/>
      <c r="R28" s="60"/>
      <c r="S28" s="59"/>
      <c r="T28" s="59"/>
      <c r="U28" s="60"/>
      <c r="V28" s="60"/>
      <c r="W28" s="60"/>
      <c r="X28" s="60"/>
      <c r="Y28" s="60"/>
      <c r="Z28" s="60"/>
      <c r="AA28" s="60"/>
      <c r="AB28" s="73">
        <f t="shared" si="0"/>
        <v>0</v>
      </c>
      <c r="AC28" s="60"/>
      <c r="AD28" s="60"/>
      <c r="AE28" s="60"/>
      <c r="AF28" s="60"/>
      <c r="AG28" s="60"/>
      <c r="AH28" s="62"/>
      <c r="AI28" s="97"/>
      <c r="AJ28" s="91">
        <f t="shared" si="7"/>
        <v>0</v>
      </c>
      <c r="AK28" s="89">
        <f t="shared" si="1"/>
        <v>0</v>
      </c>
      <c r="AL28" s="71">
        <f t="shared" si="2"/>
        <v>0</v>
      </c>
    </row>
    <row r="29" spans="1:38" ht="47.25">
      <c r="A29" s="66" t="s">
        <v>65</v>
      </c>
      <c r="B29" s="67" t="s">
        <v>66</v>
      </c>
      <c r="C29" s="195">
        <v>19.600000000000001</v>
      </c>
      <c r="D29" s="44">
        <v>0</v>
      </c>
      <c r="E29" s="37">
        <v>0</v>
      </c>
      <c r="F29" s="157">
        <f t="shared" si="3"/>
        <v>0</v>
      </c>
      <c r="G29" s="72">
        <v>0</v>
      </c>
      <c r="H29" s="75">
        <v>0</v>
      </c>
      <c r="I29" s="75"/>
      <c r="J29" s="75"/>
      <c r="K29" s="75"/>
      <c r="L29" s="75"/>
      <c r="M29" s="75"/>
      <c r="N29" s="75">
        <v>0</v>
      </c>
      <c r="O29" s="112">
        <v>0</v>
      </c>
      <c r="P29" s="77"/>
      <c r="Q29" s="77"/>
      <c r="R29" s="77"/>
      <c r="S29" s="112">
        <v>0</v>
      </c>
      <c r="T29" s="112">
        <v>0</v>
      </c>
      <c r="U29" s="71">
        <v>0</v>
      </c>
      <c r="V29" s="71">
        <f t="shared" si="4"/>
        <v>0</v>
      </c>
      <c r="W29" s="73">
        <f t="shared" si="5"/>
        <v>0</v>
      </c>
      <c r="X29" s="77">
        <v>0</v>
      </c>
      <c r="Y29" s="73">
        <f>'ИТОГ и проверка'!M29</f>
        <v>0</v>
      </c>
      <c r="Z29" s="73">
        <v>0</v>
      </c>
      <c r="AA29" s="71">
        <f t="shared" si="6"/>
        <v>0</v>
      </c>
      <c r="AB29" s="10">
        <f t="shared" si="0"/>
        <v>0</v>
      </c>
      <c r="AC29" s="77"/>
      <c r="AD29" s="73"/>
      <c r="AE29" s="77"/>
      <c r="AF29" s="77"/>
      <c r="AG29" s="73"/>
      <c r="AH29" s="73">
        <f>'ИТОГ и проверка'!N29</f>
        <v>0</v>
      </c>
      <c r="AI29" s="91"/>
      <c r="AJ29" s="91">
        <f t="shared" si="7"/>
        <v>0</v>
      </c>
      <c r="AK29" s="89">
        <f t="shared" si="1"/>
        <v>0</v>
      </c>
      <c r="AL29" s="71">
        <f t="shared" si="2"/>
        <v>0</v>
      </c>
    </row>
    <row r="30" spans="1:38" ht="47.25">
      <c r="A30" s="66" t="s">
        <v>67</v>
      </c>
      <c r="B30" s="67" t="s">
        <v>68</v>
      </c>
      <c r="C30" s="196">
        <v>6.8</v>
      </c>
      <c r="D30" s="44">
        <v>0</v>
      </c>
      <c r="E30" s="197">
        <v>0</v>
      </c>
      <c r="F30" s="157">
        <f t="shared" si="3"/>
        <v>0</v>
      </c>
      <c r="G30" s="72">
        <v>0</v>
      </c>
      <c r="H30" s="75">
        <v>0</v>
      </c>
      <c r="I30" s="75"/>
      <c r="J30" s="75"/>
      <c r="K30" s="75"/>
      <c r="L30" s="75"/>
      <c r="M30" s="75"/>
      <c r="N30" s="75">
        <v>0</v>
      </c>
      <c r="O30" s="112">
        <v>0</v>
      </c>
      <c r="P30" s="77"/>
      <c r="Q30" s="77"/>
      <c r="R30" s="77"/>
      <c r="S30" s="112">
        <v>0</v>
      </c>
      <c r="T30" s="112">
        <v>0</v>
      </c>
      <c r="U30" s="71">
        <v>0</v>
      </c>
      <c r="V30" s="71">
        <f t="shared" si="4"/>
        <v>0</v>
      </c>
      <c r="W30" s="73">
        <f t="shared" si="5"/>
        <v>0</v>
      </c>
      <c r="X30" s="77">
        <v>0</v>
      </c>
      <c r="Y30" s="73">
        <f>'ИТОГ и проверка'!M30</f>
        <v>0</v>
      </c>
      <c r="Z30" s="73">
        <v>0</v>
      </c>
      <c r="AA30" s="71">
        <f t="shared" si="6"/>
        <v>0</v>
      </c>
      <c r="AB30" s="73">
        <f t="shared" si="0"/>
        <v>0</v>
      </c>
      <c r="AC30" s="77"/>
      <c r="AD30" s="73"/>
      <c r="AE30" s="77"/>
      <c r="AF30" s="77"/>
      <c r="AG30" s="73"/>
      <c r="AH30" s="73">
        <f>'ИТОГ и проверка'!N30</f>
        <v>0</v>
      </c>
      <c r="AI30" s="91"/>
      <c r="AJ30" s="91">
        <f t="shared" si="7"/>
        <v>0</v>
      </c>
      <c r="AK30" s="89">
        <f t="shared" si="1"/>
        <v>0</v>
      </c>
      <c r="AL30" s="71">
        <f t="shared" si="2"/>
        <v>0</v>
      </c>
    </row>
    <row r="31" spans="1:38" ht="47.25">
      <c r="A31" s="66" t="s">
        <v>69</v>
      </c>
      <c r="B31" s="67" t="s">
        <v>70</v>
      </c>
      <c r="C31" s="189">
        <v>5.1580000000000004</v>
      </c>
      <c r="D31" s="44">
        <v>0</v>
      </c>
      <c r="E31" s="37">
        <v>0</v>
      </c>
      <c r="F31" s="157">
        <f t="shared" si="3"/>
        <v>0</v>
      </c>
      <c r="G31" s="72">
        <v>0</v>
      </c>
      <c r="H31" s="75">
        <v>0</v>
      </c>
      <c r="I31" s="75"/>
      <c r="J31" s="75"/>
      <c r="K31" s="75"/>
      <c r="L31" s="75"/>
      <c r="M31" s="75"/>
      <c r="N31" s="75">
        <v>0</v>
      </c>
      <c r="O31" s="112">
        <v>0</v>
      </c>
      <c r="P31" s="77"/>
      <c r="Q31" s="77"/>
      <c r="R31" s="77"/>
      <c r="S31" s="112">
        <v>0</v>
      </c>
      <c r="T31" s="112">
        <v>0</v>
      </c>
      <c r="U31" s="71">
        <v>0</v>
      </c>
      <c r="V31" s="71">
        <f t="shared" si="4"/>
        <v>0</v>
      </c>
      <c r="W31" s="73">
        <f t="shared" si="5"/>
        <v>0</v>
      </c>
      <c r="X31" s="77">
        <v>0</v>
      </c>
      <c r="Y31" s="73">
        <f>'ИТОГ и проверка'!M31</f>
        <v>0</v>
      </c>
      <c r="Z31" s="73">
        <v>0</v>
      </c>
      <c r="AA31" s="71">
        <f t="shared" si="6"/>
        <v>0</v>
      </c>
      <c r="AB31" s="10">
        <f t="shared" si="0"/>
        <v>0</v>
      </c>
      <c r="AC31" s="77"/>
      <c r="AD31" s="73"/>
      <c r="AE31" s="77"/>
      <c r="AF31" s="77"/>
      <c r="AG31" s="73"/>
      <c r="AH31" s="73">
        <f>'ИТОГ и проверка'!N31</f>
        <v>0</v>
      </c>
      <c r="AI31" s="91"/>
      <c r="AJ31" s="91">
        <f t="shared" si="7"/>
        <v>0</v>
      </c>
      <c r="AK31" s="89">
        <f t="shared" si="1"/>
        <v>0</v>
      </c>
      <c r="AL31" s="71">
        <f t="shared" si="2"/>
        <v>0</v>
      </c>
    </row>
    <row r="32" spans="1:38" ht="31.5">
      <c r="A32" s="66" t="s">
        <v>71</v>
      </c>
      <c r="B32" s="67" t="s">
        <v>72</v>
      </c>
      <c r="C32" s="171">
        <v>9.0289999999999999</v>
      </c>
      <c r="D32" s="44">
        <v>0</v>
      </c>
      <c r="E32" s="199">
        <v>0</v>
      </c>
      <c r="F32" s="157">
        <f t="shared" si="3"/>
        <v>0</v>
      </c>
      <c r="G32" s="72">
        <v>0</v>
      </c>
      <c r="H32" s="75">
        <v>0</v>
      </c>
      <c r="I32" s="75"/>
      <c r="J32" s="75"/>
      <c r="K32" s="75"/>
      <c r="L32" s="75"/>
      <c r="M32" s="75"/>
      <c r="N32" s="158">
        <v>0</v>
      </c>
      <c r="O32" s="90">
        <v>0</v>
      </c>
      <c r="P32" s="160"/>
      <c r="Q32" s="77"/>
      <c r="R32" s="161"/>
      <c r="S32" s="90">
        <v>0</v>
      </c>
      <c r="T32" s="333">
        <v>0</v>
      </c>
      <c r="U32" s="162">
        <v>0</v>
      </c>
      <c r="V32" s="71">
        <f t="shared" si="4"/>
        <v>0</v>
      </c>
      <c r="W32" s="73">
        <f t="shared" si="5"/>
        <v>0</v>
      </c>
      <c r="X32" s="77">
        <v>0</v>
      </c>
      <c r="Y32" s="73">
        <f>'ИТОГ и проверка'!M32</f>
        <v>0</v>
      </c>
      <c r="Z32" s="73">
        <v>0</v>
      </c>
      <c r="AA32" s="71">
        <f t="shared" si="6"/>
        <v>0</v>
      </c>
      <c r="AB32" s="73">
        <f t="shared" si="0"/>
        <v>0</v>
      </c>
      <c r="AC32" s="77"/>
      <c r="AD32" s="73"/>
      <c r="AE32" s="77"/>
      <c r="AF32" s="77"/>
      <c r="AG32" s="73"/>
      <c r="AH32" s="73">
        <f>'ИТОГ и проверка'!N32</f>
        <v>0</v>
      </c>
      <c r="AI32" s="91"/>
      <c r="AJ32" s="91">
        <f t="shared" si="7"/>
        <v>0</v>
      </c>
      <c r="AK32" s="89">
        <f t="shared" si="1"/>
        <v>0</v>
      </c>
      <c r="AL32" s="71">
        <f t="shared" si="2"/>
        <v>0</v>
      </c>
    </row>
    <row r="33" spans="1:38" ht="31.5">
      <c r="A33" s="66" t="s">
        <v>73</v>
      </c>
      <c r="B33" s="67" t="s">
        <v>74</v>
      </c>
      <c r="C33" s="189">
        <v>302.7</v>
      </c>
      <c r="D33" s="44">
        <v>0</v>
      </c>
      <c r="E33" s="200">
        <v>0</v>
      </c>
      <c r="F33" s="157">
        <f t="shared" si="3"/>
        <v>0</v>
      </c>
      <c r="G33" s="72">
        <v>0</v>
      </c>
      <c r="H33" s="75">
        <v>0</v>
      </c>
      <c r="I33" s="75"/>
      <c r="J33" s="75"/>
      <c r="K33" s="75"/>
      <c r="L33" s="75"/>
      <c r="M33" s="75"/>
      <c r="N33" s="158">
        <v>0</v>
      </c>
      <c r="O33" s="44">
        <v>0</v>
      </c>
      <c r="P33" s="160"/>
      <c r="Q33" s="77"/>
      <c r="R33" s="161"/>
      <c r="S33" s="44">
        <v>0</v>
      </c>
      <c r="T33" s="38">
        <v>0</v>
      </c>
      <c r="U33" s="162">
        <v>0</v>
      </c>
      <c r="V33" s="71">
        <f t="shared" si="4"/>
        <v>0</v>
      </c>
      <c r="W33" s="73">
        <f t="shared" si="5"/>
        <v>0</v>
      </c>
      <c r="X33" s="77">
        <v>0</v>
      </c>
      <c r="Y33" s="73">
        <f>'ИТОГ и проверка'!M33</f>
        <v>0</v>
      </c>
      <c r="Z33" s="73">
        <v>0</v>
      </c>
      <c r="AA33" s="71">
        <f t="shared" si="6"/>
        <v>0</v>
      </c>
      <c r="AB33" s="10">
        <f t="shared" si="0"/>
        <v>0</v>
      </c>
      <c r="AC33" s="77"/>
      <c r="AD33" s="73"/>
      <c r="AE33" s="77"/>
      <c r="AF33" s="77"/>
      <c r="AG33" s="73"/>
      <c r="AH33" s="73">
        <f>'ИТОГ и проверка'!N33</f>
        <v>0</v>
      </c>
      <c r="AI33" s="91"/>
      <c r="AJ33" s="91">
        <f t="shared" si="7"/>
        <v>0</v>
      </c>
      <c r="AK33" s="89">
        <f t="shared" si="1"/>
        <v>0</v>
      </c>
      <c r="AL33" s="71">
        <f t="shared" si="2"/>
        <v>0</v>
      </c>
    </row>
    <row r="34" spans="1:38" ht="31.5">
      <c r="A34" s="66" t="s">
        <v>75</v>
      </c>
      <c r="B34" s="67" t="s">
        <v>76</v>
      </c>
      <c r="C34" s="171">
        <v>10</v>
      </c>
      <c r="D34" s="44">
        <v>0</v>
      </c>
      <c r="E34" s="197">
        <v>0</v>
      </c>
      <c r="F34" s="157">
        <f t="shared" si="3"/>
        <v>0</v>
      </c>
      <c r="G34" s="72">
        <v>0</v>
      </c>
      <c r="H34" s="75">
        <v>0</v>
      </c>
      <c r="I34" s="75"/>
      <c r="J34" s="75"/>
      <c r="K34" s="75"/>
      <c r="L34" s="75"/>
      <c r="M34" s="75"/>
      <c r="N34" s="75">
        <v>0</v>
      </c>
      <c r="O34" s="112">
        <v>0</v>
      </c>
      <c r="P34" s="77"/>
      <c r="Q34" s="77"/>
      <c r="R34" s="77"/>
      <c r="S34" s="112">
        <v>0</v>
      </c>
      <c r="T34" s="112">
        <v>0</v>
      </c>
      <c r="U34" s="71">
        <v>0</v>
      </c>
      <c r="V34" s="71">
        <f t="shared" si="4"/>
        <v>0</v>
      </c>
      <c r="W34" s="73">
        <f t="shared" si="5"/>
        <v>0</v>
      </c>
      <c r="X34" s="77">
        <v>0</v>
      </c>
      <c r="Y34" s="73">
        <f>'ИТОГ и проверка'!M34</f>
        <v>0</v>
      </c>
      <c r="Z34" s="73">
        <v>0</v>
      </c>
      <c r="AA34" s="71">
        <f t="shared" si="6"/>
        <v>0</v>
      </c>
      <c r="AB34" s="73">
        <f t="shared" si="0"/>
        <v>0</v>
      </c>
      <c r="AC34" s="77"/>
      <c r="AD34" s="73"/>
      <c r="AE34" s="77"/>
      <c r="AF34" s="77"/>
      <c r="AG34" s="73"/>
      <c r="AH34" s="73">
        <f>'ИТОГ и проверка'!N34</f>
        <v>0</v>
      </c>
      <c r="AI34" s="91"/>
      <c r="AJ34" s="91">
        <f t="shared" si="7"/>
        <v>0</v>
      </c>
      <c r="AK34" s="89">
        <f t="shared" si="1"/>
        <v>0</v>
      </c>
      <c r="AL34" s="71">
        <f t="shared" si="2"/>
        <v>0</v>
      </c>
    </row>
    <row r="35" spans="1:38" ht="47.25">
      <c r="A35" s="66" t="s">
        <v>77</v>
      </c>
      <c r="B35" s="67" t="s">
        <v>78</v>
      </c>
      <c r="C35" s="168">
        <v>9.8000000000000007</v>
      </c>
      <c r="D35" s="44">
        <v>0</v>
      </c>
      <c r="E35" s="37">
        <v>0</v>
      </c>
      <c r="F35" s="157">
        <f t="shared" si="3"/>
        <v>0</v>
      </c>
      <c r="G35" s="72">
        <v>0</v>
      </c>
      <c r="H35" s="75">
        <v>0</v>
      </c>
      <c r="I35" s="75"/>
      <c r="J35" s="75"/>
      <c r="K35" s="75"/>
      <c r="L35" s="75"/>
      <c r="M35" s="75"/>
      <c r="N35" s="158">
        <v>0</v>
      </c>
      <c r="O35" s="90">
        <v>0</v>
      </c>
      <c r="P35" s="160"/>
      <c r="Q35" s="77"/>
      <c r="R35" s="161"/>
      <c r="S35" s="90">
        <v>0</v>
      </c>
      <c r="T35" s="333">
        <v>0</v>
      </c>
      <c r="U35" s="162">
        <v>0</v>
      </c>
      <c r="V35" s="71">
        <f t="shared" si="4"/>
        <v>0</v>
      </c>
      <c r="W35" s="73">
        <f t="shared" si="5"/>
        <v>0</v>
      </c>
      <c r="X35" s="77">
        <v>0</v>
      </c>
      <c r="Y35" s="73">
        <f>'ИТОГ и проверка'!M35</f>
        <v>0</v>
      </c>
      <c r="Z35" s="73">
        <v>0</v>
      </c>
      <c r="AA35" s="71">
        <f t="shared" si="6"/>
        <v>0</v>
      </c>
      <c r="AB35" s="10">
        <f t="shared" si="0"/>
        <v>0</v>
      </c>
      <c r="AC35" s="77"/>
      <c r="AD35" s="73"/>
      <c r="AE35" s="77"/>
      <c r="AF35" s="77"/>
      <c r="AG35" s="73"/>
      <c r="AH35" s="73">
        <f>'ИТОГ и проверка'!N35</f>
        <v>0</v>
      </c>
      <c r="AI35" s="91"/>
      <c r="AJ35" s="91">
        <f t="shared" si="7"/>
        <v>0</v>
      </c>
      <c r="AK35" s="89">
        <f t="shared" si="1"/>
        <v>0</v>
      </c>
      <c r="AL35" s="71">
        <f t="shared" si="2"/>
        <v>0</v>
      </c>
    </row>
    <row r="36" spans="1:38">
      <c r="A36" s="93" t="s">
        <v>79</v>
      </c>
      <c r="B36" s="57" t="s">
        <v>80</v>
      </c>
      <c r="C36" s="163"/>
      <c r="D36" s="58"/>
      <c r="E36" s="164"/>
      <c r="F36" s="192"/>
      <c r="G36" s="119"/>
      <c r="H36" s="61"/>
      <c r="I36" s="61"/>
      <c r="J36" s="61"/>
      <c r="K36" s="61"/>
      <c r="L36" s="61"/>
      <c r="M36" s="61"/>
      <c r="N36" s="121"/>
      <c r="O36" s="94"/>
      <c r="P36" s="60"/>
      <c r="Q36" s="60"/>
      <c r="R36" s="60"/>
      <c r="S36" s="94"/>
      <c r="T36" s="94"/>
      <c r="U36" s="60"/>
      <c r="V36" s="60"/>
      <c r="W36" s="60"/>
      <c r="X36" s="60"/>
      <c r="Y36" s="60"/>
      <c r="Z36" s="60"/>
      <c r="AA36" s="60"/>
      <c r="AB36" s="73">
        <f t="shared" si="0"/>
        <v>0</v>
      </c>
      <c r="AC36" s="60"/>
      <c r="AD36" s="60"/>
      <c r="AE36" s="60"/>
      <c r="AF36" s="60"/>
      <c r="AG36" s="60"/>
      <c r="AH36" s="62"/>
      <c r="AI36" s="97"/>
      <c r="AJ36" s="91">
        <f t="shared" si="7"/>
        <v>0</v>
      </c>
      <c r="AK36" s="89">
        <f t="shared" si="1"/>
        <v>0</v>
      </c>
      <c r="AL36" s="71">
        <f t="shared" si="2"/>
        <v>0</v>
      </c>
    </row>
    <row r="37" spans="1:38" ht="47.25">
      <c r="A37" s="66" t="s">
        <v>81</v>
      </c>
      <c r="B37" s="67" t="s">
        <v>82</v>
      </c>
      <c r="C37" s="168">
        <v>164.08600000000001</v>
      </c>
      <c r="D37" s="41">
        <v>0</v>
      </c>
      <c r="E37" s="37">
        <v>0</v>
      </c>
      <c r="F37" s="157">
        <f t="shared" si="3"/>
        <v>0</v>
      </c>
      <c r="G37" s="72">
        <v>0</v>
      </c>
      <c r="H37" s="75">
        <v>0</v>
      </c>
      <c r="I37" s="75"/>
      <c r="J37" s="75"/>
      <c r="K37" s="75"/>
      <c r="L37" s="75"/>
      <c r="M37" s="75"/>
      <c r="N37" s="158">
        <v>0</v>
      </c>
      <c r="O37" s="90">
        <v>0</v>
      </c>
      <c r="P37" s="160"/>
      <c r="Q37" s="77"/>
      <c r="R37" s="161"/>
      <c r="S37" s="90">
        <v>0</v>
      </c>
      <c r="T37" s="333">
        <v>0</v>
      </c>
      <c r="U37" s="162">
        <v>0</v>
      </c>
      <c r="V37" s="71">
        <f t="shared" si="4"/>
        <v>0</v>
      </c>
      <c r="W37" s="73">
        <f t="shared" si="5"/>
        <v>0</v>
      </c>
      <c r="X37" s="77">
        <v>0</v>
      </c>
      <c r="Y37" s="73">
        <f>'ИТОГ и проверка'!M37</f>
        <v>0</v>
      </c>
      <c r="Z37" s="73">
        <v>0</v>
      </c>
      <c r="AA37" s="71">
        <f t="shared" si="6"/>
        <v>0</v>
      </c>
      <c r="AB37" s="10">
        <f t="shared" si="0"/>
        <v>0</v>
      </c>
      <c r="AC37" s="77"/>
      <c r="AD37" s="73"/>
      <c r="AE37" s="77"/>
      <c r="AF37" s="77"/>
      <c r="AG37" s="73"/>
      <c r="AH37" s="73">
        <f>'ИТОГ и проверка'!N37</f>
        <v>0</v>
      </c>
      <c r="AI37" s="91"/>
      <c r="AJ37" s="91">
        <f t="shared" si="7"/>
        <v>0</v>
      </c>
      <c r="AK37" s="89">
        <f t="shared" si="1"/>
        <v>0</v>
      </c>
      <c r="AL37" s="71">
        <f t="shared" si="2"/>
        <v>0</v>
      </c>
    </row>
    <row r="38" spans="1:38" ht="47.25">
      <c r="A38" s="66" t="s">
        <v>83</v>
      </c>
      <c r="B38" s="67" t="s">
        <v>84</v>
      </c>
      <c r="C38" s="171">
        <v>358.7</v>
      </c>
      <c r="D38" s="41">
        <v>14</v>
      </c>
      <c r="E38" s="199">
        <v>9</v>
      </c>
      <c r="F38" s="157">
        <f t="shared" si="3"/>
        <v>2.5090604962364094E-2</v>
      </c>
      <c r="G38" s="72">
        <v>0</v>
      </c>
      <c r="H38" s="75">
        <v>0</v>
      </c>
      <c r="I38" s="75"/>
      <c r="J38" s="75"/>
      <c r="K38" s="75"/>
      <c r="L38" s="75"/>
      <c r="M38" s="75"/>
      <c r="N38" s="158">
        <v>0</v>
      </c>
      <c r="O38" s="90">
        <v>0</v>
      </c>
      <c r="P38" s="160"/>
      <c r="Q38" s="77"/>
      <c r="R38" s="161"/>
      <c r="S38" s="90">
        <v>0</v>
      </c>
      <c r="T38" s="333">
        <v>0</v>
      </c>
      <c r="U38" s="162">
        <v>0</v>
      </c>
      <c r="V38" s="71">
        <f t="shared" si="4"/>
        <v>0</v>
      </c>
      <c r="W38" s="73">
        <v>0</v>
      </c>
      <c r="X38" s="77">
        <v>0</v>
      </c>
      <c r="Y38" s="73">
        <f>'ИТОГ и проверка'!M38</f>
        <v>0</v>
      </c>
      <c r="Z38" s="73">
        <f>Y38/E38%</f>
        <v>0</v>
      </c>
      <c r="AA38" s="71">
        <f t="shared" si="6"/>
        <v>0</v>
      </c>
      <c r="AB38" s="73">
        <f t="shared" si="0"/>
        <v>0</v>
      </c>
      <c r="AC38" s="77"/>
      <c r="AD38" s="73"/>
      <c r="AE38" s="77"/>
      <c r="AF38" s="77"/>
      <c r="AG38" s="73"/>
      <c r="AH38" s="73">
        <f>'ИТОГ и проверка'!N38</f>
        <v>0</v>
      </c>
      <c r="AI38" s="91"/>
      <c r="AJ38" s="91">
        <f t="shared" si="7"/>
        <v>0</v>
      </c>
      <c r="AK38" s="89">
        <f t="shared" si="1"/>
        <v>0</v>
      </c>
      <c r="AL38" s="71">
        <f t="shared" si="2"/>
        <v>0</v>
      </c>
    </row>
    <row r="39" spans="1:38" ht="47.25">
      <c r="A39" s="66" t="s">
        <v>85</v>
      </c>
      <c r="B39" s="67" t="s">
        <v>86</v>
      </c>
      <c r="C39" s="168">
        <v>59.463999999999999</v>
      </c>
      <c r="D39" s="41">
        <v>0</v>
      </c>
      <c r="E39" s="200">
        <v>0</v>
      </c>
      <c r="F39" s="157">
        <f t="shared" si="3"/>
        <v>0</v>
      </c>
      <c r="G39" s="72">
        <v>0</v>
      </c>
      <c r="H39" s="75">
        <v>0</v>
      </c>
      <c r="I39" s="75"/>
      <c r="J39" s="75"/>
      <c r="K39" s="75"/>
      <c r="L39" s="75"/>
      <c r="M39" s="75"/>
      <c r="N39" s="158">
        <v>0</v>
      </c>
      <c r="O39" s="90">
        <v>0</v>
      </c>
      <c r="P39" s="160"/>
      <c r="Q39" s="77"/>
      <c r="R39" s="161"/>
      <c r="S39" s="90">
        <v>0</v>
      </c>
      <c r="T39" s="333">
        <v>0</v>
      </c>
      <c r="U39" s="162">
        <v>0</v>
      </c>
      <c r="V39" s="71">
        <f t="shared" si="4"/>
        <v>0</v>
      </c>
      <c r="W39" s="73">
        <f t="shared" si="5"/>
        <v>0</v>
      </c>
      <c r="X39" s="77">
        <v>0</v>
      </c>
      <c r="Y39" s="73">
        <f>'ИТОГ и проверка'!M39</f>
        <v>0</v>
      </c>
      <c r="Z39" s="73">
        <v>0</v>
      </c>
      <c r="AA39" s="71">
        <f t="shared" si="6"/>
        <v>0</v>
      </c>
      <c r="AB39" s="10">
        <f t="shared" si="0"/>
        <v>0</v>
      </c>
      <c r="AC39" s="77"/>
      <c r="AD39" s="73"/>
      <c r="AE39" s="77"/>
      <c r="AF39" s="77"/>
      <c r="AG39" s="73"/>
      <c r="AH39" s="73">
        <f>'ИТОГ и проверка'!N39</f>
        <v>0</v>
      </c>
      <c r="AI39" s="91"/>
      <c r="AJ39" s="91">
        <f t="shared" si="7"/>
        <v>0</v>
      </c>
      <c r="AK39" s="89">
        <f t="shared" si="1"/>
        <v>0</v>
      </c>
      <c r="AL39" s="71">
        <f t="shared" si="2"/>
        <v>0</v>
      </c>
    </row>
    <row r="40" spans="1:38" ht="31.5">
      <c r="A40" s="66" t="s">
        <v>87</v>
      </c>
      <c r="B40" s="67" t="s">
        <v>88</v>
      </c>
      <c r="C40" s="171">
        <v>57.622</v>
      </c>
      <c r="D40" s="41">
        <v>0</v>
      </c>
      <c r="E40" s="197">
        <v>0</v>
      </c>
      <c r="F40" s="157">
        <f t="shared" si="3"/>
        <v>0</v>
      </c>
      <c r="G40" s="72">
        <v>0</v>
      </c>
      <c r="H40" s="75">
        <v>0</v>
      </c>
      <c r="I40" s="75"/>
      <c r="J40" s="75"/>
      <c r="K40" s="75"/>
      <c r="L40" s="75"/>
      <c r="M40" s="75"/>
      <c r="N40" s="158">
        <v>0</v>
      </c>
      <c r="O40" s="90">
        <v>0</v>
      </c>
      <c r="P40" s="160"/>
      <c r="Q40" s="77"/>
      <c r="R40" s="161"/>
      <c r="S40" s="90">
        <v>0</v>
      </c>
      <c r="T40" s="333">
        <v>0</v>
      </c>
      <c r="U40" s="162">
        <v>0</v>
      </c>
      <c r="V40" s="71">
        <f t="shared" si="4"/>
        <v>0</v>
      </c>
      <c r="W40" s="73">
        <f t="shared" si="5"/>
        <v>0</v>
      </c>
      <c r="X40" s="77">
        <v>0</v>
      </c>
      <c r="Y40" s="73">
        <f>'ИТОГ и проверка'!M40</f>
        <v>0</v>
      </c>
      <c r="Z40" s="73">
        <v>0</v>
      </c>
      <c r="AA40" s="71">
        <f t="shared" si="6"/>
        <v>0</v>
      </c>
      <c r="AB40" s="73">
        <f t="shared" si="0"/>
        <v>0</v>
      </c>
      <c r="AC40" s="77"/>
      <c r="AD40" s="73"/>
      <c r="AE40" s="77"/>
      <c r="AF40" s="77"/>
      <c r="AG40" s="73"/>
      <c r="AH40" s="73">
        <f>'ИТОГ и проверка'!N40</f>
        <v>0</v>
      </c>
      <c r="AI40" s="91"/>
      <c r="AJ40" s="91">
        <f t="shared" si="7"/>
        <v>0</v>
      </c>
      <c r="AK40" s="89">
        <f t="shared" si="1"/>
        <v>0</v>
      </c>
      <c r="AL40" s="71">
        <f t="shared" si="2"/>
        <v>0</v>
      </c>
    </row>
    <row r="41" spans="1:38" ht="47.25">
      <c r="A41" s="66" t="s">
        <v>89</v>
      </c>
      <c r="B41" s="67" t="s">
        <v>90</v>
      </c>
      <c r="C41" s="168">
        <v>335.71</v>
      </c>
      <c r="D41" s="41">
        <v>0</v>
      </c>
      <c r="E41" s="37">
        <v>0</v>
      </c>
      <c r="F41" s="157">
        <f t="shared" si="3"/>
        <v>0</v>
      </c>
      <c r="G41" s="72">
        <v>0</v>
      </c>
      <c r="H41" s="75">
        <v>0</v>
      </c>
      <c r="I41" s="75"/>
      <c r="J41" s="75"/>
      <c r="K41" s="75"/>
      <c r="L41" s="75"/>
      <c r="M41" s="75"/>
      <c r="N41" s="75">
        <v>0</v>
      </c>
      <c r="O41" s="112">
        <v>0</v>
      </c>
      <c r="P41" s="77"/>
      <c r="Q41" s="77"/>
      <c r="R41" s="77"/>
      <c r="S41" s="112">
        <v>0</v>
      </c>
      <c r="T41" s="112">
        <v>0</v>
      </c>
      <c r="U41" s="71">
        <v>0</v>
      </c>
      <c r="V41" s="71">
        <f t="shared" si="4"/>
        <v>0</v>
      </c>
      <c r="W41" s="73">
        <f t="shared" si="5"/>
        <v>0</v>
      </c>
      <c r="X41" s="77">
        <v>0</v>
      </c>
      <c r="Y41" s="73">
        <f>'ИТОГ и проверка'!M41</f>
        <v>0</v>
      </c>
      <c r="Z41" s="73">
        <v>0</v>
      </c>
      <c r="AA41" s="71">
        <f t="shared" si="6"/>
        <v>0</v>
      </c>
      <c r="AB41" s="10">
        <f t="shared" si="0"/>
        <v>0</v>
      </c>
      <c r="AC41" s="77"/>
      <c r="AD41" s="73"/>
      <c r="AE41" s="77"/>
      <c r="AF41" s="77"/>
      <c r="AG41" s="73"/>
      <c r="AH41" s="73">
        <f>'ИТОГ и проверка'!N41</f>
        <v>0</v>
      </c>
      <c r="AI41" s="91"/>
      <c r="AJ41" s="91">
        <f t="shared" si="7"/>
        <v>0</v>
      </c>
      <c r="AK41" s="89">
        <f t="shared" si="1"/>
        <v>0</v>
      </c>
      <c r="AL41" s="71">
        <f t="shared" si="2"/>
        <v>0</v>
      </c>
    </row>
    <row r="42" spans="1:38" ht="47.25">
      <c r="A42" s="66" t="s">
        <v>91</v>
      </c>
      <c r="B42" s="67" t="s">
        <v>92</v>
      </c>
      <c r="C42" s="171">
        <v>371.93</v>
      </c>
      <c r="D42" s="41">
        <v>5</v>
      </c>
      <c r="E42" s="197">
        <v>0</v>
      </c>
      <c r="F42" s="157">
        <f t="shared" si="3"/>
        <v>0</v>
      </c>
      <c r="G42" s="72">
        <v>0</v>
      </c>
      <c r="H42" s="75">
        <v>0</v>
      </c>
      <c r="I42" s="75"/>
      <c r="J42" s="75"/>
      <c r="K42" s="75"/>
      <c r="L42" s="75"/>
      <c r="M42" s="75"/>
      <c r="N42" s="158">
        <v>0</v>
      </c>
      <c r="O42" s="90">
        <v>0</v>
      </c>
      <c r="P42" s="160"/>
      <c r="Q42" s="77"/>
      <c r="R42" s="161"/>
      <c r="S42" s="90">
        <v>0</v>
      </c>
      <c r="T42" s="333">
        <v>0</v>
      </c>
      <c r="U42" s="162">
        <v>0</v>
      </c>
      <c r="V42" s="71">
        <f t="shared" si="4"/>
        <v>0</v>
      </c>
      <c r="W42" s="73">
        <f t="shared" si="5"/>
        <v>0</v>
      </c>
      <c r="X42" s="77">
        <v>0</v>
      </c>
      <c r="Y42" s="73">
        <f>'ИТОГ и проверка'!M42</f>
        <v>0</v>
      </c>
      <c r="Z42" s="73">
        <v>0</v>
      </c>
      <c r="AA42" s="71">
        <f t="shared" si="6"/>
        <v>0</v>
      </c>
      <c r="AB42" s="73">
        <f t="shared" si="0"/>
        <v>0</v>
      </c>
      <c r="AC42" s="77"/>
      <c r="AD42" s="73"/>
      <c r="AE42" s="77"/>
      <c r="AF42" s="77"/>
      <c r="AG42" s="73"/>
      <c r="AH42" s="73">
        <f>'ИТОГ и проверка'!N42</f>
        <v>0</v>
      </c>
      <c r="AI42" s="91"/>
      <c r="AJ42" s="91">
        <f t="shared" si="7"/>
        <v>0</v>
      </c>
      <c r="AK42" s="89">
        <f t="shared" si="1"/>
        <v>0</v>
      </c>
      <c r="AL42" s="71">
        <f t="shared" si="2"/>
        <v>0</v>
      </c>
    </row>
    <row r="43" spans="1:38" ht="47.25">
      <c r="A43" s="66" t="s">
        <v>93</v>
      </c>
      <c r="B43" s="67" t="s">
        <v>94</v>
      </c>
      <c r="C43" s="168">
        <v>291.029</v>
      </c>
      <c r="D43" s="41">
        <v>0</v>
      </c>
      <c r="E43" s="37">
        <v>0</v>
      </c>
      <c r="F43" s="157">
        <f t="shared" si="3"/>
        <v>0</v>
      </c>
      <c r="G43" s="72">
        <v>0</v>
      </c>
      <c r="H43" s="75">
        <v>0</v>
      </c>
      <c r="I43" s="75"/>
      <c r="J43" s="75"/>
      <c r="K43" s="75"/>
      <c r="L43" s="75"/>
      <c r="M43" s="75"/>
      <c r="N43" s="158">
        <v>0</v>
      </c>
      <c r="O43" s="90">
        <v>0</v>
      </c>
      <c r="P43" s="160"/>
      <c r="Q43" s="77"/>
      <c r="R43" s="161"/>
      <c r="S43" s="90">
        <v>0</v>
      </c>
      <c r="T43" s="333">
        <v>0</v>
      </c>
      <c r="U43" s="162">
        <v>0</v>
      </c>
      <c r="V43" s="71">
        <f t="shared" si="4"/>
        <v>0</v>
      </c>
      <c r="W43" s="73">
        <f t="shared" si="5"/>
        <v>0</v>
      </c>
      <c r="X43" s="77">
        <v>0</v>
      </c>
      <c r="Y43" s="73">
        <f>'ИТОГ и проверка'!M43</f>
        <v>0</v>
      </c>
      <c r="Z43" s="73">
        <v>0</v>
      </c>
      <c r="AA43" s="71">
        <f t="shared" si="6"/>
        <v>0</v>
      </c>
      <c r="AB43" s="10">
        <f t="shared" si="0"/>
        <v>0</v>
      </c>
      <c r="AC43" s="77"/>
      <c r="AD43" s="73"/>
      <c r="AE43" s="77"/>
      <c r="AF43" s="77"/>
      <c r="AG43" s="73"/>
      <c r="AH43" s="73">
        <f>'ИТОГ и проверка'!N43</f>
        <v>0</v>
      </c>
      <c r="AI43" s="91"/>
      <c r="AJ43" s="91">
        <f t="shared" si="7"/>
        <v>0</v>
      </c>
      <c r="AK43" s="89">
        <f t="shared" si="1"/>
        <v>0</v>
      </c>
      <c r="AL43" s="71">
        <f t="shared" si="2"/>
        <v>0</v>
      </c>
    </row>
    <row r="44" spans="1:38" ht="47.25">
      <c r="A44" s="66" t="s">
        <v>95</v>
      </c>
      <c r="B44" s="67" t="s">
        <v>96</v>
      </c>
      <c r="C44" s="171">
        <v>170.64400000000001</v>
      </c>
      <c r="D44" s="41">
        <v>0</v>
      </c>
      <c r="E44" s="197">
        <v>0</v>
      </c>
      <c r="F44" s="157">
        <f t="shared" si="3"/>
        <v>0</v>
      </c>
      <c r="G44" s="72">
        <v>0</v>
      </c>
      <c r="H44" s="75">
        <v>0</v>
      </c>
      <c r="I44" s="75"/>
      <c r="J44" s="75"/>
      <c r="K44" s="75"/>
      <c r="L44" s="75"/>
      <c r="M44" s="75"/>
      <c r="N44" s="75">
        <v>0</v>
      </c>
      <c r="O44" s="112">
        <v>0</v>
      </c>
      <c r="P44" s="77"/>
      <c r="Q44" s="77"/>
      <c r="R44" s="77"/>
      <c r="S44" s="112">
        <v>0</v>
      </c>
      <c r="T44" s="112">
        <v>0</v>
      </c>
      <c r="U44" s="71">
        <v>0</v>
      </c>
      <c r="V44" s="71">
        <f t="shared" si="4"/>
        <v>0</v>
      </c>
      <c r="W44" s="73">
        <f t="shared" si="5"/>
        <v>0</v>
      </c>
      <c r="X44" s="77">
        <v>0</v>
      </c>
      <c r="Y44" s="73">
        <f>'ИТОГ и проверка'!M44</f>
        <v>0</v>
      </c>
      <c r="Z44" s="73">
        <v>0</v>
      </c>
      <c r="AA44" s="71">
        <f t="shared" si="6"/>
        <v>0</v>
      </c>
      <c r="AB44" s="73">
        <f t="shared" si="0"/>
        <v>0</v>
      </c>
      <c r="AC44" s="77"/>
      <c r="AD44" s="73"/>
      <c r="AE44" s="77"/>
      <c r="AF44" s="77"/>
      <c r="AG44" s="73"/>
      <c r="AH44" s="73">
        <f>'ИТОГ и проверка'!N44</f>
        <v>0</v>
      </c>
      <c r="AI44" s="91"/>
      <c r="AJ44" s="91">
        <f t="shared" si="7"/>
        <v>0</v>
      </c>
      <c r="AK44" s="89">
        <f t="shared" si="1"/>
        <v>0</v>
      </c>
      <c r="AL44" s="71">
        <f t="shared" si="2"/>
        <v>0</v>
      </c>
    </row>
    <row r="45" spans="1:38" ht="63">
      <c r="A45" s="66" t="s">
        <v>97</v>
      </c>
      <c r="B45" s="67" t="s">
        <v>98</v>
      </c>
      <c r="C45" s="168">
        <v>225.4</v>
      </c>
      <c r="D45" s="41">
        <v>0</v>
      </c>
      <c r="E45" s="37">
        <v>0</v>
      </c>
      <c r="F45" s="157">
        <f t="shared" si="3"/>
        <v>0</v>
      </c>
      <c r="G45" s="72">
        <v>0</v>
      </c>
      <c r="H45" s="75">
        <v>0</v>
      </c>
      <c r="I45" s="75"/>
      <c r="J45" s="75"/>
      <c r="K45" s="75"/>
      <c r="L45" s="75"/>
      <c r="M45" s="75"/>
      <c r="N45" s="158">
        <v>0</v>
      </c>
      <c r="O45" s="90">
        <v>0</v>
      </c>
      <c r="P45" s="160"/>
      <c r="Q45" s="77"/>
      <c r="R45" s="161"/>
      <c r="S45" s="90">
        <v>0</v>
      </c>
      <c r="T45" s="333">
        <v>0</v>
      </c>
      <c r="U45" s="162">
        <v>0</v>
      </c>
      <c r="V45" s="71">
        <f t="shared" si="4"/>
        <v>0</v>
      </c>
      <c r="W45" s="73">
        <f t="shared" si="5"/>
        <v>0</v>
      </c>
      <c r="X45" s="77">
        <v>0</v>
      </c>
      <c r="Y45" s="73">
        <f>'ИТОГ и проверка'!M45</f>
        <v>0</v>
      </c>
      <c r="Z45" s="73">
        <v>0</v>
      </c>
      <c r="AA45" s="71">
        <f t="shared" si="6"/>
        <v>0</v>
      </c>
      <c r="AB45" s="10">
        <f t="shared" si="0"/>
        <v>0</v>
      </c>
      <c r="AC45" s="77"/>
      <c r="AD45" s="73"/>
      <c r="AE45" s="77"/>
      <c r="AF45" s="77"/>
      <c r="AG45" s="73"/>
      <c r="AH45" s="73">
        <f>'ИТОГ и проверка'!N45</f>
        <v>0</v>
      </c>
      <c r="AI45" s="91"/>
      <c r="AJ45" s="91">
        <f t="shared" si="7"/>
        <v>0</v>
      </c>
      <c r="AK45" s="89">
        <f t="shared" si="1"/>
        <v>0</v>
      </c>
      <c r="AL45" s="71">
        <f t="shared" si="2"/>
        <v>0</v>
      </c>
    </row>
    <row r="46" spans="1:38" ht="47.25">
      <c r="A46" s="66" t="s">
        <v>99</v>
      </c>
      <c r="B46" s="67" t="s">
        <v>100</v>
      </c>
      <c r="C46" s="171">
        <v>434.36</v>
      </c>
      <c r="D46" s="41">
        <v>0</v>
      </c>
      <c r="E46" s="199">
        <v>0</v>
      </c>
      <c r="F46" s="157">
        <f t="shared" si="3"/>
        <v>0</v>
      </c>
      <c r="G46" s="72">
        <v>0</v>
      </c>
      <c r="H46" s="75">
        <v>0</v>
      </c>
      <c r="I46" s="75"/>
      <c r="J46" s="75"/>
      <c r="K46" s="75"/>
      <c r="L46" s="75"/>
      <c r="M46" s="75"/>
      <c r="N46" s="158">
        <v>0</v>
      </c>
      <c r="O46" s="90">
        <v>0</v>
      </c>
      <c r="P46" s="160"/>
      <c r="Q46" s="77"/>
      <c r="R46" s="161"/>
      <c r="S46" s="90">
        <v>0</v>
      </c>
      <c r="T46" s="333">
        <v>0</v>
      </c>
      <c r="U46" s="162">
        <v>0</v>
      </c>
      <c r="V46" s="71">
        <f t="shared" si="4"/>
        <v>0</v>
      </c>
      <c r="W46" s="73">
        <f t="shared" si="5"/>
        <v>0</v>
      </c>
      <c r="X46" s="77">
        <v>0</v>
      </c>
      <c r="Y46" s="73">
        <f>'ИТОГ и проверка'!M46</f>
        <v>0</v>
      </c>
      <c r="Z46" s="73">
        <v>0</v>
      </c>
      <c r="AA46" s="71">
        <f t="shared" si="6"/>
        <v>0</v>
      </c>
      <c r="AB46" s="73">
        <f t="shared" si="0"/>
        <v>0</v>
      </c>
      <c r="AC46" s="77"/>
      <c r="AD46" s="73"/>
      <c r="AE46" s="77"/>
      <c r="AF46" s="77"/>
      <c r="AG46" s="73"/>
      <c r="AH46" s="73">
        <f>'ИТОГ и проверка'!N46</f>
        <v>0</v>
      </c>
      <c r="AI46" s="91"/>
      <c r="AJ46" s="91">
        <f t="shared" si="7"/>
        <v>0</v>
      </c>
      <c r="AK46" s="89">
        <f t="shared" si="1"/>
        <v>0</v>
      </c>
      <c r="AL46" s="71">
        <f t="shared" si="2"/>
        <v>0</v>
      </c>
    </row>
    <row r="47" spans="1:38" ht="31.5">
      <c r="A47" s="66" t="s">
        <v>101</v>
      </c>
      <c r="B47" s="67" t="s">
        <v>102</v>
      </c>
      <c r="C47" s="168">
        <v>182.9</v>
      </c>
      <c r="D47" s="41">
        <v>0</v>
      </c>
      <c r="E47" s="200">
        <v>0</v>
      </c>
      <c r="F47" s="157">
        <f t="shared" si="3"/>
        <v>0</v>
      </c>
      <c r="G47" s="72">
        <v>0</v>
      </c>
      <c r="H47" s="75">
        <v>0</v>
      </c>
      <c r="I47" s="75"/>
      <c r="J47" s="75"/>
      <c r="K47" s="75"/>
      <c r="L47" s="75"/>
      <c r="M47" s="75"/>
      <c r="N47" s="158">
        <v>0</v>
      </c>
      <c r="O47" s="90">
        <v>0</v>
      </c>
      <c r="P47" s="160"/>
      <c r="Q47" s="77"/>
      <c r="R47" s="161"/>
      <c r="S47" s="90">
        <v>0</v>
      </c>
      <c r="T47" s="333">
        <v>0</v>
      </c>
      <c r="U47" s="162">
        <v>0</v>
      </c>
      <c r="V47" s="71">
        <f t="shared" si="4"/>
        <v>0</v>
      </c>
      <c r="W47" s="73">
        <f t="shared" si="5"/>
        <v>0</v>
      </c>
      <c r="X47" s="77">
        <v>0</v>
      </c>
      <c r="Y47" s="73">
        <f>'ИТОГ и проверка'!M47</f>
        <v>0</v>
      </c>
      <c r="Z47" s="73">
        <v>0</v>
      </c>
      <c r="AA47" s="71">
        <f t="shared" si="6"/>
        <v>0</v>
      </c>
      <c r="AB47" s="10">
        <f t="shared" si="0"/>
        <v>0</v>
      </c>
      <c r="AC47" s="77"/>
      <c r="AD47" s="73"/>
      <c r="AE47" s="77"/>
      <c r="AF47" s="77"/>
      <c r="AG47" s="73"/>
      <c r="AH47" s="73">
        <f>'ИТОГ и проверка'!N47</f>
        <v>0</v>
      </c>
      <c r="AI47" s="91"/>
      <c r="AJ47" s="91">
        <f t="shared" si="7"/>
        <v>0</v>
      </c>
      <c r="AK47" s="89">
        <f t="shared" si="1"/>
        <v>0</v>
      </c>
      <c r="AL47" s="71">
        <f t="shared" si="2"/>
        <v>0</v>
      </c>
    </row>
    <row r="48" spans="1:38">
      <c r="A48" s="93" t="s">
        <v>103</v>
      </c>
      <c r="B48" s="57" t="s">
        <v>104</v>
      </c>
      <c r="C48" s="163"/>
      <c r="D48" s="58"/>
      <c r="E48" s="194"/>
      <c r="F48" s="192"/>
      <c r="G48" s="119"/>
      <c r="H48" s="61"/>
      <c r="I48" s="61"/>
      <c r="J48" s="61"/>
      <c r="K48" s="61"/>
      <c r="L48" s="61"/>
      <c r="M48" s="61"/>
      <c r="N48" s="121"/>
      <c r="O48" s="59"/>
      <c r="P48" s="60"/>
      <c r="Q48" s="60"/>
      <c r="R48" s="60"/>
      <c r="S48" s="59"/>
      <c r="T48" s="59"/>
      <c r="U48" s="60"/>
      <c r="V48" s="60"/>
      <c r="W48" s="60"/>
      <c r="X48" s="60"/>
      <c r="Y48" s="60"/>
      <c r="Z48" s="60"/>
      <c r="AA48" s="60"/>
      <c r="AB48" s="73">
        <f t="shared" si="0"/>
        <v>0</v>
      </c>
      <c r="AC48" s="60"/>
      <c r="AD48" s="60"/>
      <c r="AE48" s="60"/>
      <c r="AF48" s="60"/>
      <c r="AG48" s="60"/>
      <c r="AH48" s="62"/>
      <c r="AI48" s="97"/>
      <c r="AJ48" s="91">
        <f t="shared" si="7"/>
        <v>0</v>
      </c>
      <c r="AK48" s="89">
        <f t="shared" si="1"/>
        <v>0</v>
      </c>
      <c r="AL48" s="71">
        <f t="shared" si="2"/>
        <v>0</v>
      </c>
    </row>
    <row r="49" spans="1:38" ht="47.25">
      <c r="A49" s="66" t="s">
        <v>105</v>
      </c>
      <c r="B49" s="67" t="s">
        <v>106</v>
      </c>
      <c r="C49" s="195">
        <v>131.72999999999999</v>
      </c>
      <c r="D49" s="284">
        <v>0</v>
      </c>
      <c r="E49" s="208">
        <v>0</v>
      </c>
      <c r="F49" s="174">
        <f t="shared" si="3"/>
        <v>0</v>
      </c>
      <c r="G49" s="72">
        <v>0</v>
      </c>
      <c r="H49" s="75">
        <v>0</v>
      </c>
      <c r="I49" s="75"/>
      <c r="J49" s="75"/>
      <c r="K49" s="75"/>
      <c r="L49" s="75"/>
      <c r="M49" s="75"/>
      <c r="N49" s="158">
        <v>0</v>
      </c>
      <c r="O49" s="44">
        <v>0</v>
      </c>
      <c r="P49" s="160"/>
      <c r="Q49" s="77"/>
      <c r="R49" s="161"/>
      <c r="S49" s="44">
        <v>0</v>
      </c>
      <c r="T49" s="38">
        <v>0</v>
      </c>
      <c r="U49" s="162">
        <v>0</v>
      </c>
      <c r="V49" s="71">
        <f t="shared" si="4"/>
        <v>0</v>
      </c>
      <c r="W49" s="73">
        <f t="shared" si="5"/>
        <v>0</v>
      </c>
      <c r="X49" s="77">
        <v>0</v>
      </c>
      <c r="Y49" s="73">
        <f>'ИТОГ и проверка'!M49</f>
        <v>0</v>
      </c>
      <c r="Z49" s="73">
        <v>0</v>
      </c>
      <c r="AA49" s="71">
        <f t="shared" si="6"/>
        <v>0</v>
      </c>
      <c r="AB49" s="10">
        <f t="shared" si="0"/>
        <v>0</v>
      </c>
      <c r="AC49" s="77"/>
      <c r="AD49" s="73"/>
      <c r="AE49" s="77"/>
      <c r="AF49" s="77"/>
      <c r="AG49" s="73"/>
      <c r="AH49" s="73">
        <f>'ИТОГ и проверка'!N49</f>
        <v>0</v>
      </c>
      <c r="AI49" s="91"/>
      <c r="AJ49" s="91">
        <f t="shared" si="7"/>
        <v>0</v>
      </c>
      <c r="AK49" s="89">
        <f t="shared" si="1"/>
        <v>0</v>
      </c>
      <c r="AL49" s="71">
        <f t="shared" si="2"/>
        <v>0</v>
      </c>
    </row>
    <row r="50" spans="1:38" ht="31.5">
      <c r="A50" s="66" t="s">
        <v>107</v>
      </c>
      <c r="B50" s="67" t="s">
        <v>108</v>
      </c>
      <c r="C50" s="210">
        <v>1574.614</v>
      </c>
      <c r="D50" s="284">
        <v>418</v>
      </c>
      <c r="E50" s="170">
        <v>405</v>
      </c>
      <c r="F50" s="174">
        <f t="shared" si="3"/>
        <v>0.25720589299980823</v>
      </c>
      <c r="G50" s="72">
        <v>0</v>
      </c>
      <c r="H50" s="75">
        <v>0</v>
      </c>
      <c r="I50" s="75"/>
      <c r="J50" s="75"/>
      <c r="K50" s="75"/>
      <c r="L50" s="75"/>
      <c r="M50" s="75"/>
      <c r="N50" s="158">
        <v>0</v>
      </c>
      <c r="O50" s="90">
        <v>0</v>
      </c>
      <c r="P50" s="160"/>
      <c r="Q50" s="77"/>
      <c r="R50" s="161"/>
      <c r="S50" s="90">
        <v>0</v>
      </c>
      <c r="T50" s="333">
        <v>0</v>
      </c>
      <c r="U50" s="162">
        <v>0</v>
      </c>
      <c r="V50" s="71">
        <f t="shared" si="4"/>
        <v>60.75</v>
      </c>
      <c r="W50" s="73">
        <f t="shared" si="5"/>
        <v>60</v>
      </c>
      <c r="X50" s="77">
        <v>15</v>
      </c>
      <c r="Y50" s="10">
        <f>'ИТОГ и проверка'!M50</f>
        <v>60</v>
      </c>
      <c r="Z50" s="73">
        <f t="shared" ref="Z50:Z97" si="8">Y50/E50%</f>
        <v>14.814814814814815</v>
      </c>
      <c r="AA50" s="71">
        <f t="shared" si="6"/>
        <v>-0.18518518518518512</v>
      </c>
      <c r="AB50" s="73">
        <f t="shared" si="0"/>
        <v>0</v>
      </c>
      <c r="AC50" s="77"/>
      <c r="AD50" s="73"/>
      <c r="AE50" s="77"/>
      <c r="AF50" s="77"/>
      <c r="AG50" s="73"/>
      <c r="AH50" s="73">
        <f>'ИТОГ и проверка'!N50</f>
        <v>0</v>
      </c>
      <c r="AI50" s="91"/>
      <c r="AJ50" s="91">
        <f t="shared" si="7"/>
        <v>0</v>
      </c>
      <c r="AK50" s="89">
        <f t="shared" si="1"/>
        <v>-60</v>
      </c>
      <c r="AL50" s="71">
        <f t="shared" si="2"/>
        <v>0</v>
      </c>
    </row>
    <row r="51" spans="1:38" ht="31.5">
      <c r="A51" s="66" t="s">
        <v>109</v>
      </c>
      <c r="B51" s="67" t="s">
        <v>110</v>
      </c>
      <c r="C51" s="195">
        <v>110.759</v>
      </c>
      <c r="D51" s="284">
        <v>31</v>
      </c>
      <c r="E51" s="170">
        <v>0</v>
      </c>
      <c r="F51" s="174">
        <f t="shared" si="3"/>
        <v>0</v>
      </c>
      <c r="G51" s="72">
        <v>0</v>
      </c>
      <c r="H51" s="75">
        <v>0</v>
      </c>
      <c r="I51" s="75"/>
      <c r="J51" s="75"/>
      <c r="K51" s="75"/>
      <c r="L51" s="75"/>
      <c r="M51" s="75"/>
      <c r="N51" s="158">
        <v>0</v>
      </c>
      <c r="O51" s="90">
        <v>0</v>
      </c>
      <c r="P51" s="160"/>
      <c r="Q51" s="77"/>
      <c r="R51" s="161"/>
      <c r="S51" s="90">
        <v>0</v>
      </c>
      <c r="T51" s="333">
        <v>0</v>
      </c>
      <c r="U51" s="162">
        <v>0</v>
      </c>
      <c r="V51" s="71">
        <f t="shared" si="4"/>
        <v>0</v>
      </c>
      <c r="W51" s="73">
        <f t="shared" si="5"/>
        <v>0</v>
      </c>
      <c r="X51" s="77">
        <v>0</v>
      </c>
      <c r="Y51" s="73">
        <f>'ИТОГ и проверка'!M51</f>
        <v>0</v>
      </c>
      <c r="Z51" s="73">
        <v>0</v>
      </c>
      <c r="AA51" s="71">
        <f t="shared" si="6"/>
        <v>0</v>
      </c>
      <c r="AB51" s="10">
        <f t="shared" si="0"/>
        <v>0</v>
      </c>
      <c r="AC51" s="77"/>
      <c r="AD51" s="73"/>
      <c r="AE51" s="77"/>
      <c r="AF51" s="77"/>
      <c r="AG51" s="73"/>
      <c r="AH51" s="73">
        <f>'ИТОГ и проверка'!N51</f>
        <v>0</v>
      </c>
      <c r="AI51" s="91"/>
      <c r="AJ51" s="91">
        <f t="shared" si="7"/>
        <v>0</v>
      </c>
      <c r="AK51" s="89">
        <f t="shared" si="1"/>
        <v>0</v>
      </c>
      <c r="AL51" s="71">
        <f t="shared" si="2"/>
        <v>0</v>
      </c>
    </row>
    <row r="52" spans="1:38" ht="31.5">
      <c r="A52" s="66" t="s">
        <v>111</v>
      </c>
      <c r="B52" s="67" t="s">
        <v>112</v>
      </c>
      <c r="C52" s="196">
        <v>395.2</v>
      </c>
      <c r="D52" s="74">
        <v>146</v>
      </c>
      <c r="E52" s="148">
        <v>158</v>
      </c>
      <c r="F52" s="157">
        <f t="shared" si="3"/>
        <v>0.39979757085020245</v>
      </c>
      <c r="G52" s="72">
        <v>0</v>
      </c>
      <c r="H52" s="75">
        <v>0</v>
      </c>
      <c r="I52" s="75"/>
      <c r="J52" s="75"/>
      <c r="K52" s="75"/>
      <c r="L52" s="75"/>
      <c r="M52" s="75"/>
      <c r="N52" s="158">
        <v>0</v>
      </c>
      <c r="O52" s="90">
        <v>0</v>
      </c>
      <c r="P52" s="160"/>
      <c r="Q52" s="77"/>
      <c r="R52" s="161"/>
      <c r="S52" s="90">
        <v>0</v>
      </c>
      <c r="T52" s="333">
        <v>0</v>
      </c>
      <c r="U52" s="71">
        <v>0</v>
      </c>
      <c r="V52" s="71">
        <f t="shared" si="4"/>
        <v>23.7</v>
      </c>
      <c r="W52" s="73">
        <f t="shared" si="5"/>
        <v>23</v>
      </c>
      <c r="X52" s="77">
        <v>15</v>
      </c>
      <c r="Y52" s="10">
        <f>'ИТОГ и проверка'!M52</f>
        <v>23</v>
      </c>
      <c r="Z52" s="73">
        <f t="shared" si="8"/>
        <v>14.556962025316455</v>
      </c>
      <c r="AA52" s="71">
        <f t="shared" si="6"/>
        <v>-0.44303797468354489</v>
      </c>
      <c r="AB52" s="73">
        <f t="shared" si="0"/>
        <v>0</v>
      </c>
      <c r="AC52" s="77"/>
      <c r="AD52" s="73"/>
      <c r="AE52" s="77"/>
      <c r="AF52" s="77"/>
      <c r="AG52" s="73"/>
      <c r="AH52" s="73">
        <f>'ИТОГ и проверка'!N52</f>
        <v>6</v>
      </c>
      <c r="AI52" s="91"/>
      <c r="AJ52" s="91">
        <f t="shared" si="7"/>
        <v>6</v>
      </c>
      <c r="AK52" s="89">
        <f t="shared" si="1"/>
        <v>-17</v>
      </c>
      <c r="AL52" s="71">
        <f t="shared" si="2"/>
        <v>0</v>
      </c>
    </row>
    <row r="53" spans="1:38">
      <c r="A53" s="93" t="s">
        <v>113</v>
      </c>
      <c r="B53" s="57" t="s">
        <v>114</v>
      </c>
      <c r="C53" s="175"/>
      <c r="D53" s="165"/>
      <c r="E53" s="212"/>
      <c r="F53" s="213"/>
      <c r="G53" s="119"/>
      <c r="H53" s="61"/>
      <c r="I53" s="61"/>
      <c r="J53" s="61"/>
      <c r="K53" s="61"/>
      <c r="L53" s="61"/>
      <c r="M53" s="61"/>
      <c r="N53" s="341"/>
      <c r="O53" s="59"/>
      <c r="P53" s="342"/>
      <c r="Q53" s="60"/>
      <c r="R53" s="192"/>
      <c r="S53" s="59"/>
      <c r="T53" s="343"/>
      <c r="U53" s="342"/>
      <c r="V53" s="60"/>
      <c r="W53" s="60"/>
      <c r="X53" s="60"/>
      <c r="Y53" s="60"/>
      <c r="Z53" s="60"/>
      <c r="AA53" s="60"/>
      <c r="AB53" s="10">
        <f t="shared" si="0"/>
        <v>0</v>
      </c>
      <c r="AC53" s="60"/>
      <c r="AD53" s="60"/>
      <c r="AE53" s="60"/>
      <c r="AF53" s="60"/>
      <c r="AG53" s="60"/>
      <c r="AH53" s="62"/>
      <c r="AI53" s="97"/>
      <c r="AJ53" s="91">
        <f t="shared" si="7"/>
        <v>0</v>
      </c>
      <c r="AK53" s="89">
        <f t="shared" si="1"/>
        <v>0</v>
      </c>
      <c r="AL53" s="71">
        <f t="shared" si="2"/>
        <v>0</v>
      </c>
    </row>
    <row r="54" spans="1:38" ht="47.25">
      <c r="A54" s="66" t="s">
        <v>115</v>
      </c>
      <c r="B54" s="67" t="s">
        <v>116</v>
      </c>
      <c r="C54" s="171">
        <v>242.89099999999999</v>
      </c>
      <c r="D54" s="284">
        <v>0</v>
      </c>
      <c r="E54" s="216">
        <v>0</v>
      </c>
      <c r="F54" s="174">
        <f t="shared" si="3"/>
        <v>0</v>
      </c>
      <c r="G54" s="72">
        <v>0</v>
      </c>
      <c r="H54" s="75">
        <v>0</v>
      </c>
      <c r="I54" s="75"/>
      <c r="J54" s="75"/>
      <c r="K54" s="75"/>
      <c r="L54" s="75"/>
      <c r="M54" s="75"/>
      <c r="N54" s="158">
        <v>0</v>
      </c>
      <c r="O54" s="44">
        <v>0</v>
      </c>
      <c r="P54" s="160"/>
      <c r="Q54" s="77"/>
      <c r="R54" s="161"/>
      <c r="S54" s="44">
        <v>0</v>
      </c>
      <c r="T54" s="38">
        <v>0</v>
      </c>
      <c r="U54" s="162">
        <v>0</v>
      </c>
      <c r="V54" s="71">
        <f t="shared" si="4"/>
        <v>0</v>
      </c>
      <c r="W54" s="73">
        <f t="shared" si="5"/>
        <v>0</v>
      </c>
      <c r="X54" s="77">
        <v>0</v>
      </c>
      <c r="Y54" s="73">
        <f>'ИТОГ и проверка'!M54</f>
        <v>0</v>
      </c>
      <c r="Z54" s="73">
        <v>0</v>
      </c>
      <c r="AA54" s="71">
        <f t="shared" si="6"/>
        <v>0</v>
      </c>
      <c r="AB54" s="73">
        <f t="shared" si="0"/>
        <v>0</v>
      </c>
      <c r="AC54" s="77"/>
      <c r="AD54" s="73"/>
      <c r="AE54" s="77"/>
      <c r="AF54" s="77"/>
      <c r="AG54" s="73"/>
      <c r="AH54" s="73">
        <f>'ИТОГ и проверка'!N54</f>
        <v>0</v>
      </c>
      <c r="AI54" s="91"/>
      <c r="AJ54" s="91">
        <f t="shared" si="7"/>
        <v>0</v>
      </c>
      <c r="AK54" s="89">
        <f t="shared" si="1"/>
        <v>0</v>
      </c>
      <c r="AL54" s="71">
        <f t="shared" si="2"/>
        <v>0</v>
      </c>
    </row>
    <row r="55" spans="1:38" ht="31.5">
      <c r="A55" s="66" t="s">
        <v>117</v>
      </c>
      <c r="B55" s="67" t="s">
        <v>118</v>
      </c>
      <c r="C55" s="195">
        <v>373.82499999999999</v>
      </c>
      <c r="D55" s="74">
        <v>0</v>
      </c>
      <c r="E55" s="148">
        <v>0</v>
      </c>
      <c r="F55" s="157">
        <f t="shared" si="3"/>
        <v>0</v>
      </c>
      <c r="G55" s="72">
        <v>0</v>
      </c>
      <c r="H55" s="75">
        <v>0</v>
      </c>
      <c r="I55" s="75"/>
      <c r="J55" s="75"/>
      <c r="K55" s="75"/>
      <c r="L55" s="75"/>
      <c r="M55" s="75"/>
      <c r="N55" s="158">
        <v>0</v>
      </c>
      <c r="O55" s="44">
        <v>0</v>
      </c>
      <c r="P55" s="160"/>
      <c r="Q55" s="77"/>
      <c r="R55" s="161"/>
      <c r="S55" s="44">
        <v>0</v>
      </c>
      <c r="T55" s="38">
        <v>0</v>
      </c>
      <c r="U55" s="162">
        <v>0</v>
      </c>
      <c r="V55" s="71">
        <f t="shared" si="4"/>
        <v>0</v>
      </c>
      <c r="W55" s="73">
        <f t="shared" si="5"/>
        <v>0</v>
      </c>
      <c r="X55" s="77">
        <v>0</v>
      </c>
      <c r="Y55" s="73">
        <f>'ИТОГ и проверка'!M55</f>
        <v>0</v>
      </c>
      <c r="Z55" s="73">
        <v>0</v>
      </c>
      <c r="AA55" s="71">
        <f t="shared" si="6"/>
        <v>0</v>
      </c>
      <c r="AB55" s="10">
        <f t="shared" si="0"/>
        <v>0</v>
      </c>
      <c r="AC55" s="77"/>
      <c r="AD55" s="73"/>
      <c r="AE55" s="77"/>
      <c r="AF55" s="77"/>
      <c r="AG55" s="73"/>
      <c r="AH55" s="73">
        <f>'ИТОГ и проверка'!N55</f>
        <v>0</v>
      </c>
      <c r="AI55" s="91"/>
      <c r="AJ55" s="91">
        <f t="shared" si="7"/>
        <v>0</v>
      </c>
      <c r="AK55" s="89">
        <f t="shared" si="1"/>
        <v>0</v>
      </c>
      <c r="AL55" s="71">
        <f t="shared" si="2"/>
        <v>0</v>
      </c>
    </row>
    <row r="56" spans="1:38" ht="31.5">
      <c r="A56" s="66" t="s">
        <v>119</v>
      </c>
      <c r="B56" s="67" t="s">
        <v>120</v>
      </c>
      <c r="C56" s="196">
        <v>46.606000000000002</v>
      </c>
      <c r="D56" s="74">
        <v>0</v>
      </c>
      <c r="E56" s="90">
        <v>0</v>
      </c>
      <c r="F56" s="157">
        <f t="shared" si="3"/>
        <v>0</v>
      </c>
      <c r="G56" s="72">
        <v>0</v>
      </c>
      <c r="H56" s="75">
        <v>0</v>
      </c>
      <c r="I56" s="75"/>
      <c r="J56" s="75"/>
      <c r="K56" s="75"/>
      <c r="L56" s="75"/>
      <c r="M56" s="75"/>
      <c r="N56" s="158">
        <v>0</v>
      </c>
      <c r="O56" s="44">
        <v>0</v>
      </c>
      <c r="P56" s="160"/>
      <c r="Q56" s="77"/>
      <c r="R56" s="161"/>
      <c r="S56" s="44">
        <v>0</v>
      </c>
      <c r="T56" s="38">
        <v>0</v>
      </c>
      <c r="U56" s="162">
        <v>0</v>
      </c>
      <c r="V56" s="71">
        <f t="shared" si="4"/>
        <v>0</v>
      </c>
      <c r="W56" s="73">
        <f t="shared" si="5"/>
        <v>0</v>
      </c>
      <c r="X56" s="77">
        <v>0</v>
      </c>
      <c r="Y56" s="73">
        <f>'ИТОГ и проверка'!M56</f>
        <v>0</v>
      </c>
      <c r="Z56" s="73">
        <v>0</v>
      </c>
      <c r="AA56" s="71">
        <f t="shared" si="6"/>
        <v>0</v>
      </c>
      <c r="AB56" s="73">
        <f t="shared" si="0"/>
        <v>0</v>
      </c>
      <c r="AC56" s="77"/>
      <c r="AD56" s="73"/>
      <c r="AE56" s="77"/>
      <c r="AF56" s="77"/>
      <c r="AG56" s="73"/>
      <c r="AH56" s="73">
        <f>'ИТОГ и проверка'!N56</f>
        <v>0</v>
      </c>
      <c r="AI56" s="91"/>
      <c r="AJ56" s="91">
        <f t="shared" si="7"/>
        <v>0</v>
      </c>
      <c r="AK56" s="89">
        <f t="shared" si="1"/>
        <v>0</v>
      </c>
      <c r="AL56" s="71">
        <f t="shared" si="2"/>
        <v>0</v>
      </c>
    </row>
    <row r="57" spans="1:38">
      <c r="A57" s="93" t="s">
        <v>121</v>
      </c>
      <c r="B57" s="57" t="s">
        <v>122</v>
      </c>
      <c r="C57" s="175"/>
      <c r="D57" s="165"/>
      <c r="E57" s="212"/>
      <c r="F57" s="213"/>
      <c r="G57" s="119"/>
      <c r="H57" s="61"/>
      <c r="I57" s="61"/>
      <c r="J57" s="61"/>
      <c r="K57" s="61"/>
      <c r="L57" s="61"/>
      <c r="M57" s="61"/>
      <c r="N57" s="341"/>
      <c r="O57" s="59"/>
      <c r="P57" s="342"/>
      <c r="Q57" s="60"/>
      <c r="R57" s="192"/>
      <c r="S57" s="59"/>
      <c r="T57" s="343"/>
      <c r="U57" s="342"/>
      <c r="V57" s="60"/>
      <c r="W57" s="60"/>
      <c r="X57" s="60"/>
      <c r="Y57" s="60"/>
      <c r="Z57" s="60"/>
      <c r="AA57" s="60"/>
      <c r="AB57" s="10">
        <f t="shared" si="0"/>
        <v>0</v>
      </c>
      <c r="AC57" s="60"/>
      <c r="AD57" s="60"/>
      <c r="AE57" s="60"/>
      <c r="AF57" s="60"/>
      <c r="AG57" s="60"/>
      <c r="AH57" s="62"/>
      <c r="AI57" s="97"/>
      <c r="AJ57" s="91">
        <f t="shared" si="7"/>
        <v>0</v>
      </c>
      <c r="AK57" s="89">
        <f t="shared" si="1"/>
        <v>0</v>
      </c>
      <c r="AL57" s="71">
        <f t="shared" si="2"/>
        <v>0</v>
      </c>
    </row>
    <row r="58" spans="1:38" ht="47.25">
      <c r="A58" s="66" t="s">
        <v>123</v>
      </c>
      <c r="B58" s="67" t="s">
        <v>124</v>
      </c>
      <c r="C58" s="171">
        <v>399.13</v>
      </c>
      <c r="D58" s="284">
        <v>0</v>
      </c>
      <c r="E58" s="170">
        <v>0</v>
      </c>
      <c r="F58" s="174">
        <f t="shared" si="3"/>
        <v>0</v>
      </c>
      <c r="G58" s="72">
        <v>0</v>
      </c>
      <c r="H58" s="75">
        <v>0</v>
      </c>
      <c r="I58" s="75"/>
      <c r="J58" s="75"/>
      <c r="K58" s="75"/>
      <c r="L58" s="75"/>
      <c r="M58" s="75"/>
      <c r="N58" s="158">
        <v>0</v>
      </c>
      <c r="O58" s="92">
        <v>0</v>
      </c>
      <c r="P58" s="160"/>
      <c r="Q58" s="77"/>
      <c r="R58" s="161"/>
      <c r="S58" s="92">
        <v>0</v>
      </c>
      <c r="T58" s="344">
        <v>0</v>
      </c>
      <c r="U58" s="162">
        <v>0</v>
      </c>
      <c r="V58" s="71">
        <f t="shared" si="4"/>
        <v>0</v>
      </c>
      <c r="W58" s="73">
        <f t="shared" si="5"/>
        <v>0</v>
      </c>
      <c r="X58" s="77">
        <v>0</v>
      </c>
      <c r="Y58" s="73">
        <f>'ИТОГ и проверка'!M58</f>
        <v>0</v>
      </c>
      <c r="Z58" s="73">
        <v>0</v>
      </c>
      <c r="AA58" s="71">
        <f t="shared" si="6"/>
        <v>0</v>
      </c>
      <c r="AB58" s="73">
        <f t="shared" si="0"/>
        <v>0</v>
      </c>
      <c r="AC58" s="77"/>
      <c r="AD58" s="73"/>
      <c r="AE58" s="77"/>
      <c r="AF58" s="77"/>
      <c r="AG58" s="73"/>
      <c r="AH58" s="73">
        <f>'ИТОГ и проверка'!N58</f>
        <v>0</v>
      </c>
      <c r="AI58" s="91"/>
      <c r="AJ58" s="91">
        <f t="shared" si="7"/>
        <v>0</v>
      </c>
      <c r="AK58" s="89">
        <f t="shared" si="1"/>
        <v>0</v>
      </c>
      <c r="AL58" s="71">
        <f t="shared" si="2"/>
        <v>0</v>
      </c>
    </row>
    <row r="59" spans="1:38" ht="31.5">
      <c r="A59" s="66" t="s">
        <v>125</v>
      </c>
      <c r="B59" s="67" t="s">
        <v>126</v>
      </c>
      <c r="C59" s="168">
        <v>162.821</v>
      </c>
      <c r="D59" s="74">
        <v>0</v>
      </c>
      <c r="E59" s="219">
        <v>0</v>
      </c>
      <c r="F59" s="157">
        <f t="shared" si="3"/>
        <v>0</v>
      </c>
      <c r="G59" s="72">
        <v>0</v>
      </c>
      <c r="H59" s="75">
        <v>0</v>
      </c>
      <c r="I59" s="75"/>
      <c r="J59" s="75"/>
      <c r="K59" s="75"/>
      <c r="L59" s="75"/>
      <c r="M59" s="75"/>
      <c r="N59" s="158">
        <v>0</v>
      </c>
      <c r="O59" s="90">
        <v>0</v>
      </c>
      <c r="P59" s="160"/>
      <c r="Q59" s="77"/>
      <c r="R59" s="161"/>
      <c r="S59" s="90">
        <v>0</v>
      </c>
      <c r="T59" s="333">
        <v>0</v>
      </c>
      <c r="U59" s="162">
        <v>0</v>
      </c>
      <c r="V59" s="71">
        <f t="shared" si="4"/>
        <v>0</v>
      </c>
      <c r="W59" s="73">
        <f t="shared" si="5"/>
        <v>0</v>
      </c>
      <c r="X59" s="77">
        <v>0</v>
      </c>
      <c r="Y59" s="73">
        <f>'ИТОГ и проверка'!M59</f>
        <v>0</v>
      </c>
      <c r="Z59" s="73">
        <v>0</v>
      </c>
      <c r="AA59" s="71">
        <f t="shared" si="6"/>
        <v>0</v>
      </c>
      <c r="AB59" s="10">
        <f t="shared" si="0"/>
        <v>0</v>
      </c>
      <c r="AC59" s="77"/>
      <c r="AD59" s="73"/>
      <c r="AE59" s="77"/>
      <c r="AF59" s="77"/>
      <c r="AG59" s="73"/>
      <c r="AH59" s="73">
        <f>'ИТОГ и проверка'!N59</f>
        <v>0</v>
      </c>
      <c r="AI59" s="91"/>
      <c r="AJ59" s="91">
        <f t="shared" si="7"/>
        <v>0</v>
      </c>
      <c r="AK59" s="89">
        <f t="shared" si="1"/>
        <v>0</v>
      </c>
      <c r="AL59" s="71">
        <f t="shared" si="2"/>
        <v>0</v>
      </c>
    </row>
    <row r="60" spans="1:38">
      <c r="A60" s="93" t="s">
        <v>127</v>
      </c>
      <c r="B60" s="57" t="s">
        <v>128</v>
      </c>
      <c r="C60" s="163"/>
      <c r="D60" s="58"/>
      <c r="E60" s="164"/>
      <c r="F60" s="192"/>
      <c r="G60" s="119"/>
      <c r="H60" s="61"/>
      <c r="I60" s="61"/>
      <c r="J60" s="61"/>
      <c r="K60" s="61"/>
      <c r="L60" s="61"/>
      <c r="M60" s="61"/>
      <c r="N60" s="121"/>
      <c r="O60" s="59"/>
      <c r="P60" s="60"/>
      <c r="Q60" s="60"/>
      <c r="R60" s="60"/>
      <c r="S60" s="59"/>
      <c r="T60" s="59"/>
      <c r="U60" s="60"/>
      <c r="V60" s="60"/>
      <c r="W60" s="60"/>
      <c r="X60" s="60"/>
      <c r="Y60" s="60"/>
      <c r="Z60" s="60"/>
      <c r="AA60" s="60"/>
      <c r="AB60" s="73">
        <f t="shared" si="0"/>
        <v>0</v>
      </c>
      <c r="AC60" s="60"/>
      <c r="AD60" s="60"/>
      <c r="AE60" s="60"/>
      <c r="AF60" s="60"/>
      <c r="AG60" s="60"/>
      <c r="AH60" s="62"/>
      <c r="AI60" s="97"/>
      <c r="AJ60" s="91">
        <f t="shared" si="7"/>
        <v>0</v>
      </c>
      <c r="AK60" s="89">
        <f t="shared" si="1"/>
        <v>0</v>
      </c>
      <c r="AL60" s="71">
        <f t="shared" si="2"/>
        <v>0</v>
      </c>
    </row>
    <row r="61" spans="1:38" ht="78.75">
      <c r="A61" s="66" t="s">
        <v>129</v>
      </c>
      <c r="B61" s="67" t="s">
        <v>130</v>
      </c>
      <c r="C61" s="168">
        <v>51.076999999999998</v>
      </c>
      <c r="D61" s="74">
        <v>0</v>
      </c>
      <c r="E61" s="186">
        <v>0</v>
      </c>
      <c r="F61" s="157">
        <f t="shared" si="3"/>
        <v>0</v>
      </c>
      <c r="G61" s="72">
        <v>0</v>
      </c>
      <c r="H61" s="75">
        <v>0</v>
      </c>
      <c r="I61" s="75"/>
      <c r="J61" s="75"/>
      <c r="K61" s="75"/>
      <c r="L61" s="75"/>
      <c r="M61" s="75"/>
      <c r="N61" s="158">
        <v>0</v>
      </c>
      <c r="O61" s="90">
        <v>0</v>
      </c>
      <c r="P61" s="160"/>
      <c r="Q61" s="77"/>
      <c r="R61" s="161"/>
      <c r="S61" s="90">
        <v>0</v>
      </c>
      <c r="T61" s="333">
        <v>0</v>
      </c>
      <c r="U61" s="162">
        <v>0</v>
      </c>
      <c r="V61" s="71">
        <f t="shared" si="4"/>
        <v>0</v>
      </c>
      <c r="W61" s="73">
        <f t="shared" si="5"/>
        <v>0</v>
      </c>
      <c r="X61" s="77">
        <v>0</v>
      </c>
      <c r="Y61" s="73">
        <f>'ИТОГ и проверка'!M61</f>
        <v>0</v>
      </c>
      <c r="Z61" s="73">
        <v>0</v>
      </c>
      <c r="AA61" s="71">
        <f t="shared" si="6"/>
        <v>0</v>
      </c>
      <c r="AB61" s="10">
        <f t="shared" si="0"/>
        <v>0</v>
      </c>
      <c r="AC61" s="77"/>
      <c r="AD61" s="73"/>
      <c r="AE61" s="77"/>
      <c r="AF61" s="77"/>
      <c r="AG61" s="73"/>
      <c r="AH61" s="73">
        <f>'ИТОГ и проверка'!N61</f>
        <v>0</v>
      </c>
      <c r="AI61" s="91"/>
      <c r="AJ61" s="91">
        <f t="shared" si="7"/>
        <v>0</v>
      </c>
      <c r="AK61" s="89">
        <f t="shared" si="1"/>
        <v>0</v>
      </c>
      <c r="AL61" s="71">
        <f t="shared" si="2"/>
        <v>0</v>
      </c>
    </row>
    <row r="62" spans="1:38" ht="47.25">
      <c r="A62" s="66" t="s">
        <v>131</v>
      </c>
      <c r="B62" s="67" t="s">
        <v>132</v>
      </c>
      <c r="C62" s="222">
        <v>135.06299999999999</v>
      </c>
      <c r="D62" s="74">
        <v>0</v>
      </c>
      <c r="E62" s="187">
        <v>0</v>
      </c>
      <c r="F62" s="157">
        <f t="shared" si="3"/>
        <v>0</v>
      </c>
      <c r="G62" s="72">
        <v>0</v>
      </c>
      <c r="H62" s="75">
        <v>0</v>
      </c>
      <c r="I62" s="75"/>
      <c r="J62" s="75"/>
      <c r="K62" s="75"/>
      <c r="L62" s="75"/>
      <c r="M62" s="75"/>
      <c r="N62" s="158">
        <v>0</v>
      </c>
      <c r="O62" s="92">
        <v>0</v>
      </c>
      <c r="P62" s="160"/>
      <c r="Q62" s="77"/>
      <c r="R62" s="161"/>
      <c r="S62" s="92">
        <v>0</v>
      </c>
      <c r="T62" s="344">
        <v>0</v>
      </c>
      <c r="U62" s="162">
        <v>0</v>
      </c>
      <c r="V62" s="71">
        <f t="shared" si="4"/>
        <v>0</v>
      </c>
      <c r="W62" s="73">
        <f t="shared" si="5"/>
        <v>0</v>
      </c>
      <c r="X62" s="77">
        <v>0</v>
      </c>
      <c r="Y62" s="73">
        <f>'ИТОГ и проверка'!M62</f>
        <v>0</v>
      </c>
      <c r="Z62" s="73">
        <v>0</v>
      </c>
      <c r="AA62" s="71">
        <f t="shared" si="6"/>
        <v>0</v>
      </c>
      <c r="AB62" s="73">
        <f t="shared" si="0"/>
        <v>0</v>
      </c>
      <c r="AC62" s="77"/>
      <c r="AD62" s="73"/>
      <c r="AE62" s="77"/>
      <c r="AF62" s="77"/>
      <c r="AG62" s="73"/>
      <c r="AH62" s="73">
        <f>'ИТОГ и проверка'!N62</f>
        <v>0</v>
      </c>
      <c r="AI62" s="91"/>
      <c r="AJ62" s="91">
        <f t="shared" si="7"/>
        <v>0</v>
      </c>
      <c r="AK62" s="89">
        <f t="shared" si="1"/>
        <v>0</v>
      </c>
      <c r="AL62" s="71">
        <f t="shared" si="2"/>
        <v>0</v>
      </c>
    </row>
    <row r="63" spans="1:38" ht="47.25">
      <c r="A63" s="66" t="s">
        <v>133</v>
      </c>
      <c r="B63" s="67" t="s">
        <v>134</v>
      </c>
      <c r="C63" s="195">
        <v>220.90799999999999</v>
      </c>
      <c r="D63" s="74">
        <v>0</v>
      </c>
      <c r="E63" s="186">
        <v>0</v>
      </c>
      <c r="F63" s="157">
        <f t="shared" si="3"/>
        <v>0</v>
      </c>
      <c r="G63" s="72">
        <v>0</v>
      </c>
      <c r="H63" s="75">
        <v>0</v>
      </c>
      <c r="I63" s="75"/>
      <c r="J63" s="75"/>
      <c r="K63" s="75"/>
      <c r="L63" s="75"/>
      <c r="M63" s="75"/>
      <c r="N63" s="158">
        <v>0</v>
      </c>
      <c r="O63" s="92">
        <v>0</v>
      </c>
      <c r="P63" s="160"/>
      <c r="Q63" s="77"/>
      <c r="R63" s="161"/>
      <c r="S63" s="92">
        <v>0</v>
      </c>
      <c r="T63" s="344">
        <v>0</v>
      </c>
      <c r="U63" s="162">
        <v>0</v>
      </c>
      <c r="V63" s="71">
        <f t="shared" si="4"/>
        <v>0</v>
      </c>
      <c r="W63" s="73">
        <f t="shared" si="5"/>
        <v>0</v>
      </c>
      <c r="X63" s="77">
        <v>0</v>
      </c>
      <c r="Y63" s="73">
        <f>'ИТОГ и проверка'!M63</f>
        <v>0</v>
      </c>
      <c r="Z63" s="73">
        <v>0</v>
      </c>
      <c r="AA63" s="71">
        <f t="shared" si="6"/>
        <v>0</v>
      </c>
      <c r="AB63" s="10">
        <f t="shared" si="0"/>
        <v>0</v>
      </c>
      <c r="AC63" s="77"/>
      <c r="AD63" s="73"/>
      <c r="AE63" s="77"/>
      <c r="AF63" s="77"/>
      <c r="AG63" s="73"/>
      <c r="AH63" s="73">
        <f>'ИТОГ и проверка'!N63</f>
        <v>0</v>
      </c>
      <c r="AI63" s="91"/>
      <c r="AJ63" s="91">
        <f t="shared" si="7"/>
        <v>0</v>
      </c>
      <c r="AK63" s="89">
        <f t="shared" si="1"/>
        <v>0</v>
      </c>
      <c r="AL63" s="71">
        <f t="shared" si="2"/>
        <v>0</v>
      </c>
    </row>
    <row r="64" spans="1:38" ht="31.5">
      <c r="A64" s="66" t="s">
        <v>135</v>
      </c>
      <c r="B64" s="67" t="s">
        <v>136</v>
      </c>
      <c r="C64" s="171">
        <v>9.98</v>
      </c>
      <c r="D64" s="74">
        <v>0</v>
      </c>
      <c r="E64" s="187">
        <v>0</v>
      </c>
      <c r="F64" s="157">
        <f t="shared" si="3"/>
        <v>0</v>
      </c>
      <c r="G64" s="72">
        <v>0</v>
      </c>
      <c r="H64" s="75">
        <v>0</v>
      </c>
      <c r="I64" s="75"/>
      <c r="J64" s="75"/>
      <c r="K64" s="75"/>
      <c r="L64" s="75"/>
      <c r="M64" s="75"/>
      <c r="N64" s="158">
        <v>0</v>
      </c>
      <c r="O64" s="92">
        <v>0</v>
      </c>
      <c r="P64" s="160"/>
      <c r="Q64" s="77"/>
      <c r="R64" s="161"/>
      <c r="S64" s="92">
        <v>0</v>
      </c>
      <c r="T64" s="344">
        <v>0</v>
      </c>
      <c r="U64" s="162">
        <v>0</v>
      </c>
      <c r="V64" s="71">
        <f t="shared" si="4"/>
        <v>0</v>
      </c>
      <c r="W64" s="73">
        <f t="shared" si="5"/>
        <v>0</v>
      </c>
      <c r="X64" s="77">
        <v>0</v>
      </c>
      <c r="Y64" s="73">
        <f>'ИТОГ и проверка'!M64</f>
        <v>0</v>
      </c>
      <c r="Z64" s="73">
        <v>0</v>
      </c>
      <c r="AA64" s="71">
        <f t="shared" si="6"/>
        <v>0</v>
      </c>
      <c r="AB64" s="73">
        <f t="shared" si="0"/>
        <v>0</v>
      </c>
      <c r="AC64" s="77"/>
      <c r="AD64" s="73"/>
      <c r="AE64" s="77"/>
      <c r="AF64" s="77"/>
      <c r="AG64" s="73"/>
      <c r="AH64" s="73">
        <f>'ИТОГ и проверка'!N64</f>
        <v>0</v>
      </c>
      <c r="AI64" s="91"/>
      <c r="AJ64" s="91">
        <f t="shared" si="7"/>
        <v>0</v>
      </c>
      <c r="AK64" s="89">
        <f t="shared" si="1"/>
        <v>0</v>
      </c>
      <c r="AL64" s="71">
        <f t="shared" si="2"/>
        <v>0</v>
      </c>
    </row>
    <row r="65" spans="1:38" ht="31.5">
      <c r="A65" s="66" t="s">
        <v>137</v>
      </c>
      <c r="B65" s="67" t="s">
        <v>138</v>
      </c>
      <c r="C65" s="168">
        <v>16.03</v>
      </c>
      <c r="D65" s="74">
        <v>0</v>
      </c>
      <c r="E65" s="203">
        <v>0</v>
      </c>
      <c r="F65" s="157">
        <f t="shared" si="3"/>
        <v>0</v>
      </c>
      <c r="G65" s="72">
        <v>0</v>
      </c>
      <c r="H65" s="75">
        <v>0</v>
      </c>
      <c r="I65" s="75"/>
      <c r="J65" s="75"/>
      <c r="K65" s="75"/>
      <c r="L65" s="75"/>
      <c r="M65" s="75"/>
      <c r="N65" s="158">
        <v>0</v>
      </c>
      <c r="O65" s="92">
        <v>0</v>
      </c>
      <c r="P65" s="160"/>
      <c r="Q65" s="77"/>
      <c r="R65" s="161"/>
      <c r="S65" s="92">
        <v>0</v>
      </c>
      <c r="T65" s="344">
        <v>0</v>
      </c>
      <c r="U65" s="162">
        <v>0</v>
      </c>
      <c r="V65" s="71">
        <f t="shared" si="4"/>
        <v>0</v>
      </c>
      <c r="W65" s="73">
        <f t="shared" si="5"/>
        <v>0</v>
      </c>
      <c r="X65" s="77">
        <v>0</v>
      </c>
      <c r="Y65" s="73">
        <f>'ИТОГ и проверка'!M65</f>
        <v>0</v>
      </c>
      <c r="Z65" s="73">
        <v>0</v>
      </c>
      <c r="AA65" s="71">
        <f t="shared" si="6"/>
        <v>0</v>
      </c>
      <c r="AB65" s="10">
        <f t="shared" si="0"/>
        <v>0</v>
      </c>
      <c r="AC65" s="77"/>
      <c r="AD65" s="73"/>
      <c r="AE65" s="77"/>
      <c r="AF65" s="77"/>
      <c r="AG65" s="73"/>
      <c r="AH65" s="73">
        <f>'ИТОГ и проверка'!N65</f>
        <v>0</v>
      </c>
      <c r="AI65" s="91"/>
      <c r="AJ65" s="91">
        <f t="shared" si="7"/>
        <v>0</v>
      </c>
      <c r="AK65" s="89">
        <f t="shared" si="1"/>
        <v>0</v>
      </c>
      <c r="AL65" s="71">
        <f t="shared" si="2"/>
        <v>0</v>
      </c>
    </row>
    <row r="66" spans="1:38" ht="31.5">
      <c r="A66" s="66" t="s">
        <v>139</v>
      </c>
      <c r="B66" s="67" t="s">
        <v>140</v>
      </c>
      <c r="C66" s="171">
        <v>11.13</v>
      </c>
      <c r="D66" s="74">
        <v>0</v>
      </c>
      <c r="E66" s="148">
        <v>0</v>
      </c>
      <c r="F66" s="157">
        <f t="shared" si="3"/>
        <v>0</v>
      </c>
      <c r="G66" s="72">
        <v>0</v>
      </c>
      <c r="H66" s="75">
        <v>0</v>
      </c>
      <c r="I66" s="75"/>
      <c r="J66" s="75"/>
      <c r="K66" s="75"/>
      <c r="L66" s="75"/>
      <c r="M66" s="75"/>
      <c r="N66" s="158">
        <v>0</v>
      </c>
      <c r="O66" s="90">
        <v>0</v>
      </c>
      <c r="P66" s="160"/>
      <c r="Q66" s="77"/>
      <c r="R66" s="161"/>
      <c r="S66" s="90">
        <v>0</v>
      </c>
      <c r="T66" s="333">
        <v>0</v>
      </c>
      <c r="U66" s="162">
        <v>0</v>
      </c>
      <c r="V66" s="71">
        <f t="shared" si="4"/>
        <v>0</v>
      </c>
      <c r="W66" s="73">
        <f t="shared" si="5"/>
        <v>0</v>
      </c>
      <c r="X66" s="77">
        <v>0</v>
      </c>
      <c r="Y66" s="73">
        <f>'ИТОГ и проверка'!M66</f>
        <v>0</v>
      </c>
      <c r="Z66" s="73">
        <v>0</v>
      </c>
      <c r="AA66" s="71">
        <f t="shared" si="6"/>
        <v>0</v>
      </c>
      <c r="AB66" s="73">
        <f t="shared" si="0"/>
        <v>0</v>
      </c>
      <c r="AC66" s="77"/>
      <c r="AD66" s="73"/>
      <c r="AE66" s="77"/>
      <c r="AF66" s="77"/>
      <c r="AG66" s="73"/>
      <c r="AH66" s="73">
        <f>'ИТОГ и проверка'!N66</f>
        <v>0</v>
      </c>
      <c r="AI66" s="91"/>
      <c r="AJ66" s="91">
        <f t="shared" si="7"/>
        <v>0</v>
      </c>
      <c r="AK66" s="89">
        <f t="shared" si="1"/>
        <v>0</v>
      </c>
      <c r="AL66" s="71">
        <f t="shared" si="2"/>
        <v>0</v>
      </c>
    </row>
    <row r="67" spans="1:38" ht="31.5">
      <c r="A67" s="66" t="s">
        <v>141</v>
      </c>
      <c r="B67" s="67" t="s">
        <v>142</v>
      </c>
      <c r="C67" s="189">
        <v>7.4029999999999996</v>
      </c>
      <c r="D67" s="74">
        <v>0</v>
      </c>
      <c r="E67" s="203">
        <v>0</v>
      </c>
      <c r="F67" s="157">
        <f t="shared" si="3"/>
        <v>0</v>
      </c>
      <c r="G67" s="72">
        <v>0</v>
      </c>
      <c r="H67" s="75">
        <v>0</v>
      </c>
      <c r="I67" s="75"/>
      <c r="J67" s="75"/>
      <c r="K67" s="75"/>
      <c r="L67" s="75"/>
      <c r="M67" s="75"/>
      <c r="N67" s="158">
        <v>0</v>
      </c>
      <c r="O67" s="90">
        <v>0</v>
      </c>
      <c r="P67" s="160"/>
      <c r="Q67" s="77"/>
      <c r="R67" s="161"/>
      <c r="S67" s="90">
        <v>0</v>
      </c>
      <c r="T67" s="333">
        <v>0</v>
      </c>
      <c r="U67" s="162">
        <v>0</v>
      </c>
      <c r="V67" s="71">
        <f t="shared" si="4"/>
        <v>0</v>
      </c>
      <c r="W67" s="73">
        <f t="shared" si="5"/>
        <v>0</v>
      </c>
      <c r="X67" s="77">
        <v>0</v>
      </c>
      <c r="Y67" s="73">
        <f>'ИТОГ и проверка'!M67</f>
        <v>0</v>
      </c>
      <c r="Z67" s="73">
        <v>0</v>
      </c>
      <c r="AA67" s="71">
        <f t="shared" si="6"/>
        <v>0</v>
      </c>
      <c r="AB67" s="10">
        <f t="shared" si="0"/>
        <v>0</v>
      </c>
      <c r="AC67" s="77"/>
      <c r="AD67" s="73"/>
      <c r="AE67" s="77"/>
      <c r="AF67" s="77"/>
      <c r="AG67" s="73"/>
      <c r="AH67" s="73">
        <f>'ИТОГ и проверка'!N67</f>
        <v>0</v>
      </c>
      <c r="AI67" s="91"/>
      <c r="AJ67" s="91">
        <f t="shared" si="7"/>
        <v>0</v>
      </c>
      <c r="AK67" s="89">
        <f t="shared" si="1"/>
        <v>0</v>
      </c>
      <c r="AL67" s="71">
        <f t="shared" si="2"/>
        <v>0</v>
      </c>
    </row>
    <row r="68" spans="1:38" ht="31.5">
      <c r="A68" s="66" t="s">
        <v>143</v>
      </c>
      <c r="B68" s="67" t="s">
        <v>144</v>
      </c>
      <c r="C68" s="196">
        <v>8</v>
      </c>
      <c r="D68" s="74">
        <v>0</v>
      </c>
      <c r="E68" s="226">
        <v>0</v>
      </c>
      <c r="F68" s="157">
        <f t="shared" si="3"/>
        <v>0</v>
      </c>
      <c r="G68" s="72">
        <v>0</v>
      </c>
      <c r="H68" s="75">
        <v>0</v>
      </c>
      <c r="I68" s="75"/>
      <c r="J68" s="75"/>
      <c r="K68" s="75"/>
      <c r="L68" s="75"/>
      <c r="M68" s="75"/>
      <c r="N68" s="158">
        <v>0</v>
      </c>
      <c r="O68" s="70">
        <v>0</v>
      </c>
      <c r="P68" s="160"/>
      <c r="Q68" s="77"/>
      <c r="R68" s="161"/>
      <c r="S68" s="70">
        <v>0</v>
      </c>
      <c r="T68" s="345">
        <v>0</v>
      </c>
      <c r="U68" s="162">
        <v>0</v>
      </c>
      <c r="V68" s="71">
        <f t="shared" si="4"/>
        <v>0</v>
      </c>
      <c r="W68" s="73">
        <f t="shared" si="5"/>
        <v>0</v>
      </c>
      <c r="X68" s="77">
        <v>0</v>
      </c>
      <c r="Y68" s="73">
        <f>'ИТОГ и проверка'!M68</f>
        <v>0</v>
      </c>
      <c r="Z68" s="73">
        <v>0</v>
      </c>
      <c r="AA68" s="71">
        <f t="shared" si="6"/>
        <v>0</v>
      </c>
      <c r="AB68" s="73">
        <f t="shared" si="0"/>
        <v>0</v>
      </c>
      <c r="AC68" s="77"/>
      <c r="AD68" s="73"/>
      <c r="AE68" s="77"/>
      <c r="AF68" s="77"/>
      <c r="AG68" s="73"/>
      <c r="AH68" s="73">
        <f>'ИТОГ и проверка'!N68</f>
        <v>0</v>
      </c>
      <c r="AI68" s="91"/>
      <c r="AJ68" s="91">
        <f t="shared" si="7"/>
        <v>0</v>
      </c>
      <c r="AK68" s="89">
        <f t="shared" si="1"/>
        <v>0</v>
      </c>
      <c r="AL68" s="71">
        <f t="shared" si="2"/>
        <v>0</v>
      </c>
    </row>
    <row r="69" spans="1:38" ht="31.5">
      <c r="A69" s="66" t="s">
        <v>145</v>
      </c>
      <c r="B69" s="67" t="s">
        <v>146</v>
      </c>
      <c r="C69" s="168">
        <v>28.376999999999999</v>
      </c>
      <c r="D69" s="74">
        <v>0</v>
      </c>
      <c r="E69" s="228">
        <v>0</v>
      </c>
      <c r="F69" s="157">
        <f t="shared" si="3"/>
        <v>0</v>
      </c>
      <c r="G69" s="72">
        <v>0</v>
      </c>
      <c r="H69" s="75">
        <v>0</v>
      </c>
      <c r="I69" s="75"/>
      <c r="J69" s="75"/>
      <c r="K69" s="75"/>
      <c r="L69" s="75"/>
      <c r="M69" s="75"/>
      <c r="N69" s="158">
        <v>0</v>
      </c>
      <c r="O69" s="70">
        <v>0</v>
      </c>
      <c r="P69" s="160"/>
      <c r="Q69" s="77"/>
      <c r="R69" s="161"/>
      <c r="S69" s="70">
        <v>0</v>
      </c>
      <c r="T69" s="345">
        <v>0</v>
      </c>
      <c r="U69" s="162">
        <v>0</v>
      </c>
      <c r="V69" s="71">
        <f t="shared" si="4"/>
        <v>0</v>
      </c>
      <c r="W69" s="73">
        <f t="shared" si="5"/>
        <v>0</v>
      </c>
      <c r="X69" s="77">
        <v>0</v>
      </c>
      <c r="Y69" s="73">
        <f>'ИТОГ и проверка'!M69</f>
        <v>0</v>
      </c>
      <c r="Z69" s="73">
        <v>0</v>
      </c>
      <c r="AA69" s="71">
        <f t="shared" si="6"/>
        <v>0</v>
      </c>
      <c r="AB69" s="10">
        <f t="shared" si="0"/>
        <v>0</v>
      </c>
      <c r="AC69" s="77"/>
      <c r="AD69" s="73"/>
      <c r="AE69" s="77"/>
      <c r="AF69" s="77"/>
      <c r="AG69" s="73"/>
      <c r="AH69" s="73">
        <f>'ИТОГ и проверка'!N69</f>
        <v>0</v>
      </c>
      <c r="AI69" s="91"/>
      <c r="AJ69" s="91">
        <f t="shared" si="7"/>
        <v>0</v>
      </c>
      <c r="AK69" s="89">
        <f t="shared" si="1"/>
        <v>0</v>
      </c>
      <c r="AL69" s="71">
        <f t="shared" si="2"/>
        <v>0</v>
      </c>
    </row>
    <row r="70" spans="1:38" ht="31.5">
      <c r="A70" s="66" t="s">
        <v>147</v>
      </c>
      <c r="B70" s="67" t="s">
        <v>148</v>
      </c>
      <c r="C70" s="171">
        <v>36.741999999999997</v>
      </c>
      <c r="D70" s="284">
        <v>0</v>
      </c>
      <c r="E70" s="208">
        <v>0</v>
      </c>
      <c r="F70" s="174">
        <f t="shared" si="3"/>
        <v>0</v>
      </c>
      <c r="G70" s="72">
        <v>0</v>
      </c>
      <c r="H70" s="75">
        <v>0</v>
      </c>
      <c r="I70" s="75"/>
      <c r="J70" s="75"/>
      <c r="K70" s="75"/>
      <c r="L70" s="75"/>
      <c r="M70" s="75"/>
      <c r="N70" s="158">
        <v>0</v>
      </c>
      <c r="O70" s="70">
        <v>0</v>
      </c>
      <c r="P70" s="160"/>
      <c r="Q70" s="77"/>
      <c r="R70" s="161"/>
      <c r="S70" s="70">
        <v>0</v>
      </c>
      <c r="T70" s="345">
        <v>0</v>
      </c>
      <c r="U70" s="162">
        <v>0</v>
      </c>
      <c r="V70" s="71">
        <f t="shared" si="4"/>
        <v>0</v>
      </c>
      <c r="W70" s="73">
        <f t="shared" si="5"/>
        <v>0</v>
      </c>
      <c r="X70" s="77">
        <v>0</v>
      </c>
      <c r="Y70" s="73">
        <f>'ИТОГ и проверка'!M70</f>
        <v>0</v>
      </c>
      <c r="Z70" s="73">
        <v>0</v>
      </c>
      <c r="AA70" s="71">
        <f t="shared" si="6"/>
        <v>0</v>
      </c>
      <c r="AB70" s="73">
        <f t="shared" si="0"/>
        <v>0</v>
      </c>
      <c r="AC70" s="77"/>
      <c r="AD70" s="73"/>
      <c r="AE70" s="77"/>
      <c r="AF70" s="77"/>
      <c r="AG70" s="73"/>
      <c r="AH70" s="73">
        <f>'ИТОГ и проверка'!N70</f>
        <v>0</v>
      </c>
      <c r="AI70" s="91"/>
      <c r="AJ70" s="91">
        <f t="shared" si="7"/>
        <v>0</v>
      </c>
      <c r="AK70" s="89">
        <f t="shared" si="1"/>
        <v>0</v>
      </c>
      <c r="AL70" s="71">
        <f t="shared" si="2"/>
        <v>0</v>
      </c>
    </row>
    <row r="71" spans="1:38" ht="110.25">
      <c r="A71" s="66" t="s">
        <v>149</v>
      </c>
      <c r="B71" s="67" t="s">
        <v>150</v>
      </c>
      <c r="C71" s="195">
        <v>120.44</v>
      </c>
      <c r="D71" s="284">
        <v>0</v>
      </c>
      <c r="E71" s="170">
        <v>0</v>
      </c>
      <c r="F71" s="174">
        <f t="shared" si="3"/>
        <v>0</v>
      </c>
      <c r="G71" s="72">
        <v>0</v>
      </c>
      <c r="H71" s="75">
        <v>0</v>
      </c>
      <c r="I71" s="75"/>
      <c r="J71" s="75"/>
      <c r="K71" s="75"/>
      <c r="L71" s="75"/>
      <c r="M71" s="75"/>
      <c r="N71" s="158">
        <v>0</v>
      </c>
      <c r="O71" s="90">
        <v>0</v>
      </c>
      <c r="P71" s="160"/>
      <c r="Q71" s="77"/>
      <c r="R71" s="161"/>
      <c r="S71" s="90">
        <v>0</v>
      </c>
      <c r="T71" s="333">
        <v>0</v>
      </c>
      <c r="U71" s="162">
        <v>0</v>
      </c>
      <c r="V71" s="71">
        <f t="shared" si="4"/>
        <v>0</v>
      </c>
      <c r="W71" s="73">
        <f t="shared" si="5"/>
        <v>0</v>
      </c>
      <c r="X71" s="77">
        <v>0</v>
      </c>
      <c r="Y71" s="73">
        <f>'ИТОГ и проверка'!M71</f>
        <v>0</v>
      </c>
      <c r="Z71" s="73">
        <v>0</v>
      </c>
      <c r="AA71" s="71">
        <f t="shared" si="6"/>
        <v>0</v>
      </c>
      <c r="AB71" s="10">
        <f t="shared" si="0"/>
        <v>0</v>
      </c>
      <c r="AC71" s="77"/>
      <c r="AD71" s="73"/>
      <c r="AE71" s="77"/>
      <c r="AF71" s="77"/>
      <c r="AG71" s="73"/>
      <c r="AH71" s="73">
        <f>'ИТОГ и проверка'!N71</f>
        <v>0</v>
      </c>
      <c r="AI71" s="91"/>
      <c r="AJ71" s="91">
        <f t="shared" si="7"/>
        <v>0</v>
      </c>
      <c r="AK71" s="89">
        <f t="shared" si="1"/>
        <v>0</v>
      </c>
      <c r="AL71" s="71">
        <f t="shared" si="2"/>
        <v>0</v>
      </c>
    </row>
    <row r="72" spans="1:38" ht="31.5">
      <c r="A72" s="66" t="s">
        <v>151</v>
      </c>
      <c r="B72" s="67" t="s">
        <v>152</v>
      </c>
      <c r="C72" s="171">
        <v>10.984999999999999</v>
      </c>
      <c r="D72" s="284">
        <v>0</v>
      </c>
      <c r="E72" s="208">
        <v>0</v>
      </c>
      <c r="F72" s="174">
        <f t="shared" si="3"/>
        <v>0</v>
      </c>
      <c r="G72" s="72">
        <v>0</v>
      </c>
      <c r="H72" s="75">
        <v>0</v>
      </c>
      <c r="I72" s="75"/>
      <c r="J72" s="75"/>
      <c r="K72" s="75"/>
      <c r="L72" s="75"/>
      <c r="M72" s="75"/>
      <c r="N72" s="158">
        <v>0</v>
      </c>
      <c r="O72" s="90">
        <v>0</v>
      </c>
      <c r="P72" s="160"/>
      <c r="Q72" s="77"/>
      <c r="R72" s="161"/>
      <c r="S72" s="90">
        <v>0</v>
      </c>
      <c r="T72" s="333">
        <v>0</v>
      </c>
      <c r="U72" s="162">
        <v>0</v>
      </c>
      <c r="V72" s="71">
        <f t="shared" si="4"/>
        <v>0</v>
      </c>
      <c r="W72" s="73">
        <f t="shared" si="5"/>
        <v>0</v>
      </c>
      <c r="X72" s="77">
        <v>0</v>
      </c>
      <c r="Y72" s="73">
        <f>'ИТОГ и проверка'!M72</f>
        <v>0</v>
      </c>
      <c r="Z72" s="73">
        <v>0</v>
      </c>
      <c r="AA72" s="71">
        <f t="shared" si="6"/>
        <v>0</v>
      </c>
      <c r="AB72" s="73">
        <f t="shared" si="0"/>
        <v>0</v>
      </c>
      <c r="AC72" s="77"/>
      <c r="AD72" s="73"/>
      <c r="AE72" s="77"/>
      <c r="AF72" s="77"/>
      <c r="AG72" s="73"/>
      <c r="AH72" s="73">
        <f>'ИТОГ и проверка'!N72</f>
        <v>0</v>
      </c>
      <c r="AI72" s="91"/>
      <c r="AJ72" s="91">
        <f t="shared" si="7"/>
        <v>0</v>
      </c>
      <c r="AK72" s="89">
        <f t="shared" si="1"/>
        <v>0</v>
      </c>
      <c r="AL72" s="71">
        <f t="shared" si="2"/>
        <v>0</v>
      </c>
    </row>
    <row r="73" spans="1:38">
      <c r="A73" s="93" t="s">
        <v>153</v>
      </c>
      <c r="B73" s="57" t="s">
        <v>154</v>
      </c>
      <c r="C73" s="175"/>
      <c r="D73" s="165"/>
      <c r="E73" s="229"/>
      <c r="F73" s="213"/>
      <c r="G73" s="119"/>
      <c r="H73" s="61"/>
      <c r="I73" s="61"/>
      <c r="J73" s="61"/>
      <c r="K73" s="61"/>
      <c r="L73" s="61"/>
      <c r="M73" s="61"/>
      <c r="N73" s="121"/>
      <c r="O73" s="59"/>
      <c r="P73" s="60"/>
      <c r="Q73" s="60"/>
      <c r="R73" s="60"/>
      <c r="S73" s="59"/>
      <c r="T73" s="59"/>
      <c r="U73" s="60"/>
      <c r="V73" s="60"/>
      <c r="W73" s="60"/>
      <c r="X73" s="60"/>
      <c r="Y73" s="60"/>
      <c r="Z73" s="60"/>
      <c r="AA73" s="60"/>
      <c r="AB73" s="10">
        <f t="shared" si="0"/>
        <v>0</v>
      </c>
      <c r="AC73" s="60"/>
      <c r="AD73" s="60"/>
      <c r="AE73" s="60"/>
      <c r="AF73" s="60"/>
      <c r="AG73" s="60"/>
      <c r="AH73" s="62"/>
      <c r="AI73" s="97"/>
      <c r="AJ73" s="91">
        <f t="shared" si="7"/>
        <v>0</v>
      </c>
      <c r="AK73" s="89">
        <f t="shared" si="1"/>
        <v>0</v>
      </c>
      <c r="AL73" s="71">
        <f t="shared" si="2"/>
        <v>0</v>
      </c>
    </row>
    <row r="74" spans="1:38" ht="63">
      <c r="A74" s="66" t="s">
        <v>155</v>
      </c>
      <c r="B74" s="67" t="s">
        <v>156</v>
      </c>
      <c r="C74" s="171">
        <v>589.99</v>
      </c>
      <c r="D74" s="74">
        <v>52</v>
      </c>
      <c r="E74" s="148">
        <v>33</v>
      </c>
      <c r="F74" s="157">
        <f t="shared" si="3"/>
        <v>5.5933151409345919E-2</v>
      </c>
      <c r="G74" s="72">
        <v>7</v>
      </c>
      <c r="H74" s="75">
        <v>13</v>
      </c>
      <c r="I74" s="235"/>
      <c r="J74" s="75"/>
      <c r="K74" s="75"/>
      <c r="L74" s="75"/>
      <c r="M74" s="75"/>
      <c r="N74" s="158">
        <v>0</v>
      </c>
      <c r="O74" s="90">
        <v>6</v>
      </c>
      <c r="P74" s="160"/>
      <c r="Q74" s="77"/>
      <c r="R74" s="161"/>
      <c r="S74" s="90">
        <v>5</v>
      </c>
      <c r="T74" s="333">
        <v>1</v>
      </c>
      <c r="U74" s="162">
        <f t="shared" ref="U74:U97" si="9">O74/G74%</f>
        <v>85.714285714285708</v>
      </c>
      <c r="V74" s="71">
        <f t="shared" si="4"/>
        <v>4.95</v>
      </c>
      <c r="W74" s="73">
        <f t="shared" si="5"/>
        <v>4</v>
      </c>
      <c r="X74" s="77">
        <v>15</v>
      </c>
      <c r="Y74" s="73">
        <f>'ИТОГ и проверка'!M74</f>
        <v>4</v>
      </c>
      <c r="Z74" s="73">
        <f t="shared" si="8"/>
        <v>12.121212121212121</v>
      </c>
      <c r="AA74" s="71">
        <f t="shared" si="6"/>
        <v>-2.8787878787878789</v>
      </c>
      <c r="AB74" s="73">
        <f t="shared" si="0"/>
        <v>0</v>
      </c>
      <c r="AC74" s="236"/>
      <c r="AD74" s="73"/>
      <c r="AE74" s="77"/>
      <c r="AF74" s="77"/>
      <c r="AG74" s="73"/>
      <c r="AH74" s="73">
        <f>'ИТОГ и проверка'!N74</f>
        <v>0</v>
      </c>
      <c r="AI74" s="91"/>
      <c r="AJ74" s="91">
        <f t="shared" si="7"/>
        <v>0</v>
      </c>
      <c r="AK74" s="89">
        <f t="shared" si="1"/>
        <v>-4</v>
      </c>
      <c r="AL74" s="71">
        <f t="shared" si="2"/>
        <v>0</v>
      </c>
    </row>
    <row r="75" spans="1:38" ht="47.25" customHeight="1">
      <c r="A75" s="66" t="s">
        <v>157</v>
      </c>
      <c r="B75" s="67" t="s">
        <v>158</v>
      </c>
      <c r="C75" s="168">
        <v>299.06700000000001</v>
      </c>
      <c r="D75" s="74">
        <v>172</v>
      </c>
      <c r="E75" s="203">
        <v>186</v>
      </c>
      <c r="F75" s="157">
        <f t="shared" si="3"/>
        <v>0.62193421540992488</v>
      </c>
      <c r="G75" s="72">
        <v>22</v>
      </c>
      <c r="H75" s="75">
        <v>13</v>
      </c>
      <c r="I75" s="235"/>
      <c r="J75" s="75"/>
      <c r="K75" s="75"/>
      <c r="L75" s="75"/>
      <c r="M75" s="75"/>
      <c r="N75" s="75">
        <v>0</v>
      </c>
      <c r="O75" s="115"/>
      <c r="P75" s="77"/>
      <c r="Q75" s="77"/>
      <c r="R75" s="77"/>
      <c r="S75" s="115"/>
      <c r="T75" s="115"/>
      <c r="U75" s="71">
        <f t="shared" si="9"/>
        <v>0</v>
      </c>
      <c r="V75" s="71">
        <f t="shared" si="4"/>
        <v>27.9</v>
      </c>
      <c r="W75" s="73">
        <f t="shared" si="5"/>
        <v>27</v>
      </c>
      <c r="X75" s="77">
        <v>15</v>
      </c>
      <c r="Y75" s="73">
        <f>'ИТОГ и проверка'!M75</f>
        <v>18</v>
      </c>
      <c r="Z75" s="73">
        <f t="shared" si="8"/>
        <v>9.67741935483871</v>
      </c>
      <c r="AA75" s="71">
        <f t="shared" si="6"/>
        <v>-5.32258064516129</v>
      </c>
      <c r="AB75" s="10">
        <f t="shared" si="0"/>
        <v>0</v>
      </c>
      <c r="AC75" s="236"/>
      <c r="AD75" s="73"/>
      <c r="AE75" s="77"/>
      <c r="AF75" s="77"/>
      <c r="AG75" s="73"/>
      <c r="AH75" s="73">
        <f>'ИТОГ и проверка'!N75</f>
        <v>0</v>
      </c>
      <c r="AI75" s="91"/>
      <c r="AJ75" s="91">
        <f t="shared" si="7"/>
        <v>0</v>
      </c>
      <c r="AK75" s="89">
        <f t="shared" si="1"/>
        <v>-18</v>
      </c>
      <c r="AL75" s="71">
        <f t="shared" si="2"/>
        <v>0</v>
      </c>
    </row>
    <row r="76" spans="1:38" ht="31.5">
      <c r="A76" s="66" t="s">
        <v>159</v>
      </c>
      <c r="B76" s="67" t="s">
        <v>160</v>
      </c>
      <c r="C76" s="171">
        <v>398.97</v>
      </c>
      <c r="D76" s="74">
        <v>260</v>
      </c>
      <c r="E76" s="148">
        <v>234</v>
      </c>
      <c r="F76" s="157">
        <f t="shared" si="3"/>
        <v>0.58651026392961869</v>
      </c>
      <c r="G76" s="72">
        <v>20</v>
      </c>
      <c r="H76" s="75">
        <v>8</v>
      </c>
      <c r="I76" s="235"/>
      <c r="J76" s="75"/>
      <c r="K76" s="75"/>
      <c r="L76" s="75"/>
      <c r="M76" s="75"/>
      <c r="N76" s="158">
        <v>0</v>
      </c>
      <c r="O76" s="298">
        <v>14</v>
      </c>
      <c r="P76" s="160"/>
      <c r="Q76" s="77"/>
      <c r="R76" s="161"/>
      <c r="S76" s="298">
        <v>11</v>
      </c>
      <c r="T76" s="346">
        <v>3</v>
      </c>
      <c r="U76" s="162">
        <f t="shared" si="9"/>
        <v>70</v>
      </c>
      <c r="V76" s="71">
        <f t="shared" si="4"/>
        <v>35.1</v>
      </c>
      <c r="W76" s="73">
        <f t="shared" si="5"/>
        <v>35</v>
      </c>
      <c r="X76" s="77">
        <v>15</v>
      </c>
      <c r="Y76" s="73">
        <f>'ИТОГ и проверка'!M76</f>
        <v>16</v>
      </c>
      <c r="Z76" s="73">
        <f t="shared" si="8"/>
        <v>6.8376068376068382</v>
      </c>
      <c r="AA76" s="71">
        <f t="shared" si="6"/>
        <v>-8.1623931623931618</v>
      </c>
      <c r="AB76" s="73">
        <f t="shared" si="0"/>
        <v>0</v>
      </c>
      <c r="AC76" s="236"/>
      <c r="AD76" s="73"/>
      <c r="AE76" s="77"/>
      <c r="AF76" s="77"/>
      <c r="AG76" s="73"/>
      <c r="AH76" s="73">
        <f>'ИТОГ и проверка'!N76</f>
        <v>0</v>
      </c>
      <c r="AI76" s="91"/>
      <c r="AJ76" s="91">
        <f t="shared" si="7"/>
        <v>0</v>
      </c>
      <c r="AK76" s="89">
        <f t="shared" si="1"/>
        <v>-16</v>
      </c>
      <c r="AL76" s="71">
        <f t="shared" si="2"/>
        <v>0</v>
      </c>
    </row>
    <row r="77" spans="1:38" ht="31.5">
      <c r="A77" s="66" t="s">
        <v>161</v>
      </c>
      <c r="B77" s="67" t="s">
        <v>162</v>
      </c>
      <c r="C77" s="189">
        <v>1577</v>
      </c>
      <c r="D77" s="74">
        <v>43</v>
      </c>
      <c r="E77" s="203">
        <v>72</v>
      </c>
      <c r="F77" s="157">
        <f t="shared" si="3"/>
        <v>4.5656309448319596E-2</v>
      </c>
      <c r="G77" s="72">
        <v>3</v>
      </c>
      <c r="H77" s="75">
        <v>14</v>
      </c>
      <c r="I77" s="75">
        <v>3</v>
      </c>
      <c r="J77" s="75"/>
      <c r="K77" s="75"/>
      <c r="L77" s="75"/>
      <c r="M77" s="75">
        <v>1</v>
      </c>
      <c r="N77" s="158">
        <v>2</v>
      </c>
      <c r="O77" s="90">
        <v>2</v>
      </c>
      <c r="P77" s="160"/>
      <c r="Q77" s="77"/>
      <c r="R77" s="161"/>
      <c r="S77" s="90">
        <v>2</v>
      </c>
      <c r="T77" s="333">
        <v>0</v>
      </c>
      <c r="U77" s="162">
        <f t="shared" si="9"/>
        <v>66.666666666666671</v>
      </c>
      <c r="V77" s="71">
        <f t="shared" si="4"/>
        <v>10.799999999999999</v>
      </c>
      <c r="W77" s="73">
        <f t="shared" si="5"/>
        <v>10</v>
      </c>
      <c r="X77" s="77">
        <v>15</v>
      </c>
      <c r="Y77" s="73">
        <f>'ИТОГ и проверка'!M77+AC77</f>
        <v>10</v>
      </c>
      <c r="Z77" s="73">
        <f t="shared" si="8"/>
        <v>13.888888888888889</v>
      </c>
      <c r="AA77" s="71">
        <f t="shared" si="6"/>
        <v>-1.1111111111111107</v>
      </c>
      <c r="AB77" s="10">
        <f t="shared" ref="AB77:AB99" si="10">IF(AA77&gt;0.01,AA77*1000000,0)</f>
        <v>0</v>
      </c>
      <c r="AC77" s="103">
        <v>3</v>
      </c>
      <c r="AD77" s="73"/>
      <c r="AE77" s="77"/>
      <c r="AF77" s="77"/>
      <c r="AG77" s="73">
        <f>Y77-AD77-AH77</f>
        <v>7</v>
      </c>
      <c r="AH77" s="73">
        <f>'ИТОГ и проверка'!N77</f>
        <v>3</v>
      </c>
      <c r="AI77" s="91"/>
      <c r="AJ77" s="91">
        <f t="shared" si="7"/>
        <v>10</v>
      </c>
      <c r="AK77" s="89">
        <f t="shared" ref="AK77:AK99" si="11">AJ77-Y77</f>
        <v>0</v>
      </c>
      <c r="AL77" s="71">
        <f t="shared" ref="AL77:AL99" si="12">IF(AK77&gt;1,AK77*1000,0)</f>
        <v>0</v>
      </c>
    </row>
    <row r="78" spans="1:38">
      <c r="A78" s="93" t="s">
        <v>163</v>
      </c>
      <c r="B78" s="57" t="s">
        <v>164</v>
      </c>
      <c r="C78" s="163"/>
      <c r="D78" s="58"/>
      <c r="E78" s="164"/>
      <c r="F78" s="192"/>
      <c r="G78" s="119"/>
      <c r="H78" s="61"/>
      <c r="I78" s="61"/>
      <c r="J78" s="61"/>
      <c r="K78" s="61"/>
      <c r="L78" s="61"/>
      <c r="M78" s="61"/>
      <c r="N78" s="121"/>
      <c r="O78" s="59"/>
      <c r="P78" s="60"/>
      <c r="Q78" s="60"/>
      <c r="R78" s="60"/>
      <c r="S78" s="59"/>
      <c r="T78" s="59"/>
      <c r="U78" s="60"/>
      <c r="V78" s="60"/>
      <c r="W78" s="60"/>
      <c r="X78" s="60"/>
      <c r="Y78" s="60"/>
      <c r="Z78" s="60"/>
      <c r="AA78" s="60"/>
      <c r="AB78" s="73">
        <f t="shared" si="10"/>
        <v>0</v>
      </c>
      <c r="AC78" s="60"/>
      <c r="AD78" s="60"/>
      <c r="AE78" s="60"/>
      <c r="AF78" s="60"/>
      <c r="AG78" s="60"/>
      <c r="AH78" s="62"/>
      <c r="AI78" s="97"/>
      <c r="AJ78" s="91">
        <f t="shared" si="7"/>
        <v>0</v>
      </c>
      <c r="AK78" s="89">
        <f t="shared" si="11"/>
        <v>0</v>
      </c>
      <c r="AL78" s="71">
        <f t="shared" si="12"/>
        <v>0</v>
      </c>
    </row>
    <row r="79" spans="1:38" ht="47.25">
      <c r="A79" s="66" t="s">
        <v>165</v>
      </c>
      <c r="B79" s="67" t="s">
        <v>166</v>
      </c>
      <c r="C79" s="168">
        <v>644</v>
      </c>
      <c r="D79" s="74">
        <v>625</v>
      </c>
      <c r="E79" s="234">
        <v>507</v>
      </c>
      <c r="F79" s="157">
        <f t="shared" ref="F79:F99" si="13">E79/C79</f>
        <v>0.78726708074534157</v>
      </c>
      <c r="G79" s="72">
        <v>12</v>
      </c>
      <c r="H79" s="75">
        <v>2</v>
      </c>
      <c r="I79" s="235"/>
      <c r="J79" s="75"/>
      <c r="K79" s="75"/>
      <c r="L79" s="75"/>
      <c r="M79" s="75"/>
      <c r="N79" s="75">
        <v>0</v>
      </c>
      <c r="O79" s="70">
        <v>12</v>
      </c>
      <c r="P79" s="77"/>
      <c r="Q79" s="77"/>
      <c r="R79" s="77"/>
      <c r="S79" s="70">
        <v>9</v>
      </c>
      <c r="T79" s="70">
        <v>3</v>
      </c>
      <c r="U79" s="71">
        <f t="shared" si="9"/>
        <v>100</v>
      </c>
      <c r="V79" s="71">
        <f t="shared" ref="V79:V99" si="14">E79*X79%</f>
        <v>76.05</v>
      </c>
      <c r="W79" s="73">
        <f t="shared" ref="W79:W99" si="15">ROUNDDOWN(V79,0)</f>
        <v>76</v>
      </c>
      <c r="X79" s="77">
        <v>15</v>
      </c>
      <c r="Y79" s="73">
        <f>'ИТОГ и проверка'!M79</f>
        <v>10</v>
      </c>
      <c r="Z79" s="73">
        <f t="shared" si="8"/>
        <v>1.972386587771203</v>
      </c>
      <c r="AA79" s="71">
        <f t="shared" ref="AA79:AA99" si="16">Z79-X79</f>
        <v>-13.027613412228797</v>
      </c>
      <c r="AB79" s="10">
        <f t="shared" si="10"/>
        <v>0</v>
      </c>
      <c r="AC79" s="236"/>
      <c r="AD79" s="73"/>
      <c r="AE79" s="77"/>
      <c r="AF79" s="77"/>
      <c r="AG79" s="73"/>
      <c r="AH79" s="73">
        <f>'ИТОГ и проверка'!N79</f>
        <v>0</v>
      </c>
      <c r="AI79" s="91"/>
      <c r="AJ79" s="91">
        <f t="shared" ref="AJ79:AJ99" si="17">SUM(AD79:AI79)</f>
        <v>0</v>
      </c>
      <c r="AK79" s="89">
        <f t="shared" si="11"/>
        <v>-10</v>
      </c>
      <c r="AL79" s="71">
        <f t="shared" si="12"/>
        <v>0</v>
      </c>
    </row>
    <row r="80" spans="1:38" ht="63">
      <c r="A80" s="66" t="s">
        <v>167</v>
      </c>
      <c r="B80" s="67" t="s">
        <v>168</v>
      </c>
      <c r="C80" s="196">
        <v>1406</v>
      </c>
      <c r="D80" s="74">
        <v>540</v>
      </c>
      <c r="E80" s="226">
        <v>708</v>
      </c>
      <c r="F80" s="157">
        <f t="shared" si="13"/>
        <v>0.50355618776671407</v>
      </c>
      <c r="G80" s="72">
        <v>81</v>
      </c>
      <c r="H80" s="75">
        <v>15</v>
      </c>
      <c r="I80" s="235"/>
      <c r="J80" s="75"/>
      <c r="K80" s="75"/>
      <c r="L80" s="75"/>
      <c r="M80" s="75"/>
      <c r="N80" s="75">
        <v>0</v>
      </c>
      <c r="O80" s="70">
        <v>0</v>
      </c>
      <c r="P80" s="77"/>
      <c r="Q80" s="77"/>
      <c r="R80" s="77"/>
      <c r="S80" s="70">
        <v>0</v>
      </c>
      <c r="T80" s="70">
        <v>0</v>
      </c>
      <c r="U80" s="71">
        <f t="shared" si="9"/>
        <v>0</v>
      </c>
      <c r="V80" s="71">
        <f t="shared" si="14"/>
        <v>106.2</v>
      </c>
      <c r="W80" s="73">
        <f t="shared" si="15"/>
        <v>106</v>
      </c>
      <c r="X80" s="77">
        <v>15</v>
      </c>
      <c r="Y80" s="73">
        <f>'ИТОГ и проверка'!M80</f>
        <v>106</v>
      </c>
      <c r="Z80" s="73">
        <f t="shared" si="8"/>
        <v>14.971751412429379</v>
      </c>
      <c r="AA80" s="71">
        <f t="shared" si="16"/>
        <v>-2.8248587570621098E-2</v>
      </c>
      <c r="AB80" s="73">
        <f t="shared" si="10"/>
        <v>0</v>
      </c>
      <c r="AC80" s="236"/>
      <c r="AD80" s="73"/>
      <c r="AE80" s="77"/>
      <c r="AF80" s="77"/>
      <c r="AG80" s="73"/>
      <c r="AH80" s="73">
        <f>'ИТОГ и проверка'!N80</f>
        <v>0</v>
      </c>
      <c r="AI80" s="91"/>
      <c r="AJ80" s="91">
        <f t="shared" si="17"/>
        <v>0</v>
      </c>
      <c r="AK80" s="89">
        <f t="shared" si="11"/>
        <v>-106</v>
      </c>
      <c r="AL80" s="71">
        <f t="shared" si="12"/>
        <v>0</v>
      </c>
    </row>
    <row r="81" spans="1:38" ht="47.25">
      <c r="A81" s="66" t="s">
        <v>169</v>
      </c>
      <c r="B81" s="67" t="s">
        <v>170</v>
      </c>
      <c r="C81" s="195">
        <v>31</v>
      </c>
      <c r="D81" s="74">
        <v>14</v>
      </c>
      <c r="E81" s="203">
        <v>21</v>
      </c>
      <c r="F81" s="157">
        <f t="shared" si="13"/>
        <v>0.67741935483870963</v>
      </c>
      <c r="G81" s="72">
        <v>2</v>
      </c>
      <c r="H81" s="75">
        <v>14</v>
      </c>
      <c r="I81" s="235"/>
      <c r="J81" s="75"/>
      <c r="K81" s="75"/>
      <c r="L81" s="75"/>
      <c r="M81" s="75"/>
      <c r="N81" s="158">
        <v>0</v>
      </c>
      <c r="O81" s="90">
        <v>1</v>
      </c>
      <c r="P81" s="160"/>
      <c r="Q81" s="77"/>
      <c r="R81" s="161"/>
      <c r="S81" s="90">
        <v>1</v>
      </c>
      <c r="T81" s="333">
        <v>0</v>
      </c>
      <c r="U81" s="162">
        <v>0</v>
      </c>
      <c r="V81" s="71">
        <f t="shared" si="14"/>
        <v>3.15</v>
      </c>
      <c r="W81" s="73">
        <f t="shared" si="15"/>
        <v>3</v>
      </c>
      <c r="X81" s="77">
        <v>15</v>
      </c>
      <c r="Y81" s="73">
        <f>'ИТОГ и проверка'!M81</f>
        <v>3</v>
      </c>
      <c r="Z81" s="73">
        <f t="shared" si="8"/>
        <v>14.285714285714286</v>
      </c>
      <c r="AA81" s="71">
        <f t="shared" si="16"/>
        <v>-0.71428571428571352</v>
      </c>
      <c r="AB81" s="10">
        <f t="shared" si="10"/>
        <v>0</v>
      </c>
      <c r="AC81" s="236"/>
      <c r="AD81" s="73"/>
      <c r="AE81" s="77"/>
      <c r="AF81" s="77"/>
      <c r="AG81" s="73"/>
      <c r="AH81" s="73">
        <f>'ИТОГ и проверка'!N81</f>
        <v>0</v>
      </c>
      <c r="AI81" s="91"/>
      <c r="AJ81" s="91">
        <f t="shared" si="17"/>
        <v>0</v>
      </c>
      <c r="AK81" s="89">
        <f t="shared" si="11"/>
        <v>-3</v>
      </c>
      <c r="AL81" s="71">
        <f t="shared" si="12"/>
        <v>0</v>
      </c>
    </row>
    <row r="82" spans="1:38" ht="47.25">
      <c r="A82" s="66" t="s">
        <v>171</v>
      </c>
      <c r="B82" s="67" t="s">
        <v>172</v>
      </c>
      <c r="C82" s="222">
        <v>58</v>
      </c>
      <c r="D82" s="74">
        <v>34</v>
      </c>
      <c r="E82" s="148">
        <v>26</v>
      </c>
      <c r="F82" s="157">
        <f t="shared" si="13"/>
        <v>0.44827586206896552</v>
      </c>
      <c r="G82" s="72">
        <v>3</v>
      </c>
      <c r="H82" s="75">
        <v>9</v>
      </c>
      <c r="I82" s="235"/>
      <c r="J82" s="75"/>
      <c r="K82" s="75"/>
      <c r="L82" s="75"/>
      <c r="M82" s="75"/>
      <c r="N82" s="158">
        <v>0</v>
      </c>
      <c r="O82" s="90">
        <v>1</v>
      </c>
      <c r="P82" s="160"/>
      <c r="Q82" s="77"/>
      <c r="R82" s="161"/>
      <c r="S82" s="90">
        <v>1</v>
      </c>
      <c r="T82" s="333">
        <v>0</v>
      </c>
      <c r="U82" s="162">
        <f t="shared" si="9"/>
        <v>33.333333333333336</v>
      </c>
      <c r="V82" s="71">
        <f t="shared" si="14"/>
        <v>3.9</v>
      </c>
      <c r="W82" s="73">
        <f t="shared" si="15"/>
        <v>3</v>
      </c>
      <c r="X82" s="77">
        <v>15</v>
      </c>
      <c r="Y82" s="73">
        <f>'ИТОГ и проверка'!M82</f>
        <v>3</v>
      </c>
      <c r="Z82" s="73">
        <f t="shared" si="8"/>
        <v>11.538461538461538</v>
      </c>
      <c r="AA82" s="71">
        <f t="shared" si="16"/>
        <v>-3.4615384615384617</v>
      </c>
      <c r="AB82" s="73">
        <f t="shared" si="10"/>
        <v>0</v>
      </c>
      <c r="AC82" s="236"/>
      <c r="AD82" s="73"/>
      <c r="AE82" s="77"/>
      <c r="AF82" s="77"/>
      <c r="AG82" s="73"/>
      <c r="AH82" s="73">
        <f>'ИТОГ и проверка'!N82</f>
        <v>0</v>
      </c>
      <c r="AI82" s="91"/>
      <c r="AJ82" s="91">
        <f t="shared" si="17"/>
        <v>0</v>
      </c>
      <c r="AK82" s="89">
        <f t="shared" si="11"/>
        <v>-3</v>
      </c>
      <c r="AL82" s="71">
        <f t="shared" si="12"/>
        <v>0</v>
      </c>
    </row>
    <row r="83" spans="1:38" ht="47.25">
      <c r="A83" s="66" t="s">
        <v>173</v>
      </c>
      <c r="B83" s="67" t="s">
        <v>174</v>
      </c>
      <c r="C83" s="195">
        <v>166.6</v>
      </c>
      <c r="D83" s="74">
        <v>123</v>
      </c>
      <c r="E83" s="237">
        <v>123</v>
      </c>
      <c r="F83" s="157">
        <f t="shared" si="13"/>
        <v>0.73829531812725091</v>
      </c>
      <c r="G83" s="72">
        <v>18</v>
      </c>
      <c r="H83" s="75">
        <v>15</v>
      </c>
      <c r="I83" s="235"/>
      <c r="J83" s="75"/>
      <c r="K83" s="75"/>
      <c r="L83" s="75"/>
      <c r="M83" s="75"/>
      <c r="N83" s="158">
        <v>0</v>
      </c>
      <c r="O83" s="44">
        <v>6</v>
      </c>
      <c r="P83" s="160"/>
      <c r="Q83" s="77"/>
      <c r="R83" s="161"/>
      <c r="S83" s="44">
        <v>6</v>
      </c>
      <c r="T83" s="38">
        <v>0</v>
      </c>
      <c r="U83" s="162">
        <f t="shared" si="9"/>
        <v>33.333333333333336</v>
      </c>
      <c r="V83" s="71">
        <f t="shared" si="14"/>
        <v>18.45</v>
      </c>
      <c r="W83" s="73">
        <f t="shared" si="15"/>
        <v>18</v>
      </c>
      <c r="X83" s="77">
        <v>15</v>
      </c>
      <c r="Y83" s="73">
        <f>'ИТОГ и проверка'!M83</f>
        <v>18</v>
      </c>
      <c r="Z83" s="73">
        <f t="shared" si="8"/>
        <v>14.634146341463415</v>
      </c>
      <c r="AA83" s="71">
        <f t="shared" si="16"/>
        <v>-0.3658536585365848</v>
      </c>
      <c r="AB83" s="10">
        <f t="shared" si="10"/>
        <v>0</v>
      </c>
      <c r="AC83" s="236"/>
      <c r="AD83" s="73"/>
      <c r="AE83" s="77"/>
      <c r="AF83" s="77"/>
      <c r="AG83" s="73"/>
      <c r="AH83" s="73">
        <f>'ИТОГ и проверка'!N83</f>
        <v>0</v>
      </c>
      <c r="AI83" s="91"/>
      <c r="AJ83" s="91">
        <f t="shared" si="17"/>
        <v>0</v>
      </c>
      <c r="AK83" s="89">
        <f t="shared" si="11"/>
        <v>-18</v>
      </c>
      <c r="AL83" s="71">
        <f t="shared" si="12"/>
        <v>0</v>
      </c>
    </row>
    <row r="84" spans="1:38" ht="47.25">
      <c r="A84" s="66" t="s">
        <v>175</v>
      </c>
      <c r="B84" s="67" t="s">
        <v>176</v>
      </c>
      <c r="C84" s="222">
        <v>21.2</v>
      </c>
      <c r="D84" s="74">
        <v>16</v>
      </c>
      <c r="E84" s="148">
        <v>14</v>
      </c>
      <c r="F84" s="157">
        <f t="shared" si="13"/>
        <v>0.66037735849056611</v>
      </c>
      <c r="G84" s="72">
        <v>0</v>
      </c>
      <c r="H84" s="75">
        <v>0</v>
      </c>
      <c r="I84" s="235"/>
      <c r="J84" s="75"/>
      <c r="K84" s="75"/>
      <c r="L84" s="75"/>
      <c r="M84" s="75"/>
      <c r="N84" s="158">
        <v>0</v>
      </c>
      <c r="O84" s="90">
        <v>0</v>
      </c>
      <c r="P84" s="160"/>
      <c r="Q84" s="77"/>
      <c r="R84" s="161"/>
      <c r="S84" s="90">
        <v>0</v>
      </c>
      <c r="T84" s="333">
        <v>0</v>
      </c>
      <c r="U84" s="162">
        <v>0</v>
      </c>
      <c r="V84" s="71">
        <f t="shared" si="14"/>
        <v>2.1</v>
      </c>
      <c r="W84" s="73">
        <f t="shared" si="15"/>
        <v>2</v>
      </c>
      <c r="X84" s="77">
        <v>15</v>
      </c>
      <c r="Y84" s="73">
        <f>'ИТОГ и проверка'!M84</f>
        <v>2</v>
      </c>
      <c r="Z84" s="73">
        <f t="shared" si="8"/>
        <v>14.285714285714285</v>
      </c>
      <c r="AA84" s="71">
        <f t="shared" si="16"/>
        <v>-0.7142857142857153</v>
      </c>
      <c r="AB84" s="73">
        <f t="shared" si="10"/>
        <v>0</v>
      </c>
      <c r="AC84" s="236"/>
      <c r="AD84" s="73"/>
      <c r="AE84" s="77"/>
      <c r="AF84" s="77"/>
      <c r="AG84" s="73"/>
      <c r="AH84" s="73">
        <f>'ИТОГ и проверка'!N84</f>
        <v>0</v>
      </c>
      <c r="AI84" s="91"/>
      <c r="AJ84" s="91">
        <f t="shared" si="17"/>
        <v>0</v>
      </c>
      <c r="AK84" s="89">
        <f t="shared" si="11"/>
        <v>-2</v>
      </c>
      <c r="AL84" s="71">
        <f t="shared" si="12"/>
        <v>0</v>
      </c>
    </row>
    <row r="85" spans="1:38" ht="47.25">
      <c r="A85" s="66" t="s">
        <v>177</v>
      </c>
      <c r="B85" s="67" t="s">
        <v>178</v>
      </c>
      <c r="C85" s="195">
        <v>70.2</v>
      </c>
      <c r="D85" s="74">
        <v>63</v>
      </c>
      <c r="E85" s="203">
        <v>37</v>
      </c>
      <c r="F85" s="157">
        <f t="shared" si="13"/>
        <v>0.52706552706552701</v>
      </c>
      <c r="G85" s="72">
        <v>9</v>
      </c>
      <c r="H85" s="75">
        <v>14</v>
      </c>
      <c r="I85" s="235"/>
      <c r="J85" s="75"/>
      <c r="K85" s="75"/>
      <c r="L85" s="75"/>
      <c r="M85" s="75"/>
      <c r="N85" s="158">
        <v>0</v>
      </c>
      <c r="O85" s="90">
        <v>4</v>
      </c>
      <c r="P85" s="160"/>
      <c r="Q85" s="77"/>
      <c r="R85" s="161"/>
      <c r="S85" s="90">
        <v>4</v>
      </c>
      <c r="T85" s="333">
        <v>0</v>
      </c>
      <c r="U85" s="162">
        <v>0</v>
      </c>
      <c r="V85" s="71">
        <f t="shared" si="14"/>
        <v>5.55</v>
      </c>
      <c r="W85" s="73">
        <f t="shared" si="15"/>
        <v>5</v>
      </c>
      <c r="X85" s="77">
        <v>15</v>
      </c>
      <c r="Y85" s="73">
        <f>'ИТОГ и проверка'!M85</f>
        <v>5</v>
      </c>
      <c r="Z85" s="73">
        <f t="shared" si="8"/>
        <v>13.513513513513514</v>
      </c>
      <c r="AA85" s="71">
        <f t="shared" si="16"/>
        <v>-1.486486486486486</v>
      </c>
      <c r="AB85" s="10">
        <f t="shared" si="10"/>
        <v>0</v>
      </c>
      <c r="AC85" s="236"/>
      <c r="AD85" s="73"/>
      <c r="AE85" s="77"/>
      <c r="AF85" s="77"/>
      <c r="AG85" s="73"/>
      <c r="AH85" s="73">
        <f>'ИТОГ и проверка'!N85</f>
        <v>0</v>
      </c>
      <c r="AI85" s="91"/>
      <c r="AJ85" s="91">
        <f t="shared" si="17"/>
        <v>0</v>
      </c>
      <c r="AK85" s="89">
        <f t="shared" si="11"/>
        <v>-5</v>
      </c>
      <c r="AL85" s="71">
        <f t="shared" si="12"/>
        <v>0</v>
      </c>
    </row>
    <row r="86" spans="1:38" ht="47.25">
      <c r="A86" s="66" t="s">
        <v>179</v>
      </c>
      <c r="B86" s="67" t="s">
        <v>180</v>
      </c>
      <c r="C86" s="222">
        <v>31</v>
      </c>
      <c r="D86" s="74">
        <v>28</v>
      </c>
      <c r="E86" s="7">
        <v>25</v>
      </c>
      <c r="F86" s="157">
        <f t="shared" si="13"/>
        <v>0.80645161290322576</v>
      </c>
      <c r="G86" s="72">
        <v>4</v>
      </c>
      <c r="H86" s="75">
        <v>14</v>
      </c>
      <c r="I86" s="235"/>
      <c r="J86" s="75"/>
      <c r="K86" s="75"/>
      <c r="L86" s="75"/>
      <c r="M86" s="75"/>
      <c r="N86" s="158">
        <v>0</v>
      </c>
      <c r="O86" s="90">
        <v>2</v>
      </c>
      <c r="P86" s="160"/>
      <c r="Q86" s="77"/>
      <c r="R86" s="161"/>
      <c r="S86" s="90">
        <v>2</v>
      </c>
      <c r="T86" s="333">
        <v>0</v>
      </c>
      <c r="U86" s="162">
        <v>0</v>
      </c>
      <c r="V86" s="71">
        <f t="shared" si="14"/>
        <v>3.75</v>
      </c>
      <c r="W86" s="73">
        <f t="shared" si="15"/>
        <v>3</v>
      </c>
      <c r="X86" s="77">
        <v>15</v>
      </c>
      <c r="Y86" s="73">
        <f>'ИТОГ и проверка'!M86</f>
        <v>3</v>
      </c>
      <c r="Z86" s="73">
        <f t="shared" si="8"/>
        <v>12</v>
      </c>
      <c r="AA86" s="71">
        <f t="shared" si="16"/>
        <v>-3</v>
      </c>
      <c r="AB86" s="73">
        <f t="shared" si="10"/>
        <v>0</v>
      </c>
      <c r="AC86" s="236"/>
      <c r="AD86" s="73"/>
      <c r="AE86" s="77"/>
      <c r="AF86" s="77"/>
      <c r="AG86" s="73"/>
      <c r="AH86" s="73">
        <f>'ИТОГ и проверка'!N86</f>
        <v>0</v>
      </c>
      <c r="AI86" s="91"/>
      <c r="AJ86" s="91">
        <f t="shared" si="17"/>
        <v>0</v>
      </c>
      <c r="AK86" s="89">
        <f t="shared" si="11"/>
        <v>-3</v>
      </c>
      <c r="AL86" s="71">
        <f t="shared" si="12"/>
        <v>0</v>
      </c>
    </row>
    <row r="87" spans="1:38" ht="47.25">
      <c r="A87" s="66" t="s">
        <v>181</v>
      </c>
      <c r="B87" s="67" t="s">
        <v>182</v>
      </c>
      <c r="C87" s="195">
        <v>72</v>
      </c>
      <c r="D87" s="74">
        <v>61</v>
      </c>
      <c r="E87" s="203">
        <v>48</v>
      </c>
      <c r="F87" s="157">
        <f t="shared" si="13"/>
        <v>0.66666666666666663</v>
      </c>
      <c r="G87" s="72">
        <v>9</v>
      </c>
      <c r="H87" s="75">
        <v>15</v>
      </c>
      <c r="I87" s="235"/>
      <c r="J87" s="75"/>
      <c r="K87" s="75"/>
      <c r="L87" s="75"/>
      <c r="M87" s="75"/>
      <c r="N87" s="158">
        <v>0</v>
      </c>
      <c r="O87" s="90">
        <v>4</v>
      </c>
      <c r="P87" s="160"/>
      <c r="Q87" s="77"/>
      <c r="R87" s="161"/>
      <c r="S87" s="90">
        <v>4</v>
      </c>
      <c r="T87" s="333">
        <v>0</v>
      </c>
      <c r="U87" s="162">
        <f t="shared" si="9"/>
        <v>44.444444444444443</v>
      </c>
      <c r="V87" s="71">
        <f t="shared" si="14"/>
        <v>7.1999999999999993</v>
      </c>
      <c r="W87" s="73">
        <f t="shared" si="15"/>
        <v>7</v>
      </c>
      <c r="X87" s="77">
        <v>15</v>
      </c>
      <c r="Y87" s="73">
        <f>'ИТОГ и проверка'!M87</f>
        <v>7</v>
      </c>
      <c r="Z87" s="73">
        <f t="shared" si="8"/>
        <v>14.583333333333334</v>
      </c>
      <c r="AA87" s="71">
        <f t="shared" si="16"/>
        <v>-0.41666666666666607</v>
      </c>
      <c r="AB87" s="10">
        <f t="shared" si="10"/>
        <v>0</v>
      </c>
      <c r="AC87" s="236"/>
      <c r="AD87" s="73"/>
      <c r="AE87" s="77"/>
      <c r="AF87" s="77"/>
      <c r="AG87" s="73"/>
      <c r="AH87" s="73">
        <f>'ИТОГ и проверка'!N87</f>
        <v>0</v>
      </c>
      <c r="AI87" s="91"/>
      <c r="AJ87" s="91">
        <f t="shared" si="17"/>
        <v>0</v>
      </c>
      <c r="AK87" s="89">
        <f t="shared" si="11"/>
        <v>-7</v>
      </c>
      <c r="AL87" s="71">
        <f t="shared" si="12"/>
        <v>0</v>
      </c>
    </row>
    <row r="88" spans="1:38" ht="47.25">
      <c r="A88" s="66" t="s">
        <v>183</v>
      </c>
      <c r="B88" s="67" t="s">
        <v>184</v>
      </c>
      <c r="C88" s="222">
        <v>117.6</v>
      </c>
      <c r="D88" s="74">
        <v>73</v>
      </c>
      <c r="E88" s="148">
        <v>57</v>
      </c>
      <c r="F88" s="157">
        <f t="shared" si="13"/>
        <v>0.48469387755102045</v>
      </c>
      <c r="G88" s="72">
        <v>10</v>
      </c>
      <c r="H88" s="75">
        <v>14</v>
      </c>
      <c r="I88" s="235"/>
      <c r="J88" s="75"/>
      <c r="K88" s="75"/>
      <c r="L88" s="75"/>
      <c r="M88" s="75"/>
      <c r="N88" s="158">
        <v>0</v>
      </c>
      <c r="O88" s="90">
        <v>4</v>
      </c>
      <c r="P88" s="160"/>
      <c r="Q88" s="77"/>
      <c r="R88" s="161"/>
      <c r="S88" s="90">
        <v>4</v>
      </c>
      <c r="T88" s="333">
        <v>0</v>
      </c>
      <c r="U88" s="162">
        <f t="shared" si="9"/>
        <v>40</v>
      </c>
      <c r="V88" s="71">
        <f t="shared" si="14"/>
        <v>8.5499999999999989</v>
      </c>
      <c r="W88" s="73">
        <f t="shared" si="15"/>
        <v>8</v>
      </c>
      <c r="X88" s="77">
        <v>15</v>
      </c>
      <c r="Y88" s="73">
        <f>'ИТОГ и проверка'!M88</f>
        <v>8</v>
      </c>
      <c r="Z88" s="73">
        <f t="shared" si="8"/>
        <v>14.035087719298247</v>
      </c>
      <c r="AA88" s="71">
        <f t="shared" si="16"/>
        <v>-0.96491228070175339</v>
      </c>
      <c r="AB88" s="73">
        <f t="shared" si="10"/>
        <v>0</v>
      </c>
      <c r="AC88" s="236"/>
      <c r="AD88" s="73"/>
      <c r="AE88" s="77"/>
      <c r="AF88" s="77"/>
      <c r="AG88" s="73"/>
      <c r="AH88" s="73">
        <f>'ИТОГ и проверка'!N88</f>
        <v>0</v>
      </c>
      <c r="AI88" s="91"/>
      <c r="AJ88" s="91">
        <f t="shared" si="17"/>
        <v>0</v>
      </c>
      <c r="AK88" s="89">
        <f t="shared" si="11"/>
        <v>-8</v>
      </c>
      <c r="AL88" s="71">
        <f t="shared" si="12"/>
        <v>0</v>
      </c>
    </row>
    <row r="89" spans="1:38" ht="47.25">
      <c r="A89" s="66" t="s">
        <v>185</v>
      </c>
      <c r="B89" s="67" t="s">
        <v>186</v>
      </c>
      <c r="C89" s="195">
        <v>161.69999999999999</v>
      </c>
      <c r="D89" s="74">
        <v>136</v>
      </c>
      <c r="E89" s="237">
        <v>89</v>
      </c>
      <c r="F89" s="157">
        <f t="shared" si="13"/>
        <v>0.55040197897340759</v>
      </c>
      <c r="G89" s="72">
        <v>20</v>
      </c>
      <c r="H89" s="75">
        <v>15</v>
      </c>
      <c r="I89" s="235"/>
      <c r="J89" s="75"/>
      <c r="K89" s="75"/>
      <c r="L89" s="75"/>
      <c r="M89" s="75"/>
      <c r="N89" s="158">
        <v>0</v>
      </c>
      <c r="O89" s="90">
        <v>6</v>
      </c>
      <c r="P89" s="160"/>
      <c r="Q89" s="77"/>
      <c r="R89" s="161"/>
      <c r="S89" s="90">
        <v>6</v>
      </c>
      <c r="T89" s="333">
        <v>0</v>
      </c>
      <c r="U89" s="162">
        <f t="shared" si="9"/>
        <v>30</v>
      </c>
      <c r="V89" s="71">
        <f t="shared" si="14"/>
        <v>13.35</v>
      </c>
      <c r="W89" s="73">
        <f t="shared" si="15"/>
        <v>13</v>
      </c>
      <c r="X89" s="77">
        <v>15</v>
      </c>
      <c r="Y89" s="73">
        <f>'ИТОГ и проверка'!M89</f>
        <v>13</v>
      </c>
      <c r="Z89" s="73">
        <f t="shared" si="8"/>
        <v>14.606741573033707</v>
      </c>
      <c r="AA89" s="71">
        <f t="shared" si="16"/>
        <v>-0.39325842696629287</v>
      </c>
      <c r="AB89" s="10">
        <f t="shared" si="10"/>
        <v>0</v>
      </c>
      <c r="AC89" s="236"/>
      <c r="AD89" s="73"/>
      <c r="AE89" s="77"/>
      <c r="AF89" s="77"/>
      <c r="AG89" s="73"/>
      <c r="AH89" s="73">
        <f>'ИТОГ и проверка'!N89</f>
        <v>0</v>
      </c>
      <c r="AI89" s="91"/>
      <c r="AJ89" s="91">
        <f t="shared" si="17"/>
        <v>0</v>
      </c>
      <c r="AK89" s="89">
        <f t="shared" si="11"/>
        <v>-13</v>
      </c>
      <c r="AL89" s="71">
        <f t="shared" si="12"/>
        <v>0</v>
      </c>
    </row>
    <row r="90" spans="1:38" ht="47.25">
      <c r="A90" s="66" t="s">
        <v>187</v>
      </c>
      <c r="B90" s="67" t="s">
        <v>188</v>
      </c>
      <c r="C90" s="222">
        <v>155.1</v>
      </c>
      <c r="D90" s="74">
        <v>79</v>
      </c>
      <c r="E90" s="148">
        <v>104</v>
      </c>
      <c r="F90" s="157">
        <f t="shared" si="13"/>
        <v>0.67053513862024505</v>
      </c>
      <c r="G90" s="72">
        <v>11</v>
      </c>
      <c r="H90" s="75">
        <v>14</v>
      </c>
      <c r="I90" s="235"/>
      <c r="J90" s="75"/>
      <c r="K90" s="75"/>
      <c r="L90" s="75"/>
      <c r="M90" s="75"/>
      <c r="N90" s="158">
        <v>0</v>
      </c>
      <c r="O90" s="90">
        <v>3</v>
      </c>
      <c r="P90" s="160"/>
      <c r="Q90" s="77"/>
      <c r="R90" s="161"/>
      <c r="S90" s="90">
        <v>3</v>
      </c>
      <c r="T90" s="333">
        <v>0</v>
      </c>
      <c r="U90" s="162">
        <f t="shared" si="9"/>
        <v>27.272727272727273</v>
      </c>
      <c r="V90" s="71">
        <f t="shared" si="14"/>
        <v>15.6</v>
      </c>
      <c r="W90" s="73">
        <f t="shared" si="15"/>
        <v>15</v>
      </c>
      <c r="X90" s="77">
        <v>15</v>
      </c>
      <c r="Y90" s="73">
        <f>'ИТОГ и проверка'!M90</f>
        <v>15</v>
      </c>
      <c r="Z90" s="73">
        <f t="shared" si="8"/>
        <v>14.423076923076923</v>
      </c>
      <c r="AA90" s="71">
        <f t="shared" si="16"/>
        <v>-0.57692307692307665</v>
      </c>
      <c r="AB90" s="73">
        <f t="shared" si="10"/>
        <v>0</v>
      </c>
      <c r="AC90" s="236"/>
      <c r="AD90" s="73"/>
      <c r="AE90" s="77"/>
      <c r="AF90" s="77"/>
      <c r="AG90" s="73"/>
      <c r="AH90" s="73">
        <f>'ИТОГ и проверка'!N90</f>
        <v>0</v>
      </c>
      <c r="AI90" s="91"/>
      <c r="AJ90" s="91">
        <f t="shared" si="17"/>
        <v>0</v>
      </c>
      <c r="AK90" s="89">
        <f t="shared" si="11"/>
        <v>-15</v>
      </c>
      <c r="AL90" s="71">
        <f t="shared" si="12"/>
        <v>0</v>
      </c>
    </row>
    <row r="91" spans="1:38" ht="47.25">
      <c r="A91" s="66" t="s">
        <v>189</v>
      </c>
      <c r="B91" s="67" t="s">
        <v>190</v>
      </c>
      <c r="C91" s="195">
        <v>57.3</v>
      </c>
      <c r="D91" s="74">
        <v>46</v>
      </c>
      <c r="E91" s="203">
        <v>29</v>
      </c>
      <c r="F91" s="157">
        <f t="shared" si="13"/>
        <v>0.50610820244328103</v>
      </c>
      <c r="G91" s="72">
        <v>6</v>
      </c>
      <c r="H91" s="75">
        <v>13</v>
      </c>
      <c r="I91" s="235"/>
      <c r="J91" s="75"/>
      <c r="K91" s="75"/>
      <c r="L91" s="75"/>
      <c r="M91" s="75"/>
      <c r="N91" s="158">
        <v>0</v>
      </c>
      <c r="O91" s="90">
        <v>2</v>
      </c>
      <c r="P91" s="160"/>
      <c r="Q91" s="77"/>
      <c r="R91" s="161"/>
      <c r="S91" s="90">
        <v>2</v>
      </c>
      <c r="T91" s="333">
        <v>0</v>
      </c>
      <c r="U91" s="162">
        <f t="shared" si="9"/>
        <v>33.333333333333336</v>
      </c>
      <c r="V91" s="71">
        <f t="shared" si="14"/>
        <v>4.3499999999999996</v>
      </c>
      <c r="W91" s="73">
        <f t="shared" si="15"/>
        <v>4</v>
      </c>
      <c r="X91" s="77">
        <v>15</v>
      </c>
      <c r="Y91" s="73">
        <f>'ИТОГ и проверка'!M91</f>
        <v>4</v>
      </c>
      <c r="Z91" s="73">
        <f t="shared" si="8"/>
        <v>13.793103448275863</v>
      </c>
      <c r="AA91" s="71">
        <f t="shared" si="16"/>
        <v>-1.206896551724137</v>
      </c>
      <c r="AB91" s="10">
        <f t="shared" si="10"/>
        <v>0</v>
      </c>
      <c r="AC91" s="236"/>
      <c r="AD91" s="73"/>
      <c r="AE91" s="77"/>
      <c r="AF91" s="77"/>
      <c r="AG91" s="73"/>
      <c r="AH91" s="73">
        <f>'ИТОГ и проверка'!N91</f>
        <v>0</v>
      </c>
      <c r="AI91" s="91"/>
      <c r="AJ91" s="91">
        <f t="shared" si="17"/>
        <v>0</v>
      </c>
      <c r="AK91" s="89">
        <f t="shared" si="11"/>
        <v>-4</v>
      </c>
      <c r="AL91" s="71">
        <f t="shared" si="12"/>
        <v>0</v>
      </c>
    </row>
    <row r="92" spans="1:38" ht="47.25">
      <c r="A92" s="66" t="s">
        <v>191</v>
      </c>
      <c r="B92" s="67" t="s">
        <v>192</v>
      </c>
      <c r="C92" s="222">
        <v>31</v>
      </c>
      <c r="D92" s="74">
        <v>19</v>
      </c>
      <c r="E92" s="7">
        <v>15</v>
      </c>
      <c r="F92" s="157">
        <f t="shared" si="13"/>
        <v>0.4838709677419355</v>
      </c>
      <c r="G92" s="72">
        <v>2</v>
      </c>
      <c r="H92" s="75">
        <v>11</v>
      </c>
      <c r="I92" s="235"/>
      <c r="J92" s="75"/>
      <c r="K92" s="75"/>
      <c r="L92" s="75"/>
      <c r="M92" s="75"/>
      <c r="N92" s="158">
        <v>0</v>
      </c>
      <c r="O92" s="90">
        <v>1</v>
      </c>
      <c r="P92" s="160"/>
      <c r="Q92" s="77"/>
      <c r="R92" s="161"/>
      <c r="S92" s="90">
        <v>1</v>
      </c>
      <c r="T92" s="333">
        <v>0</v>
      </c>
      <c r="U92" s="162">
        <v>0</v>
      </c>
      <c r="V92" s="71">
        <f t="shared" si="14"/>
        <v>2.25</v>
      </c>
      <c r="W92" s="73">
        <f t="shared" si="15"/>
        <v>2</v>
      </c>
      <c r="X92" s="77">
        <v>15</v>
      </c>
      <c r="Y92" s="73">
        <f>'ИТОГ и проверка'!M92</f>
        <v>2</v>
      </c>
      <c r="Z92" s="73">
        <f t="shared" si="8"/>
        <v>13.333333333333334</v>
      </c>
      <c r="AA92" s="71">
        <f t="shared" si="16"/>
        <v>-1.6666666666666661</v>
      </c>
      <c r="AB92" s="73">
        <f t="shared" si="10"/>
        <v>0</v>
      </c>
      <c r="AC92" s="236"/>
      <c r="AD92" s="73"/>
      <c r="AE92" s="77"/>
      <c r="AF92" s="77"/>
      <c r="AG92" s="73"/>
      <c r="AH92" s="73">
        <f>'ИТОГ и проверка'!N92</f>
        <v>0</v>
      </c>
      <c r="AI92" s="91"/>
      <c r="AJ92" s="91">
        <f t="shared" si="17"/>
        <v>0</v>
      </c>
      <c r="AK92" s="89">
        <f t="shared" si="11"/>
        <v>-2</v>
      </c>
      <c r="AL92" s="71">
        <f t="shared" si="12"/>
        <v>0</v>
      </c>
    </row>
    <row r="93" spans="1:38" ht="47.25">
      <c r="A93" s="66" t="s">
        <v>193</v>
      </c>
      <c r="B93" s="67" t="s">
        <v>194</v>
      </c>
      <c r="C93" s="195">
        <v>55.5</v>
      </c>
      <c r="D93" s="74">
        <v>40</v>
      </c>
      <c r="E93" s="237">
        <v>25</v>
      </c>
      <c r="F93" s="157">
        <f t="shared" si="13"/>
        <v>0.45045045045045046</v>
      </c>
      <c r="G93" s="72">
        <v>6</v>
      </c>
      <c r="H93" s="75">
        <v>15</v>
      </c>
      <c r="I93" s="235"/>
      <c r="J93" s="75"/>
      <c r="K93" s="75"/>
      <c r="L93" s="75"/>
      <c r="M93" s="75"/>
      <c r="N93" s="158">
        <v>0</v>
      </c>
      <c r="O93" s="90">
        <v>2</v>
      </c>
      <c r="P93" s="160"/>
      <c r="Q93" s="77"/>
      <c r="R93" s="161"/>
      <c r="S93" s="90">
        <v>2</v>
      </c>
      <c r="T93" s="333">
        <v>0</v>
      </c>
      <c r="U93" s="162">
        <v>0</v>
      </c>
      <c r="V93" s="71">
        <f t="shared" si="14"/>
        <v>3.75</v>
      </c>
      <c r="W93" s="73">
        <f t="shared" si="15"/>
        <v>3</v>
      </c>
      <c r="X93" s="77">
        <v>15</v>
      </c>
      <c r="Y93" s="73">
        <f>'ИТОГ и проверка'!M93</f>
        <v>3</v>
      </c>
      <c r="Z93" s="73">
        <f t="shared" si="8"/>
        <v>12</v>
      </c>
      <c r="AA93" s="71">
        <f t="shared" si="16"/>
        <v>-3</v>
      </c>
      <c r="AB93" s="10">
        <f t="shared" si="10"/>
        <v>0</v>
      </c>
      <c r="AC93" s="236"/>
      <c r="AD93" s="73"/>
      <c r="AE93" s="77"/>
      <c r="AF93" s="77"/>
      <c r="AG93" s="73"/>
      <c r="AH93" s="73">
        <f>'ИТОГ и проверка'!N93</f>
        <v>0</v>
      </c>
      <c r="AI93" s="91"/>
      <c r="AJ93" s="91">
        <f t="shared" si="17"/>
        <v>0</v>
      </c>
      <c r="AK93" s="89">
        <f t="shared" si="11"/>
        <v>-3</v>
      </c>
      <c r="AL93" s="71">
        <f t="shared" si="12"/>
        <v>0</v>
      </c>
    </row>
    <row r="94" spans="1:38" ht="47.25">
      <c r="A94" s="66" t="s">
        <v>195</v>
      </c>
      <c r="B94" s="67" t="s">
        <v>196</v>
      </c>
      <c r="C94" s="222">
        <v>450.8</v>
      </c>
      <c r="D94" s="74">
        <v>374</v>
      </c>
      <c r="E94" s="7">
        <v>306</v>
      </c>
      <c r="F94" s="157">
        <f t="shared" si="13"/>
        <v>0.67879325643300792</v>
      </c>
      <c r="G94" s="72">
        <v>56</v>
      </c>
      <c r="H94" s="75">
        <v>15</v>
      </c>
      <c r="I94" s="235"/>
      <c r="J94" s="75"/>
      <c r="K94" s="75"/>
      <c r="L94" s="75"/>
      <c r="M94" s="75"/>
      <c r="N94" s="158">
        <v>0</v>
      </c>
      <c r="O94" s="90">
        <v>14</v>
      </c>
      <c r="P94" s="160"/>
      <c r="Q94" s="77"/>
      <c r="R94" s="161"/>
      <c r="S94" s="90">
        <v>14</v>
      </c>
      <c r="T94" s="333">
        <v>0</v>
      </c>
      <c r="U94" s="162">
        <f t="shared" si="9"/>
        <v>24.999999999999996</v>
      </c>
      <c r="V94" s="71">
        <f t="shared" si="14"/>
        <v>45.9</v>
      </c>
      <c r="W94" s="73">
        <f t="shared" si="15"/>
        <v>45</v>
      </c>
      <c r="X94" s="77">
        <v>15</v>
      </c>
      <c r="Y94" s="73">
        <f>'ИТОГ и проверка'!M94</f>
        <v>45</v>
      </c>
      <c r="Z94" s="73">
        <f t="shared" si="8"/>
        <v>14.705882352941176</v>
      </c>
      <c r="AA94" s="71">
        <f t="shared" si="16"/>
        <v>-0.29411764705882426</v>
      </c>
      <c r="AB94" s="73">
        <f t="shared" si="10"/>
        <v>0</v>
      </c>
      <c r="AC94" s="236"/>
      <c r="AD94" s="73"/>
      <c r="AE94" s="77"/>
      <c r="AF94" s="77"/>
      <c r="AG94" s="73"/>
      <c r="AH94" s="73">
        <f>'ИТОГ и проверка'!N94</f>
        <v>0</v>
      </c>
      <c r="AI94" s="91"/>
      <c r="AJ94" s="91">
        <f t="shared" si="17"/>
        <v>0</v>
      </c>
      <c r="AK94" s="89">
        <f t="shared" si="11"/>
        <v>-45</v>
      </c>
      <c r="AL94" s="71">
        <f t="shared" si="12"/>
        <v>0</v>
      </c>
    </row>
    <row r="95" spans="1:38" ht="31.5">
      <c r="A95" s="66" t="s">
        <v>197</v>
      </c>
      <c r="B95" s="67" t="s">
        <v>198</v>
      </c>
      <c r="C95" s="189">
        <v>1064.22</v>
      </c>
      <c r="D95" s="74">
        <v>750</v>
      </c>
      <c r="E95" s="203">
        <v>558</v>
      </c>
      <c r="F95" s="157">
        <f t="shared" si="13"/>
        <v>0.52432767660822011</v>
      </c>
      <c r="G95" s="72">
        <v>47</v>
      </c>
      <c r="H95" s="75">
        <v>15</v>
      </c>
      <c r="I95" s="75">
        <v>65</v>
      </c>
      <c r="J95" s="75"/>
      <c r="K95" s="75"/>
      <c r="L95" s="75"/>
      <c r="M95" s="75">
        <v>23</v>
      </c>
      <c r="N95" s="158">
        <v>24</v>
      </c>
      <c r="O95" s="90"/>
      <c r="P95" s="160"/>
      <c r="Q95" s="77"/>
      <c r="R95" s="161"/>
      <c r="S95" s="90"/>
      <c r="T95" s="333"/>
      <c r="U95" s="162">
        <f t="shared" si="9"/>
        <v>0</v>
      </c>
      <c r="V95" s="71">
        <f t="shared" si="14"/>
        <v>83.7</v>
      </c>
      <c r="W95" s="73">
        <f t="shared" si="15"/>
        <v>83</v>
      </c>
      <c r="X95" s="77">
        <v>15</v>
      </c>
      <c r="Y95" s="73">
        <f>'ИТОГ и проверка'!M95+AC95</f>
        <v>47</v>
      </c>
      <c r="Z95" s="73">
        <f t="shared" si="8"/>
        <v>8.4229390681003586</v>
      </c>
      <c r="AA95" s="71">
        <f t="shared" si="16"/>
        <v>-6.5770609318996414</v>
      </c>
      <c r="AB95" s="10">
        <f t="shared" si="10"/>
        <v>0</v>
      </c>
      <c r="AC95" s="103">
        <v>20</v>
      </c>
      <c r="AD95" s="73"/>
      <c r="AE95" s="77"/>
      <c r="AF95" s="77"/>
      <c r="AG95" s="10">
        <f t="shared" ref="AG95:AG97" si="18">Y95-AD95-AH95</f>
        <v>37</v>
      </c>
      <c r="AH95" s="73">
        <f>'ИТОГ и проверка'!N95</f>
        <v>10</v>
      </c>
      <c r="AI95" s="91"/>
      <c r="AJ95" s="91">
        <f t="shared" si="17"/>
        <v>47</v>
      </c>
      <c r="AK95" s="89">
        <f t="shared" si="11"/>
        <v>0</v>
      </c>
      <c r="AL95" s="71">
        <f t="shared" si="12"/>
        <v>0</v>
      </c>
    </row>
    <row r="96" spans="1:38" ht="31.5">
      <c r="A96" s="66" t="s">
        <v>199</v>
      </c>
      <c r="B96" s="67" t="s">
        <v>200</v>
      </c>
      <c r="C96" s="171">
        <v>2277.59</v>
      </c>
      <c r="D96" s="74">
        <v>1832</v>
      </c>
      <c r="E96" s="148">
        <v>1334</v>
      </c>
      <c r="F96" s="157">
        <f t="shared" si="13"/>
        <v>0.5857068216843242</v>
      </c>
      <c r="G96" s="72">
        <v>124</v>
      </c>
      <c r="H96" s="75">
        <v>15</v>
      </c>
      <c r="I96" s="75">
        <v>150</v>
      </c>
      <c r="J96" s="75"/>
      <c r="K96" s="75"/>
      <c r="L96" s="75"/>
      <c r="M96" s="75">
        <v>66</v>
      </c>
      <c r="N96" s="158">
        <v>58</v>
      </c>
      <c r="O96" s="90">
        <v>25</v>
      </c>
      <c r="P96" s="160"/>
      <c r="Q96" s="77"/>
      <c r="R96" s="161"/>
      <c r="S96" s="90">
        <v>22</v>
      </c>
      <c r="T96" s="333">
        <v>3</v>
      </c>
      <c r="U96" s="162">
        <f t="shared" si="9"/>
        <v>20.161290322580644</v>
      </c>
      <c r="V96" s="71">
        <f t="shared" si="14"/>
        <v>200.1</v>
      </c>
      <c r="W96" s="73">
        <f t="shared" si="15"/>
        <v>200</v>
      </c>
      <c r="X96" s="77">
        <v>15</v>
      </c>
      <c r="Y96" s="73">
        <f>'ИТОГ и проверка'!M96+AC96</f>
        <v>183</v>
      </c>
      <c r="Z96" s="73">
        <f t="shared" si="8"/>
        <v>13.718140929535233</v>
      </c>
      <c r="AA96" s="71">
        <f t="shared" si="16"/>
        <v>-1.2818590704647672</v>
      </c>
      <c r="AB96" s="73">
        <f t="shared" si="10"/>
        <v>0</v>
      </c>
      <c r="AC96" s="340">
        <v>50</v>
      </c>
      <c r="AD96" s="73"/>
      <c r="AE96" s="77"/>
      <c r="AF96" s="77"/>
      <c r="AG96" s="73">
        <f t="shared" si="18"/>
        <v>144</v>
      </c>
      <c r="AH96" s="73">
        <f>'ИТОГ и проверка'!N96</f>
        <v>39</v>
      </c>
      <c r="AI96" s="91"/>
      <c r="AJ96" s="91">
        <f t="shared" si="17"/>
        <v>183</v>
      </c>
      <c r="AK96" s="89">
        <f t="shared" si="11"/>
        <v>0</v>
      </c>
      <c r="AL96" s="71">
        <f t="shared" si="12"/>
        <v>0</v>
      </c>
    </row>
    <row r="97" spans="1:38" ht="31.5">
      <c r="A97" s="66" t="s">
        <v>201</v>
      </c>
      <c r="B97" s="67" t="s">
        <v>202</v>
      </c>
      <c r="C97" s="168">
        <v>6270.68</v>
      </c>
      <c r="D97" s="74">
        <v>5682</v>
      </c>
      <c r="E97" s="237">
        <v>4399</v>
      </c>
      <c r="F97" s="157">
        <f t="shared" si="13"/>
        <v>0.70151881454642873</v>
      </c>
      <c r="G97" s="72">
        <v>217</v>
      </c>
      <c r="H97" s="75">
        <v>15</v>
      </c>
      <c r="I97" s="75">
        <v>635</v>
      </c>
      <c r="J97" s="75"/>
      <c r="K97" s="75"/>
      <c r="L97" s="75"/>
      <c r="M97" s="75">
        <v>38</v>
      </c>
      <c r="N97" s="158">
        <v>179</v>
      </c>
      <c r="O97" s="90">
        <v>16</v>
      </c>
      <c r="P97" s="160"/>
      <c r="Q97" s="77"/>
      <c r="R97" s="161"/>
      <c r="S97" s="90">
        <v>16</v>
      </c>
      <c r="T97" s="333"/>
      <c r="U97" s="162">
        <f t="shared" si="9"/>
        <v>7.3732718894009217</v>
      </c>
      <c r="V97" s="71">
        <f t="shared" si="14"/>
        <v>659.85</v>
      </c>
      <c r="W97" s="73">
        <f t="shared" si="15"/>
        <v>659</v>
      </c>
      <c r="X97" s="77">
        <v>15</v>
      </c>
      <c r="Y97" s="73">
        <f>'ИТОГ и проверка'!M97+AC97</f>
        <v>388</v>
      </c>
      <c r="Z97" s="73">
        <f t="shared" si="8"/>
        <v>8.8201864060013637</v>
      </c>
      <c r="AA97" s="71">
        <f t="shared" si="16"/>
        <v>-6.1798135939986363</v>
      </c>
      <c r="AB97" s="10">
        <f t="shared" si="10"/>
        <v>0</v>
      </c>
      <c r="AC97" s="103">
        <v>169</v>
      </c>
      <c r="AD97" s="73"/>
      <c r="AE97" s="77"/>
      <c r="AF97" s="77"/>
      <c r="AG97" s="10">
        <f t="shared" si="18"/>
        <v>306</v>
      </c>
      <c r="AH97" s="73">
        <f>'ИТОГ и проверка'!N97</f>
        <v>82</v>
      </c>
      <c r="AI97" s="91"/>
      <c r="AJ97" s="91">
        <f t="shared" si="17"/>
        <v>388</v>
      </c>
      <c r="AK97" s="89">
        <f t="shared" si="11"/>
        <v>0</v>
      </c>
      <c r="AL97" s="71">
        <f t="shared" si="12"/>
        <v>0</v>
      </c>
    </row>
    <row r="98" spans="1:38">
      <c r="A98" s="93" t="s">
        <v>203</v>
      </c>
      <c r="B98" s="57" t="s">
        <v>204</v>
      </c>
      <c r="C98" s="163"/>
      <c r="D98" s="58"/>
      <c r="E98" s="164"/>
      <c r="F98" s="192"/>
      <c r="G98" s="119"/>
      <c r="H98" s="61"/>
      <c r="I98" s="61"/>
      <c r="J98" s="61"/>
      <c r="K98" s="61"/>
      <c r="L98" s="61"/>
      <c r="M98" s="61"/>
      <c r="N98" s="121"/>
      <c r="O98" s="59"/>
      <c r="P98" s="60"/>
      <c r="Q98" s="60"/>
      <c r="R98" s="60"/>
      <c r="S98" s="59"/>
      <c r="T98" s="59"/>
      <c r="U98" s="60"/>
      <c r="V98" s="60"/>
      <c r="W98" s="60"/>
      <c r="X98" s="60"/>
      <c r="Y98" s="60"/>
      <c r="Z98" s="60"/>
      <c r="AA98" s="60"/>
      <c r="AB98" s="73">
        <f t="shared" si="10"/>
        <v>0</v>
      </c>
      <c r="AC98" s="60"/>
      <c r="AD98" s="60"/>
      <c r="AE98" s="60"/>
      <c r="AF98" s="60"/>
      <c r="AG98" s="60"/>
      <c r="AH98" s="62"/>
      <c r="AI98" s="97"/>
      <c r="AJ98" s="91">
        <f t="shared" si="17"/>
        <v>0</v>
      </c>
      <c r="AK98" s="89">
        <f t="shared" si="11"/>
        <v>0</v>
      </c>
      <c r="AL98" s="71">
        <f t="shared" si="12"/>
        <v>0</v>
      </c>
    </row>
    <row r="99" spans="1:38" ht="47.25">
      <c r="A99" s="66" t="s">
        <v>205</v>
      </c>
      <c r="B99" s="67" t="s">
        <v>206</v>
      </c>
      <c r="C99" s="189">
        <v>559.529</v>
      </c>
      <c r="D99" s="74">
        <v>0</v>
      </c>
      <c r="E99" s="203">
        <v>0</v>
      </c>
      <c r="F99" s="157">
        <f t="shared" si="13"/>
        <v>0</v>
      </c>
      <c r="G99" s="72">
        <v>0</v>
      </c>
      <c r="H99" s="75">
        <v>0</v>
      </c>
      <c r="I99" s="235"/>
      <c r="J99" s="75"/>
      <c r="K99" s="75"/>
      <c r="L99" s="75"/>
      <c r="M99" s="75"/>
      <c r="N99" s="158">
        <v>0</v>
      </c>
      <c r="O99" s="70">
        <v>0</v>
      </c>
      <c r="P99" s="333"/>
      <c r="Q99" s="90"/>
      <c r="R99" s="172"/>
      <c r="S99" s="70">
        <v>0</v>
      </c>
      <c r="T99" s="345">
        <v>0</v>
      </c>
      <c r="U99" s="162">
        <v>0</v>
      </c>
      <c r="V99" s="71">
        <f t="shared" si="14"/>
        <v>0</v>
      </c>
      <c r="W99" s="73">
        <f t="shared" si="15"/>
        <v>0</v>
      </c>
      <c r="X99" s="77">
        <v>0</v>
      </c>
      <c r="Y99" s="73">
        <f>'ИТОГ и проверка'!M99</f>
        <v>0</v>
      </c>
      <c r="Z99" s="73">
        <v>0</v>
      </c>
      <c r="AA99" s="71">
        <f t="shared" si="16"/>
        <v>0</v>
      </c>
      <c r="AB99" s="10">
        <f t="shared" si="10"/>
        <v>0</v>
      </c>
      <c r="AC99" s="236"/>
      <c r="AD99" s="73"/>
      <c r="AE99" s="77"/>
      <c r="AF99" s="77"/>
      <c r="AG99" s="73"/>
      <c r="AH99" s="73">
        <f>'ИТОГ и проверка'!N99</f>
        <v>0</v>
      </c>
      <c r="AI99" s="91"/>
      <c r="AJ99" s="91">
        <f t="shared" si="17"/>
        <v>0</v>
      </c>
      <c r="AK99" s="89">
        <f t="shared" si="11"/>
        <v>0</v>
      </c>
      <c r="AL99" s="71">
        <f t="shared" si="12"/>
        <v>0</v>
      </c>
    </row>
    <row r="100" spans="1:38" ht="31.5">
      <c r="A100" s="66" t="s">
        <v>207</v>
      </c>
      <c r="B100" s="67" t="s">
        <v>208</v>
      </c>
      <c r="C100" s="196">
        <v>84.48</v>
      </c>
      <c r="D100" s="74">
        <v>0</v>
      </c>
      <c r="E100" s="148">
        <v>0</v>
      </c>
      <c r="F100" s="157">
        <f t="shared" ref="F100:F162" si="19">E100/C100</f>
        <v>0</v>
      </c>
      <c r="G100" s="72">
        <v>0</v>
      </c>
      <c r="H100" s="75">
        <v>0</v>
      </c>
      <c r="I100" s="235"/>
      <c r="J100" s="75"/>
      <c r="K100" s="75"/>
      <c r="L100" s="75"/>
      <c r="M100" s="75"/>
      <c r="N100" s="158">
        <v>0</v>
      </c>
      <c r="O100" s="70">
        <v>0</v>
      </c>
      <c r="P100" s="333"/>
      <c r="Q100" s="90"/>
      <c r="R100" s="172"/>
      <c r="S100" s="70">
        <v>0</v>
      </c>
      <c r="T100" s="345">
        <v>0</v>
      </c>
      <c r="U100" s="162">
        <v>0</v>
      </c>
      <c r="V100" s="71">
        <f t="shared" ref="V100:V162" si="20">E100*X100%</f>
        <v>0</v>
      </c>
      <c r="W100" s="73">
        <f t="shared" ref="W100:W162" si="21">ROUNDDOWN(V100,0)</f>
        <v>0</v>
      </c>
      <c r="X100" s="77">
        <v>0</v>
      </c>
      <c r="Y100" s="73">
        <f>'ИТОГ и проверка'!M100</f>
        <v>0</v>
      </c>
      <c r="Z100" s="73">
        <v>0</v>
      </c>
      <c r="AA100" s="71">
        <f t="shared" ref="AA100:AA162" si="22">Z100-X100</f>
        <v>0</v>
      </c>
      <c r="AB100" s="73">
        <f t="shared" ref="AB100:AB163" si="23">IF(AA100&gt;0.01,AA100*1000000,0)</f>
        <v>0</v>
      </c>
      <c r="AC100" s="236"/>
      <c r="AD100" s="73"/>
      <c r="AE100" s="77"/>
      <c r="AF100" s="77"/>
      <c r="AG100" s="73"/>
      <c r="AH100" s="73">
        <f>'ИТОГ и проверка'!N100</f>
        <v>0</v>
      </c>
      <c r="AI100" s="91"/>
      <c r="AJ100" s="91">
        <f t="shared" ref="AJ100:AJ163" si="24">SUM(AD100:AI100)</f>
        <v>0</v>
      </c>
      <c r="AK100" s="89">
        <f t="shared" ref="AK100:AK163" si="25">AJ100-Y100</f>
        <v>0</v>
      </c>
      <c r="AL100" s="71">
        <f t="shared" ref="AL100:AL163" si="26">IF(AK100&gt;1,AK100*1000,0)</f>
        <v>0</v>
      </c>
    </row>
    <row r="101" spans="1:38" ht="63">
      <c r="A101" s="66" t="s">
        <v>209</v>
      </c>
      <c r="B101" s="67" t="s">
        <v>210</v>
      </c>
      <c r="C101" s="189">
        <v>118.67100000000001</v>
      </c>
      <c r="D101" s="74">
        <v>60</v>
      </c>
      <c r="E101" s="203">
        <v>0</v>
      </c>
      <c r="F101" s="157">
        <f t="shared" si="19"/>
        <v>0</v>
      </c>
      <c r="G101" s="72">
        <v>0</v>
      </c>
      <c r="H101" s="75">
        <v>0</v>
      </c>
      <c r="I101" s="235"/>
      <c r="J101" s="75"/>
      <c r="K101" s="75"/>
      <c r="L101" s="75"/>
      <c r="M101" s="75"/>
      <c r="N101" s="158">
        <v>0</v>
      </c>
      <c r="O101" s="70">
        <v>0</v>
      </c>
      <c r="P101" s="333"/>
      <c r="Q101" s="90"/>
      <c r="R101" s="172"/>
      <c r="S101" s="70">
        <v>0</v>
      </c>
      <c r="T101" s="345">
        <v>0</v>
      </c>
      <c r="U101" s="162">
        <v>0</v>
      </c>
      <c r="V101" s="71">
        <f t="shared" si="20"/>
        <v>0</v>
      </c>
      <c r="W101" s="73">
        <f t="shared" si="21"/>
        <v>0</v>
      </c>
      <c r="X101" s="77">
        <v>0</v>
      </c>
      <c r="Y101" s="73">
        <f>'ИТОГ и проверка'!M101</f>
        <v>0</v>
      </c>
      <c r="Z101" s="73">
        <v>0</v>
      </c>
      <c r="AA101" s="71">
        <f t="shared" si="22"/>
        <v>0</v>
      </c>
      <c r="AB101" s="10">
        <f t="shared" si="23"/>
        <v>0</v>
      </c>
      <c r="AC101" s="236"/>
      <c r="AD101" s="73"/>
      <c r="AE101" s="77"/>
      <c r="AF101" s="77"/>
      <c r="AG101" s="73"/>
      <c r="AH101" s="73">
        <f>'ИТОГ и проверка'!N101</f>
        <v>0</v>
      </c>
      <c r="AI101" s="91"/>
      <c r="AJ101" s="91">
        <f t="shared" si="24"/>
        <v>0</v>
      </c>
      <c r="AK101" s="89">
        <f t="shared" si="25"/>
        <v>0</v>
      </c>
      <c r="AL101" s="71">
        <f t="shared" si="26"/>
        <v>0</v>
      </c>
    </row>
    <row r="102" spans="1:38" ht="63">
      <c r="A102" s="66" t="s">
        <v>211</v>
      </c>
      <c r="B102" s="67" t="s">
        <v>212</v>
      </c>
      <c r="C102" s="196">
        <v>84.194999999999993</v>
      </c>
      <c r="D102" s="74">
        <v>0</v>
      </c>
      <c r="E102" s="148">
        <v>0</v>
      </c>
      <c r="F102" s="157">
        <f t="shared" si="19"/>
        <v>0</v>
      </c>
      <c r="G102" s="72">
        <v>0</v>
      </c>
      <c r="H102" s="75">
        <v>0</v>
      </c>
      <c r="I102" s="235"/>
      <c r="J102" s="75"/>
      <c r="K102" s="75"/>
      <c r="L102" s="75"/>
      <c r="M102" s="75"/>
      <c r="N102" s="158">
        <v>0</v>
      </c>
      <c r="O102" s="70">
        <v>0</v>
      </c>
      <c r="P102" s="333"/>
      <c r="Q102" s="90"/>
      <c r="R102" s="172"/>
      <c r="S102" s="70">
        <v>0</v>
      </c>
      <c r="T102" s="345">
        <v>0</v>
      </c>
      <c r="U102" s="162">
        <v>0</v>
      </c>
      <c r="V102" s="71">
        <f t="shared" si="20"/>
        <v>0</v>
      </c>
      <c r="W102" s="73">
        <f t="shared" si="21"/>
        <v>0</v>
      </c>
      <c r="X102" s="77">
        <v>0</v>
      </c>
      <c r="Y102" s="73">
        <f>'ИТОГ и проверка'!M102</f>
        <v>0</v>
      </c>
      <c r="Z102" s="73">
        <v>0</v>
      </c>
      <c r="AA102" s="71">
        <f t="shared" si="22"/>
        <v>0</v>
      </c>
      <c r="AB102" s="73">
        <f t="shared" si="23"/>
        <v>0</v>
      </c>
      <c r="AC102" s="236"/>
      <c r="AD102" s="73"/>
      <c r="AE102" s="77"/>
      <c r="AF102" s="77"/>
      <c r="AG102" s="73"/>
      <c r="AH102" s="73">
        <f>'ИТОГ и проверка'!N102</f>
        <v>0</v>
      </c>
      <c r="AI102" s="91"/>
      <c r="AJ102" s="91">
        <f t="shared" si="24"/>
        <v>0</v>
      </c>
      <c r="AK102" s="89">
        <f t="shared" si="25"/>
        <v>0</v>
      </c>
      <c r="AL102" s="71">
        <f t="shared" si="26"/>
        <v>0</v>
      </c>
    </row>
    <row r="103" spans="1:38" ht="63">
      <c r="A103" s="66" t="s">
        <v>213</v>
      </c>
      <c r="B103" s="67" t="s">
        <v>214</v>
      </c>
      <c r="C103" s="189">
        <v>184.93</v>
      </c>
      <c r="D103" s="74">
        <v>430</v>
      </c>
      <c r="E103" s="203">
        <v>312</v>
      </c>
      <c r="F103" s="157">
        <f t="shared" si="19"/>
        <v>1.6871248580543989</v>
      </c>
      <c r="G103" s="72">
        <v>64</v>
      </c>
      <c r="H103" s="75">
        <v>15</v>
      </c>
      <c r="I103" s="235"/>
      <c r="J103" s="75"/>
      <c r="K103" s="75"/>
      <c r="L103" s="75"/>
      <c r="M103" s="75"/>
      <c r="N103" s="158">
        <v>0</v>
      </c>
      <c r="O103" s="44">
        <v>25</v>
      </c>
      <c r="P103" s="333"/>
      <c r="Q103" s="90"/>
      <c r="R103" s="172"/>
      <c r="S103" s="44">
        <v>16</v>
      </c>
      <c r="T103" s="38">
        <v>9</v>
      </c>
      <c r="U103" s="162">
        <f>O103/G103%</f>
        <v>39.0625</v>
      </c>
      <c r="V103" s="71">
        <f t="shared" si="20"/>
        <v>46.8</v>
      </c>
      <c r="W103" s="73">
        <f t="shared" si="21"/>
        <v>46</v>
      </c>
      <c r="X103" s="77">
        <v>15</v>
      </c>
      <c r="Y103" s="73">
        <f>'ИТОГ и проверка'!M103</f>
        <v>23</v>
      </c>
      <c r="Z103" s="73">
        <f>Y103/E103%</f>
        <v>7.3717948717948714</v>
      </c>
      <c r="AA103" s="71">
        <f t="shared" si="22"/>
        <v>-7.6282051282051286</v>
      </c>
      <c r="AB103" s="10">
        <f t="shared" si="23"/>
        <v>0</v>
      </c>
      <c r="AC103" s="236"/>
      <c r="AD103" s="73"/>
      <c r="AE103" s="77"/>
      <c r="AF103" s="77"/>
      <c r="AG103" s="73"/>
      <c r="AH103" s="73">
        <f>'ИТОГ и проверка'!N103</f>
        <v>0</v>
      </c>
      <c r="AI103" s="91"/>
      <c r="AJ103" s="91">
        <f t="shared" si="24"/>
        <v>0</v>
      </c>
      <c r="AK103" s="89">
        <f t="shared" si="25"/>
        <v>-23</v>
      </c>
      <c r="AL103" s="71">
        <f t="shared" si="26"/>
        <v>0</v>
      </c>
    </row>
    <row r="104" spans="1:38" ht="31.5">
      <c r="A104" s="66" t="s">
        <v>215</v>
      </c>
      <c r="B104" s="67" t="s">
        <v>216</v>
      </c>
      <c r="C104" s="171">
        <v>37.735999999999997</v>
      </c>
      <c r="D104" s="74">
        <v>0</v>
      </c>
      <c r="E104" s="226">
        <v>0</v>
      </c>
      <c r="F104" s="157">
        <f t="shared" si="19"/>
        <v>0</v>
      </c>
      <c r="G104" s="72">
        <v>0</v>
      </c>
      <c r="H104" s="75">
        <v>0</v>
      </c>
      <c r="I104" s="235"/>
      <c r="J104" s="75"/>
      <c r="K104" s="75"/>
      <c r="L104" s="75"/>
      <c r="M104" s="75"/>
      <c r="N104" s="158">
        <v>0</v>
      </c>
      <c r="O104" s="92">
        <v>0</v>
      </c>
      <c r="P104" s="333"/>
      <c r="Q104" s="90"/>
      <c r="R104" s="172"/>
      <c r="S104" s="92">
        <v>0</v>
      </c>
      <c r="T104" s="344">
        <v>0</v>
      </c>
      <c r="U104" s="162">
        <v>0</v>
      </c>
      <c r="V104" s="71">
        <f t="shared" si="20"/>
        <v>0</v>
      </c>
      <c r="W104" s="73">
        <f t="shared" si="21"/>
        <v>0</v>
      </c>
      <c r="X104" s="77">
        <v>0</v>
      </c>
      <c r="Y104" s="73">
        <f>'ИТОГ и проверка'!M104</f>
        <v>0</v>
      </c>
      <c r="Z104" s="73">
        <v>0</v>
      </c>
      <c r="AA104" s="71">
        <f t="shared" si="22"/>
        <v>0</v>
      </c>
      <c r="AB104" s="73">
        <f t="shared" si="23"/>
        <v>0</v>
      </c>
      <c r="AC104" s="236"/>
      <c r="AD104" s="73"/>
      <c r="AE104" s="77"/>
      <c r="AF104" s="77"/>
      <c r="AG104" s="73"/>
      <c r="AH104" s="73">
        <f>'ИТОГ и проверка'!N104</f>
        <v>0</v>
      </c>
      <c r="AI104" s="91"/>
      <c r="AJ104" s="91">
        <f t="shared" si="24"/>
        <v>0</v>
      </c>
      <c r="AK104" s="89">
        <f t="shared" si="25"/>
        <v>0</v>
      </c>
      <c r="AL104" s="71">
        <f t="shared" si="26"/>
        <v>0</v>
      </c>
    </row>
    <row r="105" spans="1:38" ht="31.5">
      <c r="A105" s="66" t="s">
        <v>217</v>
      </c>
      <c r="B105" s="67" t="s">
        <v>218</v>
      </c>
      <c r="C105" s="168">
        <v>40.045999999999999</v>
      </c>
      <c r="D105" s="74">
        <v>0</v>
      </c>
      <c r="E105" s="234">
        <v>0</v>
      </c>
      <c r="F105" s="157">
        <f t="shared" si="19"/>
        <v>0</v>
      </c>
      <c r="G105" s="72">
        <v>0</v>
      </c>
      <c r="H105" s="75">
        <v>0</v>
      </c>
      <c r="I105" s="235"/>
      <c r="J105" s="75"/>
      <c r="K105" s="75"/>
      <c r="L105" s="75"/>
      <c r="M105" s="75"/>
      <c r="N105" s="75">
        <v>0</v>
      </c>
      <c r="O105" s="70">
        <v>0</v>
      </c>
      <c r="P105" s="90"/>
      <c r="Q105" s="90"/>
      <c r="R105" s="90"/>
      <c r="S105" s="70">
        <v>0</v>
      </c>
      <c r="T105" s="70">
        <v>0</v>
      </c>
      <c r="U105" s="71">
        <v>0</v>
      </c>
      <c r="V105" s="71">
        <f t="shared" si="20"/>
        <v>0</v>
      </c>
      <c r="W105" s="73">
        <f t="shared" si="21"/>
        <v>0</v>
      </c>
      <c r="X105" s="77">
        <v>0</v>
      </c>
      <c r="Y105" s="73">
        <f>'ИТОГ и проверка'!M105</f>
        <v>0</v>
      </c>
      <c r="Z105" s="73">
        <v>0</v>
      </c>
      <c r="AA105" s="71">
        <f t="shared" si="22"/>
        <v>0</v>
      </c>
      <c r="AB105" s="10">
        <f t="shared" si="23"/>
        <v>0</v>
      </c>
      <c r="AC105" s="236"/>
      <c r="AD105" s="73"/>
      <c r="AE105" s="77"/>
      <c r="AF105" s="77"/>
      <c r="AG105" s="73"/>
      <c r="AH105" s="73">
        <f>'ИТОГ и проверка'!N105</f>
        <v>0</v>
      </c>
      <c r="AI105" s="91"/>
      <c r="AJ105" s="91">
        <f t="shared" si="24"/>
        <v>0</v>
      </c>
      <c r="AK105" s="89">
        <f t="shared" si="25"/>
        <v>0</v>
      </c>
      <c r="AL105" s="71">
        <f t="shared" si="26"/>
        <v>0</v>
      </c>
    </row>
    <row r="106" spans="1:38" ht="31.5">
      <c r="A106" s="66" t="s">
        <v>219</v>
      </c>
      <c r="B106" s="67" t="s">
        <v>220</v>
      </c>
      <c r="C106" s="222">
        <v>41.890999999999998</v>
      </c>
      <c r="D106" s="74">
        <v>0</v>
      </c>
      <c r="E106" s="148">
        <v>0</v>
      </c>
      <c r="F106" s="157">
        <f t="shared" si="19"/>
        <v>0</v>
      </c>
      <c r="G106" s="72">
        <v>0</v>
      </c>
      <c r="H106" s="75">
        <v>0</v>
      </c>
      <c r="I106" s="235"/>
      <c r="J106" s="75"/>
      <c r="K106" s="75"/>
      <c r="L106" s="75"/>
      <c r="M106" s="75"/>
      <c r="N106" s="75">
        <v>0</v>
      </c>
      <c r="O106" s="70">
        <v>0</v>
      </c>
      <c r="P106" s="90"/>
      <c r="Q106" s="90"/>
      <c r="R106" s="90"/>
      <c r="S106" s="70">
        <v>0</v>
      </c>
      <c r="T106" s="70">
        <v>0</v>
      </c>
      <c r="U106" s="71">
        <v>0</v>
      </c>
      <c r="V106" s="71">
        <f t="shared" si="20"/>
        <v>0</v>
      </c>
      <c r="W106" s="73">
        <f t="shared" si="21"/>
        <v>0</v>
      </c>
      <c r="X106" s="77">
        <v>0</v>
      </c>
      <c r="Y106" s="73">
        <f>'ИТОГ и проверка'!M106</f>
        <v>0</v>
      </c>
      <c r="Z106" s="73">
        <v>0</v>
      </c>
      <c r="AA106" s="71">
        <f t="shared" si="22"/>
        <v>0</v>
      </c>
      <c r="AB106" s="73">
        <f t="shared" si="23"/>
        <v>0</v>
      </c>
      <c r="AC106" s="236"/>
      <c r="AD106" s="73"/>
      <c r="AE106" s="77"/>
      <c r="AF106" s="77"/>
      <c r="AG106" s="73"/>
      <c r="AH106" s="73">
        <f>'ИТОГ и проверка'!N106</f>
        <v>0</v>
      </c>
      <c r="AI106" s="91"/>
      <c r="AJ106" s="91">
        <f t="shared" si="24"/>
        <v>0</v>
      </c>
      <c r="AK106" s="89">
        <f t="shared" si="25"/>
        <v>0</v>
      </c>
      <c r="AL106" s="71">
        <f t="shared" si="26"/>
        <v>0</v>
      </c>
    </row>
    <row r="107" spans="1:38" ht="63">
      <c r="A107" s="66" t="s">
        <v>221</v>
      </c>
      <c r="B107" s="67" t="s">
        <v>222</v>
      </c>
      <c r="C107" s="168">
        <v>26.7</v>
      </c>
      <c r="D107" s="74">
        <v>61</v>
      </c>
      <c r="E107" s="90">
        <v>64</v>
      </c>
      <c r="F107" s="157">
        <f t="shared" si="19"/>
        <v>2.3970037453183521</v>
      </c>
      <c r="G107" s="72">
        <v>5</v>
      </c>
      <c r="H107" s="75">
        <v>8</v>
      </c>
      <c r="I107" s="235"/>
      <c r="J107" s="75"/>
      <c r="K107" s="75"/>
      <c r="L107" s="75"/>
      <c r="M107" s="75"/>
      <c r="N107" s="158">
        <v>0</v>
      </c>
      <c r="O107" s="90">
        <v>5</v>
      </c>
      <c r="P107" s="333"/>
      <c r="Q107" s="90"/>
      <c r="R107" s="172"/>
      <c r="S107" s="90">
        <v>3</v>
      </c>
      <c r="T107" s="333">
        <v>2</v>
      </c>
      <c r="U107" s="162">
        <f t="shared" ref="U107:U126" si="27">O107/G107%</f>
        <v>100</v>
      </c>
      <c r="V107" s="71">
        <f t="shared" si="20"/>
        <v>9.6</v>
      </c>
      <c r="W107" s="73">
        <f t="shared" si="21"/>
        <v>9</v>
      </c>
      <c r="X107" s="77">
        <v>15</v>
      </c>
      <c r="Y107" s="73">
        <f>'ИТОГ и проверка'!M107</f>
        <v>4</v>
      </c>
      <c r="Z107" s="73">
        <f t="shared" ref="Z107:Z134" si="28">Y107/E107%</f>
        <v>6.25</v>
      </c>
      <c r="AA107" s="71">
        <f t="shared" si="22"/>
        <v>-8.75</v>
      </c>
      <c r="AB107" s="10">
        <f t="shared" si="23"/>
        <v>0</v>
      </c>
      <c r="AC107" s="236"/>
      <c r="AD107" s="73"/>
      <c r="AE107" s="77"/>
      <c r="AF107" s="77"/>
      <c r="AG107" s="73"/>
      <c r="AH107" s="73">
        <f>'ИТОГ и проверка'!N107</f>
        <v>0</v>
      </c>
      <c r="AI107" s="91"/>
      <c r="AJ107" s="91">
        <f t="shared" si="24"/>
        <v>0</v>
      </c>
      <c r="AK107" s="89">
        <f t="shared" si="25"/>
        <v>-4</v>
      </c>
      <c r="AL107" s="71">
        <f t="shared" si="26"/>
        <v>0</v>
      </c>
    </row>
    <row r="108" spans="1:38" ht="31.5">
      <c r="A108" s="66" t="s">
        <v>223</v>
      </c>
      <c r="B108" s="67" t="s">
        <v>224</v>
      </c>
      <c r="C108" s="171">
        <v>1113.73</v>
      </c>
      <c r="D108" s="74">
        <v>2183</v>
      </c>
      <c r="E108" s="334">
        <v>1081</v>
      </c>
      <c r="F108" s="157">
        <f t="shared" si="19"/>
        <v>0.97061226688694746</v>
      </c>
      <c r="G108" s="72">
        <v>257</v>
      </c>
      <c r="H108" s="75">
        <v>15</v>
      </c>
      <c r="I108" s="75">
        <v>70</v>
      </c>
      <c r="J108" s="75"/>
      <c r="K108" s="75"/>
      <c r="L108" s="75"/>
      <c r="M108" s="75">
        <v>188</v>
      </c>
      <c r="N108" s="75">
        <v>69</v>
      </c>
      <c r="O108" s="115"/>
      <c r="P108" s="90"/>
      <c r="Q108" s="90"/>
      <c r="R108" s="90"/>
      <c r="S108" s="115"/>
      <c r="T108" s="115"/>
      <c r="U108" s="71">
        <f t="shared" si="27"/>
        <v>0</v>
      </c>
      <c r="V108" s="71">
        <f t="shared" si="20"/>
        <v>162.15</v>
      </c>
      <c r="W108" s="73">
        <f t="shared" si="21"/>
        <v>162</v>
      </c>
      <c r="X108" s="77">
        <v>15</v>
      </c>
      <c r="Y108" s="73">
        <f>'ИТОГ и проверка'!M108+AC108</f>
        <v>162</v>
      </c>
      <c r="Z108" s="73">
        <f t="shared" si="28"/>
        <v>14.986123959296947</v>
      </c>
      <c r="AA108" s="71">
        <f t="shared" si="22"/>
        <v>-1.387604070305315E-2</v>
      </c>
      <c r="AB108" s="73">
        <f t="shared" si="23"/>
        <v>0</v>
      </c>
      <c r="AC108" s="103">
        <v>30</v>
      </c>
      <c r="AD108" s="73"/>
      <c r="AE108" s="77"/>
      <c r="AF108" s="77"/>
      <c r="AG108" s="10">
        <f>Y108-AD108-AH108</f>
        <v>128</v>
      </c>
      <c r="AH108" s="73">
        <f>'ИТОГ и проверка'!N108</f>
        <v>34</v>
      </c>
      <c r="AI108" s="91"/>
      <c r="AJ108" s="91">
        <f t="shared" si="24"/>
        <v>162</v>
      </c>
      <c r="AK108" s="89">
        <f t="shared" si="25"/>
        <v>0</v>
      </c>
      <c r="AL108" s="71">
        <f t="shared" si="26"/>
        <v>0</v>
      </c>
    </row>
    <row r="109" spans="1:38">
      <c r="A109" s="93" t="s">
        <v>225</v>
      </c>
      <c r="B109" s="57" t="s">
        <v>226</v>
      </c>
      <c r="C109" s="175"/>
      <c r="D109" s="165"/>
      <c r="E109" s="229"/>
      <c r="F109" s="213"/>
      <c r="G109" s="119"/>
      <c r="H109" s="61"/>
      <c r="I109" s="61"/>
      <c r="J109" s="61"/>
      <c r="K109" s="61"/>
      <c r="L109" s="61"/>
      <c r="M109" s="61"/>
      <c r="N109" s="121"/>
      <c r="O109" s="59"/>
      <c r="P109" s="60"/>
      <c r="Q109" s="60"/>
      <c r="R109" s="60"/>
      <c r="S109" s="59"/>
      <c r="T109" s="59"/>
      <c r="U109" s="60"/>
      <c r="V109" s="60"/>
      <c r="W109" s="60"/>
      <c r="X109" s="60"/>
      <c r="Y109" s="60"/>
      <c r="Z109" s="60"/>
      <c r="AA109" s="60"/>
      <c r="AB109" s="10">
        <f t="shared" si="23"/>
        <v>0</v>
      </c>
      <c r="AC109" s="60"/>
      <c r="AD109" s="60"/>
      <c r="AE109" s="60"/>
      <c r="AF109" s="60"/>
      <c r="AG109" s="60"/>
      <c r="AH109" s="62"/>
      <c r="AI109" s="97"/>
      <c r="AJ109" s="91">
        <f t="shared" si="24"/>
        <v>0</v>
      </c>
      <c r="AK109" s="89">
        <f t="shared" si="25"/>
        <v>0</v>
      </c>
      <c r="AL109" s="71">
        <f t="shared" si="26"/>
        <v>0</v>
      </c>
    </row>
    <row r="110" spans="1:38" ht="31.5">
      <c r="A110" s="66" t="s">
        <v>227</v>
      </c>
      <c r="B110" s="67" t="s">
        <v>228</v>
      </c>
      <c r="C110" s="171">
        <v>438.7</v>
      </c>
      <c r="D110" s="74">
        <v>264</v>
      </c>
      <c r="E110" s="148">
        <v>243</v>
      </c>
      <c r="F110" s="157">
        <f t="shared" si="19"/>
        <v>0.55390927741053109</v>
      </c>
      <c r="G110" s="72">
        <v>39</v>
      </c>
      <c r="H110" s="75">
        <v>15</v>
      </c>
      <c r="I110" s="75"/>
      <c r="J110" s="75"/>
      <c r="K110" s="75"/>
      <c r="L110" s="75"/>
      <c r="M110" s="75">
        <v>30</v>
      </c>
      <c r="N110" s="158">
        <v>9</v>
      </c>
      <c r="O110" s="90">
        <v>4</v>
      </c>
      <c r="P110" s="333"/>
      <c r="Q110" s="90"/>
      <c r="R110" s="172"/>
      <c r="S110" s="90">
        <v>4</v>
      </c>
      <c r="T110" s="333"/>
      <c r="U110" s="162">
        <f t="shared" si="27"/>
        <v>10.256410256410255</v>
      </c>
      <c r="V110" s="71">
        <f t="shared" si="20"/>
        <v>36.449999999999996</v>
      </c>
      <c r="W110" s="73">
        <f t="shared" si="21"/>
        <v>36</v>
      </c>
      <c r="X110" s="77">
        <v>15</v>
      </c>
      <c r="Y110" s="73">
        <f>'ИТОГ и проверка'!M110</f>
        <v>24</v>
      </c>
      <c r="Z110" s="73">
        <f t="shared" si="28"/>
        <v>9.8765432098765427</v>
      </c>
      <c r="AA110" s="71">
        <f t="shared" si="22"/>
        <v>-5.1234567901234573</v>
      </c>
      <c r="AB110" s="73">
        <f t="shared" si="23"/>
        <v>0</v>
      </c>
      <c r="AC110" s="77"/>
      <c r="AD110" s="73"/>
      <c r="AE110" s="77"/>
      <c r="AF110" s="77"/>
      <c r="AG110" s="73">
        <f t="shared" ref="AG110:AG126" si="29">Y110-AD110-AH110</f>
        <v>18</v>
      </c>
      <c r="AH110" s="73">
        <f>'ИТОГ и проверка'!N110</f>
        <v>6</v>
      </c>
      <c r="AI110" s="91"/>
      <c r="AJ110" s="91">
        <f t="shared" si="24"/>
        <v>24</v>
      </c>
      <c r="AK110" s="89">
        <f t="shared" si="25"/>
        <v>0</v>
      </c>
      <c r="AL110" s="71">
        <f t="shared" si="26"/>
        <v>0</v>
      </c>
    </row>
    <row r="111" spans="1:38" ht="31.5">
      <c r="A111" s="66" t="s">
        <v>229</v>
      </c>
      <c r="B111" s="67" t="s">
        <v>230</v>
      </c>
      <c r="C111" s="168">
        <v>537.20000000000005</v>
      </c>
      <c r="D111" s="74">
        <v>311</v>
      </c>
      <c r="E111" s="203">
        <v>286</v>
      </c>
      <c r="F111" s="157">
        <f t="shared" si="19"/>
        <v>0.53239017125837673</v>
      </c>
      <c r="G111" s="72">
        <v>46</v>
      </c>
      <c r="H111" s="75">
        <v>15</v>
      </c>
      <c r="I111" s="75"/>
      <c r="J111" s="75"/>
      <c r="K111" s="75"/>
      <c r="L111" s="75"/>
      <c r="M111" s="75">
        <v>35</v>
      </c>
      <c r="N111" s="158">
        <v>11</v>
      </c>
      <c r="O111" s="90">
        <v>3</v>
      </c>
      <c r="P111" s="333"/>
      <c r="Q111" s="90"/>
      <c r="R111" s="172"/>
      <c r="S111" s="90">
        <v>3</v>
      </c>
      <c r="T111" s="333"/>
      <c r="U111" s="162">
        <f t="shared" si="27"/>
        <v>6.5217391304347823</v>
      </c>
      <c r="V111" s="71">
        <f t="shared" si="20"/>
        <v>42.9</v>
      </c>
      <c r="W111" s="73">
        <f t="shared" si="21"/>
        <v>42</v>
      </c>
      <c r="X111" s="77">
        <v>15</v>
      </c>
      <c r="Y111" s="73">
        <f>'ИТОГ и проверка'!M111</f>
        <v>28</v>
      </c>
      <c r="Z111" s="73">
        <f t="shared" si="28"/>
        <v>9.79020979020979</v>
      </c>
      <c r="AA111" s="71">
        <f t="shared" si="22"/>
        <v>-5.20979020979021</v>
      </c>
      <c r="AB111" s="10">
        <f t="shared" si="23"/>
        <v>0</v>
      </c>
      <c r="AC111" s="77"/>
      <c r="AD111" s="73"/>
      <c r="AE111" s="77"/>
      <c r="AF111" s="77"/>
      <c r="AG111" s="73">
        <f t="shared" si="29"/>
        <v>21</v>
      </c>
      <c r="AH111" s="73">
        <f>'ИТОГ и проверка'!N111</f>
        <v>7</v>
      </c>
      <c r="AI111" s="91"/>
      <c r="AJ111" s="91">
        <f t="shared" si="24"/>
        <v>28</v>
      </c>
      <c r="AK111" s="89">
        <f t="shared" si="25"/>
        <v>0</v>
      </c>
      <c r="AL111" s="71">
        <f t="shared" si="26"/>
        <v>0</v>
      </c>
    </row>
    <row r="112" spans="1:38" ht="31.5">
      <c r="A112" s="66" t="s">
        <v>231</v>
      </c>
      <c r="B112" s="67" t="s">
        <v>232</v>
      </c>
      <c r="C112" s="171">
        <v>140</v>
      </c>
      <c r="D112" s="74">
        <v>26</v>
      </c>
      <c r="E112" s="148">
        <v>22</v>
      </c>
      <c r="F112" s="157">
        <f t="shared" si="19"/>
        <v>0.15714285714285714</v>
      </c>
      <c r="G112" s="72">
        <v>3</v>
      </c>
      <c r="H112" s="75">
        <v>12</v>
      </c>
      <c r="I112" s="75"/>
      <c r="J112" s="75"/>
      <c r="K112" s="75"/>
      <c r="L112" s="75"/>
      <c r="M112" s="75">
        <v>2</v>
      </c>
      <c r="N112" s="158">
        <v>1</v>
      </c>
      <c r="O112" s="90"/>
      <c r="P112" s="333"/>
      <c r="Q112" s="90"/>
      <c r="R112" s="172"/>
      <c r="S112" s="90"/>
      <c r="T112" s="333"/>
      <c r="U112" s="162">
        <v>0</v>
      </c>
      <c r="V112" s="71">
        <f t="shared" si="20"/>
        <v>3.3</v>
      </c>
      <c r="W112" s="73">
        <f t="shared" si="21"/>
        <v>3</v>
      </c>
      <c r="X112" s="77">
        <v>15</v>
      </c>
      <c r="Y112" s="73">
        <f>'ИТОГ и проверка'!M112</f>
        <v>3</v>
      </c>
      <c r="Z112" s="73">
        <f t="shared" si="28"/>
        <v>13.636363636363637</v>
      </c>
      <c r="AA112" s="71">
        <f t="shared" si="22"/>
        <v>-1.3636363636363633</v>
      </c>
      <c r="AB112" s="73">
        <f t="shared" si="23"/>
        <v>0</v>
      </c>
      <c r="AC112" s="77"/>
      <c r="AD112" s="73"/>
      <c r="AE112" s="77"/>
      <c r="AF112" s="77"/>
      <c r="AG112" s="73">
        <f t="shared" si="29"/>
        <v>2</v>
      </c>
      <c r="AH112" s="73">
        <f>'ИТОГ и проверка'!N112</f>
        <v>1</v>
      </c>
      <c r="AI112" s="91"/>
      <c r="AJ112" s="91">
        <f t="shared" si="24"/>
        <v>3</v>
      </c>
      <c r="AK112" s="89">
        <f t="shared" si="25"/>
        <v>0</v>
      </c>
      <c r="AL112" s="71">
        <f t="shared" si="26"/>
        <v>0</v>
      </c>
    </row>
    <row r="113" spans="1:38" ht="31.5">
      <c r="A113" s="66" t="s">
        <v>233</v>
      </c>
      <c r="B113" s="67" t="s">
        <v>234</v>
      </c>
      <c r="C113" s="168">
        <v>1100</v>
      </c>
      <c r="D113" s="74">
        <v>452</v>
      </c>
      <c r="E113" s="203">
        <v>420</v>
      </c>
      <c r="F113" s="157">
        <f t="shared" si="19"/>
        <v>0.38181818181818183</v>
      </c>
      <c r="G113" s="72">
        <v>57</v>
      </c>
      <c r="H113" s="75">
        <v>15</v>
      </c>
      <c r="I113" s="75">
        <v>10</v>
      </c>
      <c r="J113" s="75"/>
      <c r="K113" s="75"/>
      <c r="L113" s="75"/>
      <c r="M113" s="75">
        <v>40</v>
      </c>
      <c r="N113" s="158">
        <v>17</v>
      </c>
      <c r="O113" s="90">
        <v>10</v>
      </c>
      <c r="P113" s="333"/>
      <c r="Q113" s="90"/>
      <c r="R113" s="172"/>
      <c r="S113" s="90">
        <v>10</v>
      </c>
      <c r="T113" s="333"/>
      <c r="U113" s="162">
        <f t="shared" si="27"/>
        <v>17.543859649122808</v>
      </c>
      <c r="V113" s="71">
        <f t="shared" si="20"/>
        <v>63</v>
      </c>
      <c r="W113" s="73">
        <f t="shared" si="21"/>
        <v>63</v>
      </c>
      <c r="X113" s="77">
        <v>15</v>
      </c>
      <c r="Y113" s="339">
        <f>'ИТОГ и проверка'!M113+AC113</f>
        <v>44</v>
      </c>
      <c r="Z113" s="91">
        <f t="shared" si="28"/>
        <v>10.476190476190476</v>
      </c>
      <c r="AA113" s="71">
        <f t="shared" si="22"/>
        <v>-4.5238095238095237</v>
      </c>
      <c r="AB113" s="91">
        <f t="shared" si="23"/>
        <v>0</v>
      </c>
      <c r="AC113" s="347">
        <v>2</v>
      </c>
      <c r="AD113" s="73"/>
      <c r="AE113" s="77"/>
      <c r="AF113" s="77"/>
      <c r="AG113" s="73">
        <f t="shared" si="29"/>
        <v>33</v>
      </c>
      <c r="AH113" s="73">
        <f>'ИТОГ и проверка'!N113</f>
        <v>11</v>
      </c>
      <c r="AI113" s="91"/>
      <c r="AJ113" s="91">
        <f t="shared" si="24"/>
        <v>44</v>
      </c>
      <c r="AK113" s="89">
        <f t="shared" si="25"/>
        <v>0</v>
      </c>
      <c r="AL113" s="71">
        <f t="shared" si="26"/>
        <v>0</v>
      </c>
    </row>
    <row r="114" spans="1:38" ht="31.5">
      <c r="A114" s="66" t="s">
        <v>235</v>
      </c>
      <c r="B114" s="67" t="s">
        <v>236</v>
      </c>
      <c r="C114" s="171">
        <v>310.89999999999998</v>
      </c>
      <c r="D114" s="74">
        <v>28</v>
      </c>
      <c r="E114" s="148">
        <v>33</v>
      </c>
      <c r="F114" s="157">
        <f t="shared" si="19"/>
        <v>0.10614345448697331</v>
      </c>
      <c r="G114" s="72">
        <v>4</v>
      </c>
      <c r="H114" s="75">
        <v>14</v>
      </c>
      <c r="I114" s="75"/>
      <c r="J114" s="75"/>
      <c r="K114" s="75"/>
      <c r="L114" s="75"/>
      <c r="M114" s="75">
        <v>3</v>
      </c>
      <c r="N114" s="158">
        <v>1</v>
      </c>
      <c r="O114" s="90"/>
      <c r="P114" s="333"/>
      <c r="Q114" s="90"/>
      <c r="R114" s="172"/>
      <c r="S114" s="90"/>
      <c r="T114" s="333"/>
      <c r="U114" s="162">
        <f t="shared" si="27"/>
        <v>0</v>
      </c>
      <c r="V114" s="71">
        <f t="shared" si="20"/>
        <v>4.95</v>
      </c>
      <c r="W114" s="73">
        <f t="shared" si="21"/>
        <v>4</v>
      </c>
      <c r="X114" s="77">
        <v>15</v>
      </c>
      <c r="Y114" s="73">
        <f>'ИТОГ и проверка'!M114</f>
        <v>4</v>
      </c>
      <c r="Z114" s="73">
        <f t="shared" si="28"/>
        <v>12.121212121212121</v>
      </c>
      <c r="AA114" s="71">
        <f t="shared" si="22"/>
        <v>-2.8787878787878789</v>
      </c>
      <c r="AB114" s="73">
        <f t="shared" si="23"/>
        <v>0</v>
      </c>
      <c r="AC114" s="77"/>
      <c r="AD114" s="73"/>
      <c r="AE114" s="77"/>
      <c r="AF114" s="77"/>
      <c r="AG114" s="73">
        <f t="shared" si="29"/>
        <v>3</v>
      </c>
      <c r="AH114" s="73">
        <f>'ИТОГ и проверка'!N114</f>
        <v>1</v>
      </c>
      <c r="AI114" s="91"/>
      <c r="AJ114" s="91">
        <f t="shared" si="24"/>
        <v>4</v>
      </c>
      <c r="AK114" s="89">
        <f t="shared" si="25"/>
        <v>0</v>
      </c>
      <c r="AL114" s="71">
        <f t="shared" si="26"/>
        <v>0</v>
      </c>
    </row>
    <row r="115" spans="1:38" ht="31.5">
      <c r="A115" s="66" t="s">
        <v>237</v>
      </c>
      <c r="B115" s="67" t="s">
        <v>238</v>
      </c>
      <c r="C115" s="168">
        <v>75.2</v>
      </c>
      <c r="D115" s="74">
        <v>22</v>
      </c>
      <c r="E115" s="237">
        <v>26</v>
      </c>
      <c r="F115" s="157">
        <f t="shared" si="19"/>
        <v>0.3457446808510638</v>
      </c>
      <c r="G115" s="72">
        <v>3</v>
      </c>
      <c r="H115" s="75">
        <v>14</v>
      </c>
      <c r="I115" s="75"/>
      <c r="J115" s="75"/>
      <c r="K115" s="75"/>
      <c r="L115" s="75"/>
      <c r="M115" s="75">
        <v>2</v>
      </c>
      <c r="N115" s="158">
        <v>1</v>
      </c>
      <c r="O115" s="44"/>
      <c r="P115" s="333"/>
      <c r="Q115" s="90"/>
      <c r="R115" s="172"/>
      <c r="S115" s="44"/>
      <c r="T115" s="38"/>
      <c r="U115" s="162">
        <v>0</v>
      </c>
      <c r="V115" s="71">
        <f t="shared" si="20"/>
        <v>3.9</v>
      </c>
      <c r="W115" s="73">
        <f t="shared" si="21"/>
        <v>3</v>
      </c>
      <c r="X115" s="77">
        <v>15</v>
      </c>
      <c r="Y115" s="73">
        <f>'ИТОГ и проверка'!M115</f>
        <v>3</v>
      </c>
      <c r="Z115" s="73">
        <f t="shared" si="28"/>
        <v>11.538461538461538</v>
      </c>
      <c r="AA115" s="71">
        <f t="shared" si="22"/>
        <v>-3.4615384615384617</v>
      </c>
      <c r="AB115" s="10">
        <f t="shared" si="23"/>
        <v>0</v>
      </c>
      <c r="AC115" s="77"/>
      <c r="AD115" s="73"/>
      <c r="AE115" s="77"/>
      <c r="AF115" s="77"/>
      <c r="AG115" s="73">
        <f t="shared" si="29"/>
        <v>2</v>
      </c>
      <c r="AH115" s="73">
        <f>'ИТОГ и проверка'!N115</f>
        <v>1</v>
      </c>
      <c r="AI115" s="91"/>
      <c r="AJ115" s="91">
        <f t="shared" si="24"/>
        <v>3</v>
      </c>
      <c r="AK115" s="89">
        <f t="shared" si="25"/>
        <v>0</v>
      </c>
      <c r="AL115" s="71">
        <f t="shared" si="26"/>
        <v>0</v>
      </c>
    </row>
    <row r="116" spans="1:38" ht="31.5">
      <c r="A116" s="66" t="s">
        <v>239</v>
      </c>
      <c r="B116" s="67" t="s">
        <v>240</v>
      </c>
      <c r="C116" s="222">
        <v>1489.6130000000001</v>
      </c>
      <c r="D116" s="74">
        <v>841</v>
      </c>
      <c r="E116" s="148">
        <v>707</v>
      </c>
      <c r="F116" s="157">
        <f t="shared" si="19"/>
        <v>0.4746199180592543</v>
      </c>
      <c r="G116" s="72">
        <v>120</v>
      </c>
      <c r="H116" s="75">
        <v>14</v>
      </c>
      <c r="I116" s="235"/>
      <c r="J116" s="75"/>
      <c r="K116" s="75"/>
      <c r="L116" s="75"/>
      <c r="M116" s="75"/>
      <c r="N116" s="158">
        <v>0</v>
      </c>
      <c r="O116" s="90">
        <v>67</v>
      </c>
      <c r="P116" s="333"/>
      <c r="Q116" s="90"/>
      <c r="R116" s="172"/>
      <c r="S116" s="90">
        <v>64</v>
      </c>
      <c r="T116" s="333">
        <v>3</v>
      </c>
      <c r="U116" s="162">
        <f t="shared" si="27"/>
        <v>55.833333333333336</v>
      </c>
      <c r="V116" s="71">
        <f t="shared" si="20"/>
        <v>106.05</v>
      </c>
      <c r="W116" s="73">
        <f t="shared" si="21"/>
        <v>106</v>
      </c>
      <c r="X116" s="77">
        <v>15</v>
      </c>
      <c r="Y116" s="73">
        <f>'ИТОГ и проверка'!M116</f>
        <v>85</v>
      </c>
      <c r="Z116" s="73">
        <f t="shared" si="28"/>
        <v>12.022630834512022</v>
      </c>
      <c r="AA116" s="71">
        <f t="shared" si="22"/>
        <v>-2.9773691654879784</v>
      </c>
      <c r="AB116" s="73">
        <f t="shared" si="23"/>
        <v>0</v>
      </c>
      <c r="AC116" s="236"/>
      <c r="AD116" s="73"/>
      <c r="AE116" s="77"/>
      <c r="AF116" s="77"/>
      <c r="AG116" s="73"/>
      <c r="AH116" s="73">
        <f>'ИТОГ и проверка'!N116</f>
        <v>0</v>
      </c>
      <c r="AI116" s="91"/>
      <c r="AJ116" s="91">
        <f t="shared" si="24"/>
        <v>0</v>
      </c>
      <c r="AK116" s="89">
        <f t="shared" si="25"/>
        <v>-85</v>
      </c>
      <c r="AL116" s="71">
        <f t="shared" si="26"/>
        <v>0</v>
      </c>
    </row>
    <row r="117" spans="1:38">
      <c r="A117" s="93" t="s">
        <v>241</v>
      </c>
      <c r="B117" s="57" t="s">
        <v>242</v>
      </c>
      <c r="C117" s="175"/>
      <c r="D117" s="165"/>
      <c r="E117" s="241"/>
      <c r="F117" s="213"/>
      <c r="G117" s="119"/>
      <c r="H117" s="61"/>
      <c r="I117" s="61"/>
      <c r="J117" s="61"/>
      <c r="K117" s="61"/>
      <c r="L117" s="61"/>
      <c r="M117" s="61"/>
      <c r="N117" s="121"/>
      <c r="O117" s="59"/>
      <c r="P117" s="60"/>
      <c r="Q117" s="60"/>
      <c r="R117" s="60"/>
      <c r="S117" s="59"/>
      <c r="T117" s="59"/>
      <c r="U117" s="60"/>
      <c r="V117" s="60"/>
      <c r="W117" s="60"/>
      <c r="X117" s="60"/>
      <c r="Y117" s="60"/>
      <c r="Z117" s="60"/>
      <c r="AA117" s="60"/>
      <c r="AB117" s="10">
        <f t="shared" si="23"/>
        <v>0</v>
      </c>
      <c r="AC117" s="60"/>
      <c r="AD117" s="60"/>
      <c r="AE117" s="60"/>
      <c r="AF117" s="60"/>
      <c r="AG117" s="60"/>
      <c r="AH117" s="62"/>
      <c r="AI117" s="97"/>
      <c r="AJ117" s="91">
        <f t="shared" si="24"/>
        <v>0</v>
      </c>
      <c r="AK117" s="89">
        <f t="shared" si="25"/>
        <v>0</v>
      </c>
      <c r="AL117" s="71">
        <f t="shared" si="26"/>
        <v>0</v>
      </c>
    </row>
    <row r="118" spans="1:38" ht="47.25">
      <c r="A118" s="66" t="s">
        <v>243</v>
      </c>
      <c r="B118" s="67" t="s">
        <v>244</v>
      </c>
      <c r="C118" s="222">
        <v>399.4</v>
      </c>
      <c r="D118" s="74">
        <v>0</v>
      </c>
      <c r="E118" s="148">
        <v>0</v>
      </c>
      <c r="F118" s="157">
        <f t="shared" si="19"/>
        <v>0</v>
      </c>
      <c r="G118" s="72">
        <v>0</v>
      </c>
      <c r="H118" s="75">
        <v>0</v>
      </c>
      <c r="I118" s="75"/>
      <c r="J118" s="75"/>
      <c r="K118" s="75"/>
      <c r="L118" s="75"/>
      <c r="M118" s="75"/>
      <c r="N118" s="75">
        <v>0</v>
      </c>
      <c r="O118" s="70">
        <v>0</v>
      </c>
      <c r="P118" s="77"/>
      <c r="Q118" s="77"/>
      <c r="R118" s="77"/>
      <c r="S118" s="70">
        <v>0</v>
      </c>
      <c r="T118" s="70">
        <v>0</v>
      </c>
      <c r="U118" s="71">
        <v>0</v>
      </c>
      <c r="V118" s="71">
        <f t="shared" si="20"/>
        <v>0</v>
      </c>
      <c r="W118" s="73">
        <f t="shared" si="21"/>
        <v>0</v>
      </c>
      <c r="X118" s="77">
        <v>0</v>
      </c>
      <c r="Y118" s="73">
        <f>'ИТОГ и проверка'!M118</f>
        <v>0</v>
      </c>
      <c r="Z118" s="73">
        <v>0</v>
      </c>
      <c r="AA118" s="71">
        <f t="shared" si="22"/>
        <v>0</v>
      </c>
      <c r="AB118" s="73">
        <f t="shared" si="23"/>
        <v>0</v>
      </c>
      <c r="AC118" s="77"/>
      <c r="AD118" s="73"/>
      <c r="AE118" s="77"/>
      <c r="AF118" s="77"/>
      <c r="AG118" s="73"/>
      <c r="AH118" s="73">
        <f>'ИТОГ и проверка'!N118</f>
        <v>0</v>
      </c>
      <c r="AI118" s="91"/>
      <c r="AJ118" s="91">
        <f t="shared" si="24"/>
        <v>0</v>
      </c>
      <c r="AK118" s="89">
        <f t="shared" si="25"/>
        <v>0</v>
      </c>
      <c r="AL118" s="71">
        <f t="shared" si="26"/>
        <v>0</v>
      </c>
    </row>
    <row r="119" spans="1:38" ht="31.5">
      <c r="A119" s="66" t="s">
        <v>245</v>
      </c>
      <c r="B119" s="67" t="s">
        <v>246</v>
      </c>
      <c r="C119" s="168">
        <v>384.8</v>
      </c>
      <c r="D119" s="74">
        <v>0</v>
      </c>
      <c r="E119" s="203">
        <v>0</v>
      </c>
      <c r="F119" s="157">
        <f t="shared" si="19"/>
        <v>0</v>
      </c>
      <c r="G119" s="72">
        <v>0</v>
      </c>
      <c r="H119" s="75">
        <v>0</v>
      </c>
      <c r="I119" s="75"/>
      <c r="J119" s="75"/>
      <c r="K119" s="75"/>
      <c r="L119" s="75"/>
      <c r="M119" s="75"/>
      <c r="N119" s="75">
        <v>0</v>
      </c>
      <c r="O119" s="112">
        <v>0</v>
      </c>
      <c r="P119" s="77"/>
      <c r="Q119" s="77"/>
      <c r="R119" s="77"/>
      <c r="S119" s="112">
        <v>0</v>
      </c>
      <c r="T119" s="112">
        <v>0</v>
      </c>
      <c r="U119" s="71">
        <v>0</v>
      </c>
      <c r="V119" s="71">
        <f t="shared" si="20"/>
        <v>0</v>
      </c>
      <c r="W119" s="73">
        <f t="shared" si="21"/>
        <v>0</v>
      </c>
      <c r="X119" s="77">
        <v>0</v>
      </c>
      <c r="Y119" s="73">
        <f>'ИТОГ и проверка'!M119</f>
        <v>0</v>
      </c>
      <c r="Z119" s="73">
        <v>0</v>
      </c>
      <c r="AA119" s="71">
        <f t="shared" si="22"/>
        <v>0</v>
      </c>
      <c r="AB119" s="10">
        <f t="shared" si="23"/>
        <v>0</v>
      </c>
      <c r="AC119" s="77"/>
      <c r="AD119" s="73"/>
      <c r="AE119" s="77"/>
      <c r="AF119" s="77"/>
      <c r="AG119" s="73"/>
      <c r="AH119" s="73">
        <f>'ИТОГ и проверка'!N119</f>
        <v>0</v>
      </c>
      <c r="AI119" s="91"/>
      <c r="AJ119" s="91">
        <f t="shared" si="24"/>
        <v>0</v>
      </c>
      <c r="AK119" s="89">
        <f t="shared" si="25"/>
        <v>0</v>
      </c>
      <c r="AL119" s="71">
        <f t="shared" si="26"/>
        <v>0</v>
      </c>
    </row>
    <row r="120" spans="1:38">
      <c r="A120" s="93" t="s">
        <v>247</v>
      </c>
      <c r="B120" s="57" t="s">
        <v>248</v>
      </c>
      <c r="C120" s="163"/>
      <c r="D120" s="58"/>
      <c r="E120" s="164"/>
      <c r="F120" s="192"/>
      <c r="G120" s="119"/>
      <c r="H120" s="61"/>
      <c r="I120" s="61"/>
      <c r="J120" s="61"/>
      <c r="K120" s="61"/>
      <c r="L120" s="61"/>
      <c r="M120" s="61"/>
      <c r="N120" s="121"/>
      <c r="O120" s="59"/>
      <c r="P120" s="60"/>
      <c r="Q120" s="60"/>
      <c r="R120" s="60"/>
      <c r="S120" s="59"/>
      <c r="T120" s="59"/>
      <c r="U120" s="60"/>
      <c r="V120" s="60"/>
      <c r="W120" s="60"/>
      <c r="X120" s="60"/>
      <c r="Y120" s="60"/>
      <c r="Z120" s="60"/>
      <c r="AA120" s="60"/>
      <c r="AB120" s="73">
        <f t="shared" si="23"/>
        <v>0</v>
      </c>
      <c r="AC120" s="60"/>
      <c r="AD120" s="60"/>
      <c r="AE120" s="60"/>
      <c r="AF120" s="60"/>
      <c r="AG120" s="60"/>
      <c r="AH120" s="62"/>
      <c r="AI120" s="97"/>
      <c r="AJ120" s="91">
        <f t="shared" si="24"/>
        <v>0</v>
      </c>
      <c r="AK120" s="89">
        <f t="shared" si="25"/>
        <v>0</v>
      </c>
      <c r="AL120" s="71">
        <f t="shared" si="26"/>
        <v>0</v>
      </c>
    </row>
    <row r="121" spans="1:38" ht="63">
      <c r="A121" s="66" t="s">
        <v>249</v>
      </c>
      <c r="B121" s="67" t="s">
        <v>250</v>
      </c>
      <c r="C121" s="168">
        <v>84.5</v>
      </c>
      <c r="D121" s="74">
        <v>35</v>
      </c>
      <c r="E121" s="243">
        <v>22</v>
      </c>
      <c r="F121" s="157">
        <f t="shared" si="19"/>
        <v>0.26035502958579881</v>
      </c>
      <c r="G121" s="72">
        <v>5</v>
      </c>
      <c r="H121" s="75">
        <v>14</v>
      </c>
      <c r="I121" s="75"/>
      <c r="J121" s="75"/>
      <c r="K121" s="75"/>
      <c r="L121" s="75"/>
      <c r="M121" s="75"/>
      <c r="N121" s="75">
        <v>0</v>
      </c>
      <c r="O121" s="75">
        <v>9</v>
      </c>
      <c r="P121" s="90"/>
      <c r="Q121" s="90"/>
      <c r="R121" s="90"/>
      <c r="S121" s="75">
        <v>4</v>
      </c>
      <c r="T121" s="75">
        <v>5</v>
      </c>
      <c r="U121" s="71">
        <f t="shared" si="27"/>
        <v>180</v>
      </c>
      <c r="V121" s="71">
        <f t="shared" si="20"/>
        <v>3.3</v>
      </c>
      <c r="W121" s="73">
        <f t="shared" si="21"/>
        <v>3</v>
      </c>
      <c r="X121" s="77">
        <v>15</v>
      </c>
      <c r="Y121" s="73">
        <f>'ИТОГ и проверка'!M121</f>
        <v>3</v>
      </c>
      <c r="Z121" s="73">
        <f t="shared" si="28"/>
        <v>13.636363636363637</v>
      </c>
      <c r="AA121" s="71">
        <f t="shared" si="22"/>
        <v>-1.3636363636363633</v>
      </c>
      <c r="AB121" s="10">
        <f t="shared" si="23"/>
        <v>0</v>
      </c>
      <c r="AC121" s="77"/>
      <c r="AD121" s="73"/>
      <c r="AE121" s="77"/>
      <c r="AF121" s="77"/>
      <c r="AG121" s="73"/>
      <c r="AH121" s="73">
        <f>'ИТОГ и проверка'!N121</f>
        <v>0</v>
      </c>
      <c r="AI121" s="91"/>
      <c r="AJ121" s="91">
        <f t="shared" si="24"/>
        <v>0</v>
      </c>
      <c r="AK121" s="89">
        <f t="shared" si="25"/>
        <v>-3</v>
      </c>
      <c r="AL121" s="71">
        <f t="shared" si="26"/>
        <v>0</v>
      </c>
    </row>
    <row r="122" spans="1:38" ht="63">
      <c r="A122" s="66" t="s">
        <v>251</v>
      </c>
      <c r="B122" s="67" t="s">
        <v>252</v>
      </c>
      <c r="C122" s="171">
        <v>70</v>
      </c>
      <c r="D122" s="74">
        <v>35</v>
      </c>
      <c r="E122" s="7">
        <v>15</v>
      </c>
      <c r="F122" s="157">
        <f t="shared" si="19"/>
        <v>0.21428571428571427</v>
      </c>
      <c r="G122" s="72">
        <v>5</v>
      </c>
      <c r="H122" s="75">
        <v>14</v>
      </c>
      <c r="I122" s="75"/>
      <c r="J122" s="75"/>
      <c r="K122" s="75"/>
      <c r="L122" s="75"/>
      <c r="M122" s="75"/>
      <c r="N122" s="75">
        <v>0</v>
      </c>
      <c r="O122" s="75">
        <v>5</v>
      </c>
      <c r="P122" s="90"/>
      <c r="Q122" s="90"/>
      <c r="R122" s="90"/>
      <c r="S122" s="75">
        <v>4</v>
      </c>
      <c r="T122" s="75">
        <v>1</v>
      </c>
      <c r="U122" s="71">
        <f t="shared" si="27"/>
        <v>100</v>
      </c>
      <c r="V122" s="71">
        <f t="shared" si="20"/>
        <v>2.25</v>
      </c>
      <c r="W122" s="73">
        <f t="shared" si="21"/>
        <v>2</v>
      </c>
      <c r="X122" s="77">
        <v>15</v>
      </c>
      <c r="Y122" s="73">
        <f>'ИТОГ и проверка'!M122</f>
        <v>2</v>
      </c>
      <c r="Z122" s="73">
        <f t="shared" si="28"/>
        <v>13.333333333333334</v>
      </c>
      <c r="AA122" s="71">
        <f t="shared" si="22"/>
        <v>-1.6666666666666661</v>
      </c>
      <c r="AB122" s="73">
        <f t="shared" si="23"/>
        <v>0</v>
      </c>
      <c r="AC122" s="77"/>
      <c r="AD122" s="73"/>
      <c r="AE122" s="77"/>
      <c r="AF122" s="77"/>
      <c r="AG122" s="73"/>
      <c r="AH122" s="73">
        <f>'ИТОГ и проверка'!N122</f>
        <v>0</v>
      </c>
      <c r="AI122" s="91"/>
      <c r="AJ122" s="91">
        <f t="shared" si="24"/>
        <v>0</v>
      </c>
      <c r="AK122" s="89">
        <f t="shared" si="25"/>
        <v>-2</v>
      </c>
      <c r="AL122" s="71">
        <f t="shared" si="26"/>
        <v>0</v>
      </c>
    </row>
    <row r="123" spans="1:38" ht="63">
      <c r="A123" s="66" t="s">
        <v>253</v>
      </c>
      <c r="B123" s="67" t="s">
        <v>254</v>
      </c>
      <c r="C123" s="168">
        <v>247.5</v>
      </c>
      <c r="D123" s="74">
        <v>106</v>
      </c>
      <c r="E123" s="245">
        <v>52</v>
      </c>
      <c r="F123" s="157">
        <f t="shared" si="19"/>
        <v>0.21010101010101009</v>
      </c>
      <c r="G123" s="72">
        <v>15</v>
      </c>
      <c r="H123" s="75">
        <v>14</v>
      </c>
      <c r="I123" s="75"/>
      <c r="J123" s="75"/>
      <c r="K123" s="75"/>
      <c r="L123" s="75"/>
      <c r="M123" s="75"/>
      <c r="N123" s="75">
        <v>0</v>
      </c>
      <c r="O123" s="75">
        <v>8</v>
      </c>
      <c r="P123" s="90"/>
      <c r="Q123" s="90"/>
      <c r="R123" s="90"/>
      <c r="S123" s="75">
        <v>5</v>
      </c>
      <c r="T123" s="75">
        <v>3</v>
      </c>
      <c r="U123" s="71">
        <f t="shared" si="27"/>
        <v>53.333333333333336</v>
      </c>
      <c r="V123" s="71">
        <f t="shared" si="20"/>
        <v>7.8</v>
      </c>
      <c r="W123" s="73">
        <f t="shared" si="21"/>
        <v>7</v>
      </c>
      <c r="X123" s="77">
        <v>15</v>
      </c>
      <c r="Y123" s="73">
        <f>'ИТОГ и проверка'!M123</f>
        <v>7</v>
      </c>
      <c r="Z123" s="73">
        <f t="shared" si="28"/>
        <v>13.461538461538462</v>
      </c>
      <c r="AA123" s="71">
        <f t="shared" si="22"/>
        <v>-1.5384615384615383</v>
      </c>
      <c r="AB123" s="10">
        <f t="shared" si="23"/>
        <v>0</v>
      </c>
      <c r="AC123" s="77"/>
      <c r="AD123" s="73"/>
      <c r="AE123" s="77"/>
      <c r="AF123" s="77"/>
      <c r="AG123" s="73"/>
      <c r="AH123" s="73">
        <f>'ИТОГ и проверка'!N123</f>
        <v>0</v>
      </c>
      <c r="AI123" s="91"/>
      <c r="AJ123" s="91">
        <f t="shared" si="24"/>
        <v>0</v>
      </c>
      <c r="AK123" s="89">
        <f t="shared" si="25"/>
        <v>-7</v>
      </c>
      <c r="AL123" s="71">
        <f t="shared" si="26"/>
        <v>0</v>
      </c>
    </row>
    <row r="124" spans="1:38" ht="47.25">
      <c r="A124" s="66" t="s">
        <v>255</v>
      </c>
      <c r="B124" s="67" t="s">
        <v>256</v>
      </c>
      <c r="C124" s="222">
        <v>600.66700000000003</v>
      </c>
      <c r="D124" s="284">
        <v>287</v>
      </c>
      <c r="E124" s="218">
        <v>342</v>
      </c>
      <c r="F124" s="174">
        <f t="shared" si="19"/>
        <v>0.56936705362538642</v>
      </c>
      <c r="G124" s="72">
        <v>43</v>
      </c>
      <c r="H124" s="75">
        <v>15</v>
      </c>
      <c r="I124" s="75"/>
      <c r="J124" s="75"/>
      <c r="K124" s="75"/>
      <c r="L124" s="75"/>
      <c r="M124" s="75"/>
      <c r="N124" s="158">
        <v>0</v>
      </c>
      <c r="O124" s="44">
        <v>43</v>
      </c>
      <c r="P124" s="333"/>
      <c r="Q124" s="90"/>
      <c r="R124" s="172"/>
      <c r="S124" s="44">
        <v>34</v>
      </c>
      <c r="T124" s="38">
        <v>9</v>
      </c>
      <c r="U124" s="162">
        <f t="shared" si="27"/>
        <v>100</v>
      </c>
      <c r="V124" s="71">
        <f t="shared" si="20"/>
        <v>51.3</v>
      </c>
      <c r="W124" s="73">
        <f t="shared" si="21"/>
        <v>51</v>
      </c>
      <c r="X124" s="77">
        <v>15</v>
      </c>
      <c r="Y124" s="73">
        <f>'ИТОГ и проверка'!M124</f>
        <v>51</v>
      </c>
      <c r="Z124" s="73">
        <f t="shared" si="28"/>
        <v>14.912280701754387</v>
      </c>
      <c r="AA124" s="71">
        <f t="shared" si="22"/>
        <v>-8.7719298245612976E-2</v>
      </c>
      <c r="AB124" s="73">
        <f t="shared" si="23"/>
        <v>0</v>
      </c>
      <c r="AC124" s="77"/>
      <c r="AD124" s="73"/>
      <c r="AE124" s="77"/>
      <c r="AF124" s="77"/>
      <c r="AG124" s="73"/>
      <c r="AH124" s="73">
        <f>'ИТОГ и проверка'!N124</f>
        <v>0</v>
      </c>
      <c r="AI124" s="91"/>
      <c r="AJ124" s="91">
        <f t="shared" si="24"/>
        <v>0</v>
      </c>
      <c r="AK124" s="89">
        <f t="shared" si="25"/>
        <v>-51</v>
      </c>
      <c r="AL124" s="71">
        <f t="shared" si="26"/>
        <v>0</v>
      </c>
    </row>
    <row r="125" spans="1:38" ht="31.5">
      <c r="A125" s="66" t="s">
        <v>257</v>
      </c>
      <c r="B125" s="67" t="s">
        <v>258</v>
      </c>
      <c r="C125" s="168">
        <v>1010.05</v>
      </c>
      <c r="D125" s="74">
        <v>374</v>
      </c>
      <c r="E125" s="148">
        <v>495</v>
      </c>
      <c r="F125" s="157">
        <f t="shared" si="19"/>
        <v>0.49007474877481316</v>
      </c>
      <c r="G125" s="72">
        <v>56</v>
      </c>
      <c r="H125" s="75">
        <v>15</v>
      </c>
      <c r="I125" s="75"/>
      <c r="J125" s="75"/>
      <c r="K125" s="75"/>
      <c r="L125" s="75"/>
      <c r="M125" s="75">
        <v>41</v>
      </c>
      <c r="N125" s="158">
        <v>15</v>
      </c>
      <c r="O125" s="90">
        <v>2</v>
      </c>
      <c r="P125" s="333"/>
      <c r="Q125" s="90"/>
      <c r="R125" s="172"/>
      <c r="S125" s="44">
        <v>2</v>
      </c>
      <c r="T125" s="348"/>
      <c r="U125" s="162">
        <f t="shared" si="27"/>
        <v>3.5714285714285712</v>
      </c>
      <c r="V125" s="71">
        <f t="shared" si="20"/>
        <v>74.25</v>
      </c>
      <c r="W125" s="73">
        <f t="shared" si="21"/>
        <v>74</v>
      </c>
      <c r="X125" s="77">
        <v>15</v>
      </c>
      <c r="Y125" s="73">
        <f>'ИТОГ и проверка'!M125</f>
        <v>74</v>
      </c>
      <c r="Z125" s="73">
        <f t="shared" si="28"/>
        <v>14.94949494949495</v>
      </c>
      <c r="AA125" s="71">
        <f t="shared" si="22"/>
        <v>-5.0505050505050164E-2</v>
      </c>
      <c r="AB125" s="10">
        <f t="shared" si="23"/>
        <v>0</v>
      </c>
      <c r="AC125" s="77"/>
      <c r="AD125" s="73"/>
      <c r="AE125" s="77"/>
      <c r="AF125" s="77"/>
      <c r="AG125" s="73">
        <f t="shared" si="29"/>
        <v>55</v>
      </c>
      <c r="AH125" s="73">
        <f>'ИТОГ и проверка'!N125</f>
        <v>19</v>
      </c>
      <c r="AI125" s="91"/>
      <c r="AJ125" s="91">
        <f t="shared" si="24"/>
        <v>74</v>
      </c>
      <c r="AK125" s="89">
        <f t="shared" si="25"/>
        <v>0</v>
      </c>
      <c r="AL125" s="71">
        <f t="shared" si="26"/>
        <v>0</v>
      </c>
    </row>
    <row r="126" spans="1:38" ht="31.5">
      <c r="A126" s="66" t="s">
        <v>259</v>
      </c>
      <c r="B126" s="67" t="s">
        <v>260</v>
      </c>
      <c r="C126" s="171">
        <v>2437.1999999999998</v>
      </c>
      <c r="D126" s="74">
        <v>1194</v>
      </c>
      <c r="E126" s="90">
        <v>682</v>
      </c>
      <c r="F126" s="157">
        <f t="shared" si="19"/>
        <v>0.27982931232561958</v>
      </c>
      <c r="G126" s="72">
        <v>179</v>
      </c>
      <c r="H126" s="75">
        <v>15</v>
      </c>
      <c r="I126" s="75"/>
      <c r="J126" s="75"/>
      <c r="K126" s="75"/>
      <c r="L126" s="75"/>
      <c r="M126" s="75">
        <v>134</v>
      </c>
      <c r="N126" s="158">
        <v>45</v>
      </c>
      <c r="O126" s="90">
        <v>10</v>
      </c>
      <c r="P126" s="333"/>
      <c r="Q126" s="90"/>
      <c r="R126" s="172"/>
      <c r="S126" s="44">
        <v>10</v>
      </c>
      <c r="T126" s="348"/>
      <c r="U126" s="162">
        <f t="shared" si="27"/>
        <v>5.5865921787709496</v>
      </c>
      <c r="V126" s="71">
        <f t="shared" si="20"/>
        <v>102.3</v>
      </c>
      <c r="W126" s="73">
        <f t="shared" si="21"/>
        <v>102</v>
      </c>
      <c r="X126" s="77">
        <v>15</v>
      </c>
      <c r="Y126" s="73">
        <f>'ИТОГ и проверка'!M126</f>
        <v>102</v>
      </c>
      <c r="Z126" s="73">
        <f t="shared" si="28"/>
        <v>14.956011730205278</v>
      </c>
      <c r="AA126" s="71">
        <f t="shared" si="22"/>
        <v>-4.3988269794722257E-2</v>
      </c>
      <c r="AB126" s="73">
        <f t="shared" si="23"/>
        <v>0</v>
      </c>
      <c r="AC126" s="77"/>
      <c r="AD126" s="73"/>
      <c r="AE126" s="77"/>
      <c r="AF126" s="77"/>
      <c r="AG126" s="73">
        <f t="shared" si="29"/>
        <v>76</v>
      </c>
      <c r="AH126" s="73">
        <f>'ИТОГ и проверка'!N126</f>
        <v>26</v>
      </c>
      <c r="AI126" s="91"/>
      <c r="AJ126" s="91">
        <f t="shared" si="24"/>
        <v>102</v>
      </c>
      <c r="AK126" s="89">
        <f t="shared" si="25"/>
        <v>0</v>
      </c>
      <c r="AL126" s="71">
        <f t="shared" si="26"/>
        <v>0</v>
      </c>
    </row>
    <row r="127" spans="1:38">
      <c r="A127" s="93" t="s">
        <v>261</v>
      </c>
      <c r="B127" s="57" t="s">
        <v>262</v>
      </c>
      <c r="C127" s="175"/>
      <c r="D127" s="165"/>
      <c r="E127" s="241"/>
      <c r="F127" s="213"/>
      <c r="G127" s="119"/>
      <c r="H127" s="61"/>
      <c r="I127" s="61"/>
      <c r="J127" s="61"/>
      <c r="K127" s="61"/>
      <c r="L127" s="61"/>
      <c r="M127" s="61"/>
      <c r="N127" s="121"/>
      <c r="O127" s="59"/>
      <c r="P127" s="60"/>
      <c r="Q127" s="60"/>
      <c r="R127" s="60"/>
      <c r="S127" s="59"/>
      <c r="T127" s="59"/>
      <c r="U127" s="60"/>
      <c r="V127" s="60"/>
      <c r="W127" s="60"/>
      <c r="X127" s="60"/>
      <c r="Y127" s="60"/>
      <c r="Z127" s="60"/>
      <c r="AA127" s="60"/>
      <c r="AB127" s="10">
        <f t="shared" si="23"/>
        <v>0</v>
      </c>
      <c r="AC127" s="60"/>
      <c r="AD127" s="60"/>
      <c r="AE127" s="60"/>
      <c r="AF127" s="60"/>
      <c r="AG127" s="60"/>
      <c r="AH127" s="62"/>
      <c r="AI127" s="97"/>
      <c r="AJ127" s="91">
        <f t="shared" si="24"/>
        <v>0</v>
      </c>
      <c r="AK127" s="89">
        <f t="shared" si="25"/>
        <v>0</v>
      </c>
      <c r="AL127" s="71">
        <f t="shared" si="26"/>
        <v>0</v>
      </c>
    </row>
    <row r="128" spans="1:38" ht="47.25">
      <c r="A128" s="66" t="s">
        <v>263</v>
      </c>
      <c r="B128" s="67" t="s">
        <v>264</v>
      </c>
      <c r="C128" s="171">
        <v>1562.3679999999999</v>
      </c>
      <c r="D128" s="74">
        <v>174</v>
      </c>
      <c r="E128" s="148">
        <v>135</v>
      </c>
      <c r="F128" s="157">
        <f t="shared" si="19"/>
        <v>8.6407299688677705E-2</v>
      </c>
      <c r="G128" s="72">
        <v>0</v>
      </c>
      <c r="H128" s="75">
        <v>0</v>
      </c>
      <c r="I128" s="75"/>
      <c r="J128" s="75"/>
      <c r="K128" s="75"/>
      <c r="L128" s="75"/>
      <c r="M128" s="75"/>
      <c r="N128" s="158">
        <v>0</v>
      </c>
      <c r="O128" s="92">
        <v>0</v>
      </c>
      <c r="P128" s="333"/>
      <c r="Q128" s="90"/>
      <c r="R128" s="172"/>
      <c r="S128" s="92">
        <v>0</v>
      </c>
      <c r="T128" s="344">
        <v>0</v>
      </c>
      <c r="U128" s="162">
        <v>0</v>
      </c>
      <c r="V128" s="71">
        <f t="shared" si="20"/>
        <v>20.25</v>
      </c>
      <c r="W128" s="73">
        <f t="shared" si="21"/>
        <v>20</v>
      </c>
      <c r="X128" s="77">
        <v>15</v>
      </c>
      <c r="Y128" s="73">
        <f>'ИТОГ и проверка'!M128</f>
        <v>20</v>
      </c>
      <c r="Z128" s="73">
        <f t="shared" si="28"/>
        <v>14.814814814814813</v>
      </c>
      <c r="AA128" s="71">
        <f t="shared" si="22"/>
        <v>-0.1851851851851869</v>
      </c>
      <c r="AB128" s="73">
        <f t="shared" si="23"/>
        <v>0</v>
      </c>
      <c r="AC128" s="77"/>
      <c r="AD128" s="73"/>
      <c r="AE128" s="77"/>
      <c r="AF128" s="77"/>
      <c r="AG128" s="73"/>
      <c r="AH128" s="73">
        <f>'ИТОГ и проверка'!N128</f>
        <v>0</v>
      </c>
      <c r="AI128" s="91"/>
      <c r="AJ128" s="91">
        <f t="shared" si="24"/>
        <v>0</v>
      </c>
      <c r="AK128" s="89">
        <f t="shared" si="25"/>
        <v>-20</v>
      </c>
      <c r="AL128" s="71">
        <f t="shared" si="26"/>
        <v>0</v>
      </c>
    </row>
    <row r="129" spans="1:38" ht="47.25">
      <c r="A129" s="66" t="s">
        <v>265</v>
      </c>
      <c r="B129" s="67" t="s">
        <v>266</v>
      </c>
      <c r="C129" s="168">
        <v>166.57499999999999</v>
      </c>
      <c r="D129" s="74">
        <v>0</v>
      </c>
      <c r="E129" s="75">
        <v>0</v>
      </c>
      <c r="F129" s="157">
        <f t="shared" si="19"/>
        <v>0</v>
      </c>
      <c r="G129" s="72">
        <v>0</v>
      </c>
      <c r="H129" s="75">
        <v>0</v>
      </c>
      <c r="I129" s="75"/>
      <c r="J129" s="75"/>
      <c r="K129" s="75"/>
      <c r="L129" s="75"/>
      <c r="M129" s="75"/>
      <c r="N129" s="158">
        <v>0</v>
      </c>
      <c r="O129" s="92">
        <v>0</v>
      </c>
      <c r="P129" s="333"/>
      <c r="Q129" s="90"/>
      <c r="R129" s="172"/>
      <c r="S129" s="92">
        <v>0</v>
      </c>
      <c r="T129" s="344">
        <v>0</v>
      </c>
      <c r="U129" s="162">
        <v>0</v>
      </c>
      <c r="V129" s="71">
        <f t="shared" si="20"/>
        <v>0</v>
      </c>
      <c r="W129" s="73">
        <f t="shared" si="21"/>
        <v>0</v>
      </c>
      <c r="X129" s="77">
        <v>0</v>
      </c>
      <c r="Y129" s="73">
        <f>'ИТОГ и проверка'!M129</f>
        <v>0</v>
      </c>
      <c r="Z129" s="73">
        <v>0</v>
      </c>
      <c r="AA129" s="71">
        <f t="shared" si="22"/>
        <v>0</v>
      </c>
      <c r="AB129" s="10">
        <f t="shared" si="23"/>
        <v>0</v>
      </c>
      <c r="AC129" s="77"/>
      <c r="AD129" s="73"/>
      <c r="AE129" s="77"/>
      <c r="AF129" s="77"/>
      <c r="AG129" s="73"/>
      <c r="AH129" s="73">
        <f>'ИТОГ и проверка'!N129</f>
        <v>0</v>
      </c>
      <c r="AI129" s="91"/>
      <c r="AJ129" s="91">
        <f t="shared" si="24"/>
        <v>0</v>
      </c>
      <c r="AK129" s="89">
        <f t="shared" si="25"/>
        <v>0</v>
      </c>
      <c r="AL129" s="71">
        <f t="shared" si="26"/>
        <v>0</v>
      </c>
    </row>
    <row r="130" spans="1:38" ht="47.25">
      <c r="A130" s="66" t="s">
        <v>267</v>
      </c>
      <c r="B130" s="67" t="s">
        <v>268</v>
      </c>
      <c r="C130" s="171">
        <v>6.8</v>
      </c>
      <c r="D130" s="284">
        <v>0</v>
      </c>
      <c r="E130" s="248">
        <v>0</v>
      </c>
      <c r="F130" s="174">
        <f t="shared" si="19"/>
        <v>0</v>
      </c>
      <c r="G130" s="72">
        <v>0</v>
      </c>
      <c r="H130" s="75">
        <v>0</v>
      </c>
      <c r="I130" s="75"/>
      <c r="J130" s="75"/>
      <c r="K130" s="75"/>
      <c r="L130" s="75"/>
      <c r="M130" s="75"/>
      <c r="N130" s="158">
        <v>0</v>
      </c>
      <c r="O130" s="92">
        <v>0</v>
      </c>
      <c r="P130" s="333"/>
      <c r="Q130" s="90"/>
      <c r="R130" s="172"/>
      <c r="S130" s="92">
        <v>0</v>
      </c>
      <c r="T130" s="344">
        <v>0</v>
      </c>
      <c r="U130" s="162">
        <v>0</v>
      </c>
      <c r="V130" s="71">
        <f t="shared" si="20"/>
        <v>0</v>
      </c>
      <c r="W130" s="73">
        <f t="shared" si="21"/>
        <v>0</v>
      </c>
      <c r="X130" s="77">
        <v>0</v>
      </c>
      <c r="Y130" s="73">
        <f>'ИТОГ и проверка'!M130</f>
        <v>0</v>
      </c>
      <c r="Z130" s="73">
        <v>0</v>
      </c>
      <c r="AA130" s="71">
        <f t="shared" si="22"/>
        <v>0</v>
      </c>
      <c r="AB130" s="73">
        <f t="shared" si="23"/>
        <v>0</v>
      </c>
      <c r="AC130" s="77"/>
      <c r="AD130" s="73"/>
      <c r="AE130" s="77"/>
      <c r="AF130" s="77"/>
      <c r="AG130" s="73"/>
      <c r="AH130" s="73">
        <f>'ИТОГ и проверка'!N130</f>
        <v>0</v>
      </c>
      <c r="AI130" s="91"/>
      <c r="AJ130" s="91">
        <f t="shared" si="24"/>
        <v>0</v>
      </c>
      <c r="AK130" s="89">
        <f t="shared" si="25"/>
        <v>0</v>
      </c>
      <c r="AL130" s="71">
        <f t="shared" si="26"/>
        <v>0</v>
      </c>
    </row>
    <row r="131" spans="1:38">
      <c r="A131" s="93" t="s">
        <v>269</v>
      </c>
      <c r="B131" s="57" t="s">
        <v>270</v>
      </c>
      <c r="C131" s="175"/>
      <c r="D131" s="165"/>
      <c r="E131" s="229"/>
      <c r="F131" s="213"/>
      <c r="G131" s="119"/>
      <c r="H131" s="61"/>
      <c r="I131" s="61"/>
      <c r="J131" s="61"/>
      <c r="K131" s="61"/>
      <c r="L131" s="61"/>
      <c r="M131" s="61"/>
      <c r="N131" s="121"/>
      <c r="O131" s="59"/>
      <c r="P131" s="60"/>
      <c r="Q131" s="60"/>
      <c r="R131" s="60"/>
      <c r="S131" s="59"/>
      <c r="T131" s="59"/>
      <c r="U131" s="60"/>
      <c r="V131" s="60"/>
      <c r="W131" s="60"/>
      <c r="X131" s="60"/>
      <c r="Y131" s="60"/>
      <c r="Z131" s="60"/>
      <c r="AA131" s="60"/>
      <c r="AB131" s="10">
        <f t="shared" si="23"/>
        <v>0</v>
      </c>
      <c r="AC131" s="60"/>
      <c r="AD131" s="60"/>
      <c r="AE131" s="60"/>
      <c r="AF131" s="60"/>
      <c r="AG131" s="60"/>
      <c r="AH131" s="62"/>
      <c r="AI131" s="97"/>
      <c r="AJ131" s="91">
        <f t="shared" si="24"/>
        <v>0</v>
      </c>
      <c r="AK131" s="89">
        <f t="shared" si="25"/>
        <v>0</v>
      </c>
      <c r="AL131" s="71">
        <f t="shared" si="26"/>
        <v>0</v>
      </c>
    </row>
    <row r="132" spans="1:38" ht="47.25">
      <c r="A132" s="66" t="s">
        <v>271</v>
      </c>
      <c r="B132" s="67" t="s">
        <v>272</v>
      </c>
      <c r="C132" s="222">
        <v>1015</v>
      </c>
      <c r="D132" s="74">
        <v>0</v>
      </c>
      <c r="E132" s="148">
        <v>0</v>
      </c>
      <c r="F132" s="157">
        <f t="shared" si="19"/>
        <v>0</v>
      </c>
      <c r="G132" s="72">
        <v>0</v>
      </c>
      <c r="H132" s="75">
        <v>0</v>
      </c>
      <c r="I132" s="235"/>
      <c r="J132" s="75"/>
      <c r="K132" s="75"/>
      <c r="L132" s="75"/>
      <c r="M132" s="75"/>
      <c r="N132" s="158">
        <v>0</v>
      </c>
      <c r="O132" s="92">
        <v>0</v>
      </c>
      <c r="P132" s="333"/>
      <c r="Q132" s="90"/>
      <c r="R132" s="172"/>
      <c r="S132" s="92">
        <v>0</v>
      </c>
      <c r="T132" s="344">
        <v>0</v>
      </c>
      <c r="U132" s="162">
        <v>0</v>
      </c>
      <c r="V132" s="71">
        <f t="shared" si="20"/>
        <v>0</v>
      </c>
      <c r="W132" s="73">
        <f t="shared" si="21"/>
        <v>0</v>
      </c>
      <c r="X132" s="77">
        <v>0</v>
      </c>
      <c r="Y132" s="73">
        <f>'ИТОГ и проверка'!M132</f>
        <v>0</v>
      </c>
      <c r="Z132" s="73">
        <v>0</v>
      </c>
      <c r="AA132" s="71">
        <f t="shared" si="22"/>
        <v>0</v>
      </c>
      <c r="AB132" s="73">
        <f t="shared" si="23"/>
        <v>0</v>
      </c>
      <c r="AC132" s="236"/>
      <c r="AD132" s="73"/>
      <c r="AE132" s="77"/>
      <c r="AF132" s="77"/>
      <c r="AG132" s="73"/>
      <c r="AH132" s="73">
        <f>'ИТОГ и проверка'!N132</f>
        <v>0</v>
      </c>
      <c r="AI132" s="91"/>
      <c r="AJ132" s="91">
        <f t="shared" si="24"/>
        <v>0</v>
      </c>
      <c r="AK132" s="89">
        <f t="shared" si="25"/>
        <v>0</v>
      </c>
      <c r="AL132" s="71">
        <f t="shared" si="26"/>
        <v>0</v>
      </c>
    </row>
    <row r="133" spans="1:38" ht="31.5">
      <c r="A133" s="66" t="s">
        <v>273</v>
      </c>
      <c r="B133" s="67" t="s">
        <v>274</v>
      </c>
      <c r="C133" s="168">
        <v>163.09700000000001</v>
      </c>
      <c r="D133" s="74">
        <v>0</v>
      </c>
      <c r="E133" s="203">
        <v>0</v>
      </c>
      <c r="F133" s="157">
        <f t="shared" si="19"/>
        <v>0</v>
      </c>
      <c r="G133" s="72">
        <v>0</v>
      </c>
      <c r="H133" s="75">
        <v>0</v>
      </c>
      <c r="I133" s="235"/>
      <c r="J133" s="75"/>
      <c r="K133" s="75"/>
      <c r="L133" s="75"/>
      <c r="M133" s="75"/>
      <c r="N133" s="158">
        <v>0</v>
      </c>
      <c r="O133" s="92">
        <v>0</v>
      </c>
      <c r="P133" s="333"/>
      <c r="Q133" s="90"/>
      <c r="R133" s="172"/>
      <c r="S133" s="92">
        <v>0</v>
      </c>
      <c r="T133" s="344">
        <v>0</v>
      </c>
      <c r="U133" s="162">
        <v>0</v>
      </c>
      <c r="V133" s="71">
        <f t="shared" si="20"/>
        <v>0</v>
      </c>
      <c r="W133" s="73">
        <f t="shared" si="21"/>
        <v>0</v>
      </c>
      <c r="X133" s="77">
        <v>0</v>
      </c>
      <c r="Y133" s="73">
        <f>'ИТОГ и проверка'!M133</f>
        <v>0</v>
      </c>
      <c r="Z133" s="73">
        <v>0</v>
      </c>
      <c r="AA133" s="71">
        <f t="shared" si="22"/>
        <v>0</v>
      </c>
      <c r="AB133" s="10">
        <f t="shared" si="23"/>
        <v>0</v>
      </c>
      <c r="AC133" s="236"/>
      <c r="AD133" s="73"/>
      <c r="AE133" s="77"/>
      <c r="AF133" s="77"/>
      <c r="AG133" s="73"/>
      <c r="AH133" s="73">
        <f>'ИТОГ и проверка'!N133</f>
        <v>0</v>
      </c>
      <c r="AI133" s="91"/>
      <c r="AJ133" s="91">
        <f t="shared" si="24"/>
        <v>0</v>
      </c>
      <c r="AK133" s="89">
        <f t="shared" si="25"/>
        <v>0</v>
      </c>
      <c r="AL133" s="71">
        <f t="shared" si="26"/>
        <v>0</v>
      </c>
    </row>
    <row r="134" spans="1:38" ht="31.5">
      <c r="A134" s="66" t="s">
        <v>275</v>
      </c>
      <c r="B134" s="67" t="s">
        <v>276</v>
      </c>
      <c r="C134" s="171">
        <v>385.19600000000003</v>
      </c>
      <c r="D134" s="74">
        <v>260</v>
      </c>
      <c r="E134" s="148">
        <v>270</v>
      </c>
      <c r="F134" s="157">
        <f t="shared" si="19"/>
        <v>0.70094185817090515</v>
      </c>
      <c r="G134" s="72">
        <v>0</v>
      </c>
      <c r="H134" s="75">
        <v>0</v>
      </c>
      <c r="I134" s="235"/>
      <c r="J134" s="75"/>
      <c r="K134" s="75"/>
      <c r="L134" s="75"/>
      <c r="M134" s="75"/>
      <c r="N134" s="158">
        <v>0</v>
      </c>
      <c r="O134" s="92">
        <v>0</v>
      </c>
      <c r="P134" s="333"/>
      <c r="Q134" s="90"/>
      <c r="R134" s="172"/>
      <c r="S134" s="92">
        <v>0</v>
      </c>
      <c r="T134" s="344">
        <v>0</v>
      </c>
      <c r="U134" s="162">
        <v>0</v>
      </c>
      <c r="V134" s="71">
        <f t="shared" si="20"/>
        <v>40.5</v>
      </c>
      <c r="W134" s="73">
        <f t="shared" si="21"/>
        <v>40</v>
      </c>
      <c r="X134" s="77">
        <v>15</v>
      </c>
      <c r="Y134" s="73">
        <f>'ИТОГ и проверка'!M134</f>
        <v>0</v>
      </c>
      <c r="Z134" s="73">
        <f t="shared" si="28"/>
        <v>0</v>
      </c>
      <c r="AA134" s="71">
        <f t="shared" si="22"/>
        <v>-15</v>
      </c>
      <c r="AB134" s="73">
        <f t="shared" si="23"/>
        <v>0</v>
      </c>
      <c r="AC134" s="236"/>
      <c r="AD134" s="73"/>
      <c r="AE134" s="77"/>
      <c r="AF134" s="77"/>
      <c r="AG134" s="73"/>
      <c r="AH134" s="73">
        <f>'ИТОГ и проверка'!N134</f>
        <v>0</v>
      </c>
      <c r="AI134" s="91"/>
      <c r="AJ134" s="91">
        <f t="shared" si="24"/>
        <v>0</v>
      </c>
      <c r="AK134" s="89">
        <f t="shared" si="25"/>
        <v>0</v>
      </c>
      <c r="AL134" s="71">
        <f t="shared" si="26"/>
        <v>0</v>
      </c>
    </row>
    <row r="135" spans="1:38" ht="31.5">
      <c r="A135" s="66" t="s">
        <v>277</v>
      </c>
      <c r="B135" s="67" t="s">
        <v>278</v>
      </c>
      <c r="C135" s="168">
        <v>42.954999999999998</v>
      </c>
      <c r="D135" s="74">
        <v>0</v>
      </c>
      <c r="E135" s="186">
        <v>0</v>
      </c>
      <c r="F135" s="157">
        <f t="shared" si="19"/>
        <v>0</v>
      </c>
      <c r="G135" s="72">
        <v>0</v>
      </c>
      <c r="H135" s="75">
        <v>0</v>
      </c>
      <c r="I135" s="235"/>
      <c r="J135" s="75"/>
      <c r="K135" s="75"/>
      <c r="L135" s="75"/>
      <c r="M135" s="75"/>
      <c r="N135" s="158">
        <v>0</v>
      </c>
      <c r="O135" s="92">
        <v>0</v>
      </c>
      <c r="P135" s="333"/>
      <c r="Q135" s="90"/>
      <c r="R135" s="172"/>
      <c r="S135" s="92">
        <v>0</v>
      </c>
      <c r="T135" s="344">
        <v>0</v>
      </c>
      <c r="U135" s="71">
        <v>0</v>
      </c>
      <c r="V135" s="71">
        <f t="shared" si="20"/>
        <v>0</v>
      </c>
      <c r="W135" s="73">
        <f t="shared" si="21"/>
        <v>0</v>
      </c>
      <c r="X135" s="77">
        <v>0</v>
      </c>
      <c r="Y135" s="73">
        <f>'ИТОГ и проверка'!M135</f>
        <v>0</v>
      </c>
      <c r="Z135" s="73">
        <v>0</v>
      </c>
      <c r="AA135" s="71">
        <f t="shared" si="22"/>
        <v>0</v>
      </c>
      <c r="AB135" s="10">
        <f t="shared" si="23"/>
        <v>0</v>
      </c>
      <c r="AC135" s="236"/>
      <c r="AD135" s="73"/>
      <c r="AE135" s="77"/>
      <c r="AF135" s="77"/>
      <c r="AG135" s="73"/>
      <c r="AH135" s="73">
        <f>'ИТОГ и проверка'!N135</f>
        <v>0</v>
      </c>
      <c r="AI135" s="91"/>
      <c r="AJ135" s="91">
        <f t="shared" si="24"/>
        <v>0</v>
      </c>
      <c r="AK135" s="89">
        <f t="shared" si="25"/>
        <v>0</v>
      </c>
      <c r="AL135" s="71">
        <f t="shared" si="26"/>
        <v>0</v>
      </c>
    </row>
    <row r="136" spans="1:38" ht="47.25">
      <c r="A136" s="66" t="s">
        <v>279</v>
      </c>
      <c r="B136" s="67" t="s">
        <v>280</v>
      </c>
      <c r="C136" s="171">
        <v>31.655000000000001</v>
      </c>
      <c r="D136" s="74">
        <v>0</v>
      </c>
      <c r="E136" s="148">
        <v>0</v>
      </c>
      <c r="F136" s="157">
        <f t="shared" si="19"/>
        <v>0</v>
      </c>
      <c r="G136" s="72">
        <v>0</v>
      </c>
      <c r="H136" s="75">
        <v>0</v>
      </c>
      <c r="I136" s="235"/>
      <c r="J136" s="75"/>
      <c r="K136" s="75"/>
      <c r="L136" s="75"/>
      <c r="M136" s="75"/>
      <c r="N136" s="158">
        <v>0</v>
      </c>
      <c r="O136" s="92">
        <v>0</v>
      </c>
      <c r="P136" s="333"/>
      <c r="Q136" s="90"/>
      <c r="R136" s="172"/>
      <c r="S136" s="92">
        <v>0</v>
      </c>
      <c r="T136" s="344">
        <v>0</v>
      </c>
      <c r="U136" s="162">
        <v>0</v>
      </c>
      <c r="V136" s="71">
        <f t="shared" si="20"/>
        <v>0</v>
      </c>
      <c r="W136" s="73">
        <f t="shared" si="21"/>
        <v>0</v>
      </c>
      <c r="X136" s="77">
        <v>0</v>
      </c>
      <c r="Y136" s="73">
        <f>'ИТОГ и проверка'!M136</f>
        <v>0</v>
      </c>
      <c r="Z136" s="73">
        <v>0</v>
      </c>
      <c r="AA136" s="71">
        <f t="shared" si="22"/>
        <v>0</v>
      </c>
      <c r="AB136" s="73">
        <f t="shared" si="23"/>
        <v>0</v>
      </c>
      <c r="AC136" s="236"/>
      <c r="AD136" s="73"/>
      <c r="AE136" s="77"/>
      <c r="AF136" s="77"/>
      <c r="AG136" s="73"/>
      <c r="AH136" s="73">
        <f>'ИТОГ и проверка'!N136</f>
        <v>0</v>
      </c>
      <c r="AI136" s="91"/>
      <c r="AJ136" s="91">
        <f t="shared" si="24"/>
        <v>0</v>
      </c>
      <c r="AK136" s="89">
        <f t="shared" si="25"/>
        <v>0</v>
      </c>
      <c r="AL136" s="71">
        <f t="shared" si="26"/>
        <v>0</v>
      </c>
    </row>
    <row r="137" spans="1:38" ht="47.25">
      <c r="A137" s="66" t="s">
        <v>281</v>
      </c>
      <c r="B137" s="67" t="s">
        <v>282</v>
      </c>
      <c r="C137" s="168">
        <v>49.08</v>
      </c>
      <c r="D137" s="74">
        <v>0</v>
      </c>
      <c r="E137" s="203">
        <v>0</v>
      </c>
      <c r="F137" s="157">
        <f t="shared" si="19"/>
        <v>0</v>
      </c>
      <c r="G137" s="72">
        <v>0</v>
      </c>
      <c r="H137" s="75">
        <v>0</v>
      </c>
      <c r="I137" s="235"/>
      <c r="J137" s="75"/>
      <c r="K137" s="75"/>
      <c r="L137" s="75"/>
      <c r="M137" s="75"/>
      <c r="N137" s="158">
        <v>0</v>
      </c>
      <c r="O137" s="92">
        <v>0</v>
      </c>
      <c r="P137" s="333"/>
      <c r="Q137" s="90"/>
      <c r="R137" s="172"/>
      <c r="S137" s="92">
        <v>0</v>
      </c>
      <c r="T137" s="344">
        <v>0</v>
      </c>
      <c r="U137" s="162">
        <v>0</v>
      </c>
      <c r="V137" s="71">
        <f t="shared" si="20"/>
        <v>0</v>
      </c>
      <c r="W137" s="73">
        <f t="shared" si="21"/>
        <v>0</v>
      </c>
      <c r="X137" s="77">
        <v>0</v>
      </c>
      <c r="Y137" s="73">
        <f>'ИТОГ и проверка'!M137</f>
        <v>0</v>
      </c>
      <c r="Z137" s="73">
        <v>0</v>
      </c>
      <c r="AA137" s="71">
        <f t="shared" si="22"/>
        <v>0</v>
      </c>
      <c r="AB137" s="10">
        <f t="shared" si="23"/>
        <v>0</v>
      </c>
      <c r="AC137" s="236"/>
      <c r="AD137" s="73"/>
      <c r="AE137" s="77"/>
      <c r="AF137" s="77"/>
      <c r="AG137" s="73"/>
      <c r="AH137" s="73">
        <f>'ИТОГ и проверка'!N137</f>
        <v>0</v>
      </c>
      <c r="AI137" s="91"/>
      <c r="AJ137" s="91">
        <f t="shared" si="24"/>
        <v>0</v>
      </c>
      <c r="AK137" s="89">
        <f t="shared" si="25"/>
        <v>0</v>
      </c>
      <c r="AL137" s="71">
        <f t="shared" si="26"/>
        <v>0</v>
      </c>
    </row>
    <row r="138" spans="1:38" ht="47.25">
      <c r="A138" s="66" t="s">
        <v>283</v>
      </c>
      <c r="B138" s="67" t="s">
        <v>284</v>
      </c>
      <c r="C138" s="171">
        <v>151.08000000000001</v>
      </c>
      <c r="D138" s="74">
        <v>0</v>
      </c>
      <c r="E138" s="148">
        <v>0</v>
      </c>
      <c r="F138" s="157">
        <f t="shared" si="19"/>
        <v>0</v>
      </c>
      <c r="G138" s="72">
        <v>0</v>
      </c>
      <c r="H138" s="75">
        <v>0</v>
      </c>
      <c r="I138" s="75">
        <v>0</v>
      </c>
      <c r="J138" s="75"/>
      <c r="K138" s="75"/>
      <c r="L138" s="75"/>
      <c r="M138" s="75"/>
      <c r="N138" s="158">
        <v>0</v>
      </c>
      <c r="O138" s="92">
        <v>0</v>
      </c>
      <c r="P138" s="333"/>
      <c r="Q138" s="90"/>
      <c r="R138" s="172"/>
      <c r="S138" s="92">
        <v>0</v>
      </c>
      <c r="T138" s="344">
        <v>0</v>
      </c>
      <c r="U138" s="162">
        <v>0</v>
      </c>
      <c r="V138" s="71">
        <f t="shared" si="20"/>
        <v>0</v>
      </c>
      <c r="W138" s="73">
        <f t="shared" si="21"/>
        <v>0</v>
      </c>
      <c r="X138" s="77">
        <v>0</v>
      </c>
      <c r="Y138" s="73">
        <f>'ИТОГ и проверка'!M138</f>
        <v>0</v>
      </c>
      <c r="Z138" s="73">
        <v>0</v>
      </c>
      <c r="AA138" s="71">
        <f t="shared" si="22"/>
        <v>0</v>
      </c>
      <c r="AB138" s="73">
        <f t="shared" si="23"/>
        <v>0</v>
      </c>
      <c r="AC138" s="103">
        <v>0</v>
      </c>
      <c r="AD138" s="73"/>
      <c r="AE138" s="77"/>
      <c r="AF138" s="77"/>
      <c r="AG138" s="73"/>
      <c r="AH138" s="73">
        <f>'ИТОГ и проверка'!N138</f>
        <v>0</v>
      </c>
      <c r="AI138" s="91"/>
      <c r="AJ138" s="91">
        <f t="shared" si="24"/>
        <v>0</v>
      </c>
      <c r="AK138" s="89">
        <f t="shared" si="25"/>
        <v>0</v>
      </c>
      <c r="AL138" s="71">
        <f t="shared" si="26"/>
        <v>0</v>
      </c>
    </row>
    <row r="139" spans="1:38" ht="47.25">
      <c r="A139" s="66" t="s">
        <v>285</v>
      </c>
      <c r="B139" s="67" t="s">
        <v>286</v>
      </c>
      <c r="C139" s="168">
        <v>46.08</v>
      </c>
      <c r="D139" s="74">
        <v>0</v>
      </c>
      <c r="E139" s="90">
        <v>0</v>
      </c>
      <c r="F139" s="157">
        <f t="shared" si="19"/>
        <v>0</v>
      </c>
      <c r="G139" s="72">
        <v>0</v>
      </c>
      <c r="H139" s="75">
        <v>0</v>
      </c>
      <c r="I139" s="75">
        <v>0</v>
      </c>
      <c r="J139" s="75"/>
      <c r="K139" s="75"/>
      <c r="L139" s="75"/>
      <c r="M139" s="75"/>
      <c r="N139" s="158">
        <v>0</v>
      </c>
      <c r="O139" s="92">
        <v>0</v>
      </c>
      <c r="P139" s="333"/>
      <c r="Q139" s="90"/>
      <c r="R139" s="172"/>
      <c r="S139" s="92">
        <v>0</v>
      </c>
      <c r="T139" s="344">
        <v>0</v>
      </c>
      <c r="U139" s="162">
        <v>0</v>
      </c>
      <c r="V139" s="71">
        <f t="shared" si="20"/>
        <v>0</v>
      </c>
      <c r="W139" s="73">
        <f t="shared" si="21"/>
        <v>0</v>
      </c>
      <c r="X139" s="77">
        <v>0</v>
      </c>
      <c r="Y139" s="73">
        <f>'ИТОГ и проверка'!M139</f>
        <v>0</v>
      </c>
      <c r="Z139" s="73">
        <v>0</v>
      </c>
      <c r="AA139" s="71">
        <f t="shared" si="22"/>
        <v>0</v>
      </c>
      <c r="AB139" s="10">
        <f t="shared" si="23"/>
        <v>0</v>
      </c>
      <c r="AC139" s="103">
        <v>0</v>
      </c>
      <c r="AD139" s="73"/>
      <c r="AE139" s="77"/>
      <c r="AF139" s="77"/>
      <c r="AG139" s="73"/>
      <c r="AH139" s="73">
        <f>'ИТОГ и проверка'!N139</f>
        <v>0</v>
      </c>
      <c r="AI139" s="91"/>
      <c r="AJ139" s="91">
        <f t="shared" si="24"/>
        <v>0</v>
      </c>
      <c r="AK139" s="89">
        <f t="shared" si="25"/>
        <v>0</v>
      </c>
      <c r="AL139" s="71">
        <f t="shared" si="26"/>
        <v>0</v>
      </c>
    </row>
    <row r="140" spans="1:38" ht="47.25">
      <c r="A140" s="66" t="s">
        <v>287</v>
      </c>
      <c r="B140" s="67" t="s">
        <v>288</v>
      </c>
      <c r="C140" s="171">
        <v>2622.14</v>
      </c>
      <c r="D140" s="74">
        <v>0</v>
      </c>
      <c r="E140" s="148">
        <v>0</v>
      </c>
      <c r="F140" s="157">
        <f t="shared" si="19"/>
        <v>0</v>
      </c>
      <c r="G140" s="72">
        <v>0</v>
      </c>
      <c r="H140" s="75">
        <v>0</v>
      </c>
      <c r="I140" s="75">
        <v>0</v>
      </c>
      <c r="J140" s="75"/>
      <c r="K140" s="75"/>
      <c r="L140" s="75"/>
      <c r="M140" s="75"/>
      <c r="N140" s="158">
        <v>0</v>
      </c>
      <c r="O140" s="92">
        <v>0</v>
      </c>
      <c r="P140" s="333"/>
      <c r="Q140" s="90"/>
      <c r="R140" s="172"/>
      <c r="S140" s="92">
        <v>0</v>
      </c>
      <c r="T140" s="344">
        <v>0</v>
      </c>
      <c r="U140" s="162">
        <v>0</v>
      </c>
      <c r="V140" s="71">
        <f t="shared" si="20"/>
        <v>0</v>
      </c>
      <c r="W140" s="73">
        <f t="shared" si="21"/>
        <v>0</v>
      </c>
      <c r="X140" s="77">
        <v>0</v>
      </c>
      <c r="Y140" s="73">
        <f>'ИТОГ и проверка'!M140</f>
        <v>0</v>
      </c>
      <c r="Z140" s="73">
        <v>0</v>
      </c>
      <c r="AA140" s="71">
        <f t="shared" si="22"/>
        <v>0</v>
      </c>
      <c r="AB140" s="73">
        <f t="shared" si="23"/>
        <v>0</v>
      </c>
      <c r="AC140" s="103">
        <v>0</v>
      </c>
      <c r="AD140" s="73"/>
      <c r="AE140" s="77"/>
      <c r="AF140" s="77"/>
      <c r="AG140" s="73"/>
      <c r="AH140" s="73">
        <f>'ИТОГ и проверка'!N140</f>
        <v>0</v>
      </c>
      <c r="AI140" s="91"/>
      <c r="AJ140" s="91">
        <f t="shared" si="24"/>
        <v>0</v>
      </c>
      <c r="AK140" s="89">
        <f t="shared" si="25"/>
        <v>0</v>
      </c>
      <c r="AL140" s="71">
        <f t="shared" si="26"/>
        <v>0</v>
      </c>
    </row>
    <row r="141" spans="1:38">
      <c r="A141" s="93" t="s">
        <v>289</v>
      </c>
      <c r="B141" s="57" t="s">
        <v>290</v>
      </c>
      <c r="C141" s="175"/>
      <c r="D141" s="165"/>
      <c r="E141" s="241"/>
      <c r="F141" s="213"/>
      <c r="G141" s="119"/>
      <c r="H141" s="61"/>
      <c r="I141" s="61"/>
      <c r="J141" s="61"/>
      <c r="K141" s="61"/>
      <c r="L141" s="61"/>
      <c r="M141" s="61"/>
      <c r="N141" s="121"/>
      <c r="O141" s="59"/>
      <c r="P141" s="60"/>
      <c r="Q141" s="60"/>
      <c r="R141" s="60"/>
      <c r="S141" s="59"/>
      <c r="T141" s="59"/>
      <c r="U141" s="60"/>
      <c r="V141" s="60"/>
      <c r="W141" s="60"/>
      <c r="X141" s="60"/>
      <c r="Y141" s="60"/>
      <c r="Z141" s="60"/>
      <c r="AA141" s="60"/>
      <c r="AB141" s="10">
        <f t="shared" si="23"/>
        <v>0</v>
      </c>
      <c r="AC141" s="60"/>
      <c r="AD141" s="60"/>
      <c r="AE141" s="60"/>
      <c r="AF141" s="60"/>
      <c r="AG141" s="60"/>
      <c r="AH141" s="62"/>
      <c r="AI141" s="97"/>
      <c r="AJ141" s="91">
        <f t="shared" si="24"/>
        <v>0</v>
      </c>
      <c r="AK141" s="89">
        <f t="shared" si="25"/>
        <v>0</v>
      </c>
      <c r="AL141" s="71">
        <f t="shared" si="26"/>
        <v>0</v>
      </c>
    </row>
    <row r="142" spans="1:38" ht="31.5">
      <c r="A142" s="66" t="s">
        <v>291</v>
      </c>
      <c r="B142" s="67" t="s">
        <v>292</v>
      </c>
      <c r="C142" s="171">
        <v>240</v>
      </c>
      <c r="D142" s="69">
        <v>0</v>
      </c>
      <c r="E142" s="148">
        <v>0</v>
      </c>
      <c r="F142" s="157">
        <f t="shared" si="19"/>
        <v>0</v>
      </c>
      <c r="G142" s="72">
        <v>0</v>
      </c>
      <c r="H142" s="75">
        <v>0</v>
      </c>
      <c r="I142" s="75"/>
      <c r="J142" s="75"/>
      <c r="K142" s="75"/>
      <c r="L142" s="75"/>
      <c r="M142" s="75"/>
      <c r="N142" s="75">
        <v>0</v>
      </c>
      <c r="O142" s="70">
        <v>0</v>
      </c>
      <c r="P142" s="90"/>
      <c r="Q142" s="90"/>
      <c r="R142" s="90"/>
      <c r="S142" s="70">
        <v>0</v>
      </c>
      <c r="T142" s="70">
        <v>0</v>
      </c>
      <c r="U142" s="71">
        <v>0</v>
      </c>
      <c r="V142" s="71">
        <f t="shared" si="20"/>
        <v>0</v>
      </c>
      <c r="W142" s="73">
        <f t="shared" si="21"/>
        <v>0</v>
      </c>
      <c r="X142" s="77">
        <v>0</v>
      </c>
      <c r="Y142" s="73">
        <f>'ИТОГ и проверка'!M142</f>
        <v>0</v>
      </c>
      <c r="Z142" s="73">
        <v>0</v>
      </c>
      <c r="AA142" s="71">
        <f t="shared" si="22"/>
        <v>0</v>
      </c>
      <c r="AB142" s="73">
        <f t="shared" si="23"/>
        <v>0</v>
      </c>
      <c r="AC142" s="77"/>
      <c r="AD142" s="73"/>
      <c r="AE142" s="77"/>
      <c r="AF142" s="77"/>
      <c r="AG142" s="73"/>
      <c r="AH142" s="73">
        <f>'ИТОГ и проверка'!N142</f>
        <v>0</v>
      </c>
      <c r="AI142" s="91"/>
      <c r="AJ142" s="91">
        <f t="shared" si="24"/>
        <v>0</v>
      </c>
      <c r="AK142" s="89">
        <f t="shared" si="25"/>
        <v>0</v>
      </c>
      <c r="AL142" s="71">
        <f t="shared" si="26"/>
        <v>0</v>
      </c>
    </row>
    <row r="143" spans="1:38">
      <c r="A143" s="93" t="s">
        <v>293</v>
      </c>
      <c r="B143" s="57" t="s">
        <v>294</v>
      </c>
      <c r="C143" s="175"/>
      <c r="D143" s="165"/>
      <c r="E143" s="212"/>
      <c r="F143" s="213"/>
      <c r="G143" s="119"/>
      <c r="H143" s="61"/>
      <c r="I143" s="61"/>
      <c r="J143" s="61"/>
      <c r="K143" s="61"/>
      <c r="L143" s="61"/>
      <c r="M143" s="61"/>
      <c r="N143" s="121"/>
      <c r="O143" s="59"/>
      <c r="P143" s="60"/>
      <c r="Q143" s="60"/>
      <c r="R143" s="60"/>
      <c r="S143" s="59"/>
      <c r="T143" s="59"/>
      <c r="U143" s="60"/>
      <c r="V143" s="60"/>
      <c r="W143" s="60"/>
      <c r="X143" s="60"/>
      <c r="Y143" s="60"/>
      <c r="Z143" s="60"/>
      <c r="AA143" s="60"/>
      <c r="AB143" s="10">
        <f t="shared" si="23"/>
        <v>0</v>
      </c>
      <c r="AC143" s="60"/>
      <c r="AD143" s="60"/>
      <c r="AE143" s="60"/>
      <c r="AF143" s="60"/>
      <c r="AG143" s="60"/>
      <c r="AH143" s="62"/>
      <c r="AI143" s="97"/>
      <c r="AJ143" s="91">
        <f t="shared" si="24"/>
        <v>0</v>
      </c>
      <c r="AK143" s="89">
        <f t="shared" si="25"/>
        <v>0</v>
      </c>
      <c r="AL143" s="71">
        <f t="shared" si="26"/>
        <v>0</v>
      </c>
    </row>
    <row r="144" spans="1:38" ht="31.5">
      <c r="A144" s="66" t="s">
        <v>295</v>
      </c>
      <c r="B144" s="67" t="s">
        <v>296</v>
      </c>
      <c r="C144" s="171">
        <v>8.4109999999999996</v>
      </c>
      <c r="D144" s="284">
        <v>0</v>
      </c>
      <c r="E144" s="208">
        <v>0</v>
      </c>
      <c r="F144" s="174">
        <f t="shared" si="19"/>
        <v>0</v>
      </c>
      <c r="G144" s="72">
        <v>0</v>
      </c>
      <c r="H144" s="75">
        <v>0</v>
      </c>
      <c r="I144" s="75"/>
      <c r="J144" s="75"/>
      <c r="K144" s="75"/>
      <c r="L144" s="75"/>
      <c r="M144" s="75"/>
      <c r="N144" s="75">
        <v>0</v>
      </c>
      <c r="O144" s="112">
        <v>0</v>
      </c>
      <c r="P144" s="90"/>
      <c r="Q144" s="90"/>
      <c r="R144" s="90"/>
      <c r="S144" s="112">
        <v>0</v>
      </c>
      <c r="T144" s="112">
        <v>0</v>
      </c>
      <c r="U144" s="71">
        <v>0</v>
      </c>
      <c r="V144" s="71">
        <f t="shared" si="20"/>
        <v>0</v>
      </c>
      <c r="W144" s="73">
        <f t="shared" si="21"/>
        <v>0</v>
      </c>
      <c r="X144" s="77">
        <v>0</v>
      </c>
      <c r="Y144" s="73">
        <f>'ИТОГ и проверка'!M144</f>
        <v>0</v>
      </c>
      <c r="Z144" s="73">
        <v>0</v>
      </c>
      <c r="AA144" s="71">
        <f t="shared" si="22"/>
        <v>0</v>
      </c>
      <c r="AB144" s="73">
        <f t="shared" si="23"/>
        <v>0</v>
      </c>
      <c r="AC144" s="77"/>
      <c r="AD144" s="73"/>
      <c r="AE144" s="77"/>
      <c r="AF144" s="77"/>
      <c r="AG144" s="73"/>
      <c r="AH144" s="73">
        <f>'ИТОГ и проверка'!N144</f>
        <v>0</v>
      </c>
      <c r="AI144" s="91"/>
      <c r="AJ144" s="91">
        <f t="shared" si="24"/>
        <v>0</v>
      </c>
      <c r="AK144" s="89">
        <f t="shared" si="25"/>
        <v>0</v>
      </c>
      <c r="AL144" s="71">
        <f t="shared" si="26"/>
        <v>0</v>
      </c>
    </row>
    <row r="145" spans="1:38">
      <c r="A145" s="66" t="s">
        <v>297</v>
      </c>
      <c r="B145" s="67" t="s">
        <v>298</v>
      </c>
      <c r="C145" s="168">
        <v>62.664999999999999</v>
      </c>
      <c r="D145" s="74">
        <v>0</v>
      </c>
      <c r="E145" s="188">
        <v>0</v>
      </c>
      <c r="F145" s="157">
        <f t="shared" si="19"/>
        <v>0</v>
      </c>
      <c r="G145" s="72">
        <v>0</v>
      </c>
      <c r="H145" s="75">
        <v>0</v>
      </c>
      <c r="I145" s="75"/>
      <c r="J145" s="75"/>
      <c r="K145" s="75"/>
      <c r="L145" s="75"/>
      <c r="M145" s="75"/>
      <c r="N145" s="158">
        <v>0</v>
      </c>
      <c r="O145" s="70">
        <v>0</v>
      </c>
      <c r="P145" s="333"/>
      <c r="Q145" s="90"/>
      <c r="R145" s="172"/>
      <c r="S145" s="70">
        <v>0</v>
      </c>
      <c r="T145" s="345">
        <v>0</v>
      </c>
      <c r="U145" s="162">
        <v>0</v>
      </c>
      <c r="V145" s="71">
        <f t="shared" si="20"/>
        <v>0</v>
      </c>
      <c r="W145" s="73">
        <f t="shared" si="21"/>
        <v>0</v>
      </c>
      <c r="X145" s="77">
        <v>0</v>
      </c>
      <c r="Y145" s="73">
        <f>'ИТОГ и проверка'!M145</f>
        <v>0</v>
      </c>
      <c r="Z145" s="73">
        <v>0</v>
      </c>
      <c r="AA145" s="71">
        <f t="shared" si="22"/>
        <v>0</v>
      </c>
      <c r="AB145" s="10">
        <f t="shared" si="23"/>
        <v>0</v>
      </c>
      <c r="AC145" s="77"/>
      <c r="AD145" s="73"/>
      <c r="AE145" s="77"/>
      <c r="AF145" s="77"/>
      <c r="AG145" s="73"/>
      <c r="AH145" s="73">
        <f>'ИТОГ и проверка'!N145</f>
        <v>0</v>
      </c>
      <c r="AI145" s="91"/>
      <c r="AJ145" s="91">
        <f t="shared" si="24"/>
        <v>0</v>
      </c>
      <c r="AK145" s="89">
        <f t="shared" si="25"/>
        <v>0</v>
      </c>
      <c r="AL145" s="71">
        <f t="shared" si="26"/>
        <v>0</v>
      </c>
    </row>
    <row r="146" spans="1:38" ht="78.75">
      <c r="A146" s="66" t="s">
        <v>299</v>
      </c>
      <c r="B146" s="67" t="s">
        <v>300</v>
      </c>
      <c r="C146" s="222">
        <v>46.898000000000003</v>
      </c>
      <c r="D146" s="74">
        <v>0</v>
      </c>
      <c r="E146" s="187">
        <v>0</v>
      </c>
      <c r="F146" s="157">
        <f t="shared" si="19"/>
        <v>0</v>
      </c>
      <c r="G146" s="72">
        <v>0</v>
      </c>
      <c r="H146" s="75">
        <v>0</v>
      </c>
      <c r="I146" s="75"/>
      <c r="J146" s="75"/>
      <c r="K146" s="75"/>
      <c r="L146" s="75"/>
      <c r="M146" s="75"/>
      <c r="N146" s="158">
        <v>0</v>
      </c>
      <c r="O146" s="70">
        <v>0</v>
      </c>
      <c r="P146" s="333"/>
      <c r="Q146" s="90"/>
      <c r="R146" s="172"/>
      <c r="S146" s="70">
        <v>0</v>
      </c>
      <c r="T146" s="345">
        <v>0</v>
      </c>
      <c r="U146" s="162">
        <v>0</v>
      </c>
      <c r="V146" s="71">
        <f t="shared" si="20"/>
        <v>0</v>
      </c>
      <c r="W146" s="73">
        <f t="shared" si="21"/>
        <v>0</v>
      </c>
      <c r="X146" s="77">
        <v>0</v>
      </c>
      <c r="Y146" s="73">
        <f>'ИТОГ и проверка'!M146</f>
        <v>0</v>
      </c>
      <c r="Z146" s="73">
        <v>0</v>
      </c>
      <c r="AA146" s="71">
        <f t="shared" si="22"/>
        <v>0</v>
      </c>
      <c r="AB146" s="73">
        <f t="shared" si="23"/>
        <v>0</v>
      </c>
      <c r="AC146" s="77"/>
      <c r="AD146" s="73"/>
      <c r="AE146" s="77"/>
      <c r="AF146" s="77"/>
      <c r="AG146" s="73"/>
      <c r="AH146" s="73">
        <f>'ИТОГ и проверка'!N146</f>
        <v>0</v>
      </c>
      <c r="AI146" s="91"/>
      <c r="AJ146" s="91">
        <f t="shared" si="24"/>
        <v>0</v>
      </c>
      <c r="AK146" s="89">
        <f t="shared" si="25"/>
        <v>0</v>
      </c>
      <c r="AL146" s="71">
        <f t="shared" si="26"/>
        <v>0</v>
      </c>
    </row>
    <row r="147" spans="1:38" ht="47.25">
      <c r="A147" s="66" t="s">
        <v>301</v>
      </c>
      <c r="B147" s="67" t="s">
        <v>302</v>
      </c>
      <c r="C147" s="189">
        <v>41.238999999999997</v>
      </c>
      <c r="D147" s="74">
        <v>0</v>
      </c>
      <c r="E147" s="186">
        <v>0</v>
      </c>
      <c r="F147" s="157">
        <f t="shared" si="19"/>
        <v>0</v>
      </c>
      <c r="G147" s="72">
        <v>0</v>
      </c>
      <c r="H147" s="75">
        <v>0</v>
      </c>
      <c r="I147" s="75"/>
      <c r="J147" s="75"/>
      <c r="K147" s="75"/>
      <c r="L147" s="75"/>
      <c r="M147" s="75"/>
      <c r="N147" s="158">
        <v>0</v>
      </c>
      <c r="O147" s="70">
        <v>0</v>
      </c>
      <c r="P147" s="333"/>
      <c r="Q147" s="90"/>
      <c r="R147" s="172"/>
      <c r="S147" s="70">
        <v>0</v>
      </c>
      <c r="T147" s="345">
        <v>0</v>
      </c>
      <c r="U147" s="162">
        <v>0</v>
      </c>
      <c r="V147" s="71">
        <f t="shared" si="20"/>
        <v>0</v>
      </c>
      <c r="W147" s="73">
        <f t="shared" si="21"/>
        <v>0</v>
      </c>
      <c r="X147" s="77">
        <v>0</v>
      </c>
      <c r="Y147" s="73">
        <f>'ИТОГ и проверка'!M147</f>
        <v>0</v>
      </c>
      <c r="Z147" s="73">
        <v>0</v>
      </c>
      <c r="AA147" s="71">
        <f t="shared" si="22"/>
        <v>0</v>
      </c>
      <c r="AB147" s="10">
        <f t="shared" si="23"/>
        <v>0</v>
      </c>
      <c r="AC147" s="77"/>
      <c r="AD147" s="73"/>
      <c r="AE147" s="77"/>
      <c r="AF147" s="77"/>
      <c r="AG147" s="73"/>
      <c r="AH147" s="73">
        <f>'ИТОГ и проверка'!N147</f>
        <v>0</v>
      </c>
      <c r="AI147" s="91"/>
      <c r="AJ147" s="91">
        <f t="shared" si="24"/>
        <v>0</v>
      </c>
      <c r="AK147" s="89">
        <f t="shared" si="25"/>
        <v>0</v>
      </c>
      <c r="AL147" s="71">
        <f t="shared" si="26"/>
        <v>0</v>
      </c>
    </row>
    <row r="148" spans="1:38" ht="31.5">
      <c r="A148" s="66" t="s">
        <v>303</v>
      </c>
      <c r="B148" s="67" t="s">
        <v>304</v>
      </c>
      <c r="C148" s="222">
        <v>49.59</v>
      </c>
      <c r="D148" s="74">
        <v>0</v>
      </c>
      <c r="E148" s="148">
        <v>0</v>
      </c>
      <c r="F148" s="157">
        <f t="shared" si="19"/>
        <v>0</v>
      </c>
      <c r="G148" s="72">
        <v>0</v>
      </c>
      <c r="H148" s="75">
        <v>0</v>
      </c>
      <c r="I148" s="75"/>
      <c r="J148" s="75"/>
      <c r="K148" s="75"/>
      <c r="L148" s="75"/>
      <c r="M148" s="75"/>
      <c r="N148" s="158">
        <v>0</v>
      </c>
      <c r="O148" s="70">
        <v>0</v>
      </c>
      <c r="P148" s="333"/>
      <c r="Q148" s="90"/>
      <c r="R148" s="172"/>
      <c r="S148" s="70">
        <v>0</v>
      </c>
      <c r="T148" s="345">
        <v>0</v>
      </c>
      <c r="U148" s="162">
        <v>0</v>
      </c>
      <c r="V148" s="71">
        <f t="shared" si="20"/>
        <v>0</v>
      </c>
      <c r="W148" s="73">
        <f t="shared" si="21"/>
        <v>0</v>
      </c>
      <c r="X148" s="77">
        <v>0</v>
      </c>
      <c r="Y148" s="73">
        <f>'ИТОГ и проверка'!M148</f>
        <v>0</v>
      </c>
      <c r="Z148" s="73">
        <v>0</v>
      </c>
      <c r="AA148" s="71">
        <f t="shared" si="22"/>
        <v>0</v>
      </c>
      <c r="AB148" s="73">
        <f t="shared" si="23"/>
        <v>0</v>
      </c>
      <c r="AC148" s="77"/>
      <c r="AD148" s="73"/>
      <c r="AE148" s="77"/>
      <c r="AF148" s="77"/>
      <c r="AG148" s="73"/>
      <c r="AH148" s="73">
        <f>'ИТОГ и проверка'!N148</f>
        <v>0</v>
      </c>
      <c r="AI148" s="91"/>
      <c r="AJ148" s="91">
        <f t="shared" si="24"/>
        <v>0</v>
      </c>
      <c r="AK148" s="89">
        <f t="shared" si="25"/>
        <v>0</v>
      </c>
      <c r="AL148" s="71">
        <f t="shared" si="26"/>
        <v>0</v>
      </c>
    </row>
    <row r="149" spans="1:38" ht="31.5">
      <c r="A149" s="66" t="s">
        <v>305</v>
      </c>
      <c r="B149" s="67" t="s">
        <v>306</v>
      </c>
      <c r="C149" s="168">
        <v>16.614000000000001</v>
      </c>
      <c r="D149" s="74">
        <v>0</v>
      </c>
      <c r="E149" s="234">
        <v>0</v>
      </c>
      <c r="F149" s="157">
        <f t="shared" si="19"/>
        <v>0</v>
      </c>
      <c r="G149" s="72">
        <v>0</v>
      </c>
      <c r="H149" s="75">
        <v>0</v>
      </c>
      <c r="I149" s="75"/>
      <c r="J149" s="75"/>
      <c r="K149" s="75"/>
      <c r="L149" s="75"/>
      <c r="M149" s="75"/>
      <c r="N149" s="75">
        <v>0</v>
      </c>
      <c r="O149" s="70">
        <v>0</v>
      </c>
      <c r="P149" s="90"/>
      <c r="Q149" s="90"/>
      <c r="R149" s="90"/>
      <c r="S149" s="70">
        <v>0</v>
      </c>
      <c r="T149" s="70">
        <v>0</v>
      </c>
      <c r="U149" s="71">
        <v>0</v>
      </c>
      <c r="V149" s="71">
        <f t="shared" si="20"/>
        <v>0</v>
      </c>
      <c r="W149" s="73">
        <f t="shared" si="21"/>
        <v>0</v>
      </c>
      <c r="X149" s="77">
        <v>0</v>
      </c>
      <c r="Y149" s="73">
        <f>'ИТОГ и проверка'!M149</f>
        <v>0</v>
      </c>
      <c r="Z149" s="73">
        <v>0</v>
      </c>
      <c r="AA149" s="71">
        <f t="shared" si="22"/>
        <v>0</v>
      </c>
      <c r="AB149" s="10">
        <f t="shared" si="23"/>
        <v>0</v>
      </c>
      <c r="AC149" s="77"/>
      <c r="AD149" s="73"/>
      <c r="AE149" s="77"/>
      <c r="AF149" s="77"/>
      <c r="AG149" s="73"/>
      <c r="AH149" s="73">
        <f>'ИТОГ и проверка'!N149</f>
        <v>0</v>
      </c>
      <c r="AI149" s="91"/>
      <c r="AJ149" s="91">
        <f t="shared" si="24"/>
        <v>0</v>
      </c>
      <c r="AK149" s="89">
        <f t="shared" si="25"/>
        <v>0</v>
      </c>
      <c r="AL149" s="71">
        <f t="shared" si="26"/>
        <v>0</v>
      </c>
    </row>
    <row r="150" spans="1:38" ht="47.25">
      <c r="A150" s="66" t="s">
        <v>307</v>
      </c>
      <c r="B150" s="67" t="s">
        <v>308</v>
      </c>
      <c r="C150" s="171">
        <v>25.611000000000001</v>
      </c>
      <c r="D150" s="74">
        <v>0</v>
      </c>
      <c r="E150" s="187">
        <v>0</v>
      </c>
      <c r="F150" s="157">
        <f t="shared" si="19"/>
        <v>0</v>
      </c>
      <c r="G150" s="72">
        <v>0</v>
      </c>
      <c r="H150" s="75">
        <v>0</v>
      </c>
      <c r="I150" s="75"/>
      <c r="J150" s="75"/>
      <c r="K150" s="75"/>
      <c r="L150" s="75"/>
      <c r="M150" s="75"/>
      <c r="N150" s="158">
        <v>0</v>
      </c>
      <c r="O150" s="92">
        <v>0</v>
      </c>
      <c r="P150" s="333"/>
      <c r="Q150" s="90"/>
      <c r="R150" s="172"/>
      <c r="S150" s="92">
        <v>0</v>
      </c>
      <c r="T150" s="344">
        <v>0</v>
      </c>
      <c r="U150" s="162">
        <v>0</v>
      </c>
      <c r="V150" s="71">
        <f t="shared" si="20"/>
        <v>0</v>
      </c>
      <c r="W150" s="73">
        <f t="shared" si="21"/>
        <v>0</v>
      </c>
      <c r="X150" s="77">
        <v>0</v>
      </c>
      <c r="Y150" s="73">
        <f>'ИТОГ и проверка'!M150</f>
        <v>0</v>
      </c>
      <c r="Z150" s="73">
        <v>0</v>
      </c>
      <c r="AA150" s="71">
        <f t="shared" si="22"/>
        <v>0</v>
      </c>
      <c r="AB150" s="73">
        <f t="shared" si="23"/>
        <v>0</v>
      </c>
      <c r="AC150" s="77"/>
      <c r="AD150" s="73"/>
      <c r="AE150" s="77"/>
      <c r="AF150" s="77"/>
      <c r="AG150" s="73"/>
      <c r="AH150" s="73">
        <f>'ИТОГ и проверка'!N150</f>
        <v>0</v>
      </c>
      <c r="AI150" s="91"/>
      <c r="AJ150" s="91">
        <f t="shared" si="24"/>
        <v>0</v>
      </c>
      <c r="AK150" s="89">
        <f t="shared" si="25"/>
        <v>0</v>
      </c>
      <c r="AL150" s="71">
        <f t="shared" si="26"/>
        <v>0</v>
      </c>
    </row>
    <row r="151" spans="1:38" ht="31.5">
      <c r="A151" s="66" t="s">
        <v>309</v>
      </c>
      <c r="B151" s="67" t="s">
        <v>310</v>
      </c>
      <c r="C151" s="195">
        <v>9.4640000000000004</v>
      </c>
      <c r="D151" s="74">
        <v>0</v>
      </c>
      <c r="E151" s="203">
        <v>0</v>
      </c>
      <c r="F151" s="157">
        <f t="shared" si="19"/>
        <v>0</v>
      </c>
      <c r="G151" s="72">
        <v>0</v>
      </c>
      <c r="H151" s="75">
        <v>0</v>
      </c>
      <c r="I151" s="75"/>
      <c r="J151" s="75"/>
      <c r="K151" s="75"/>
      <c r="L151" s="75"/>
      <c r="M151" s="75"/>
      <c r="N151" s="158">
        <v>0</v>
      </c>
      <c r="O151" s="92">
        <v>0</v>
      </c>
      <c r="P151" s="333"/>
      <c r="Q151" s="90"/>
      <c r="R151" s="172"/>
      <c r="S151" s="92">
        <v>0</v>
      </c>
      <c r="T151" s="344">
        <v>0</v>
      </c>
      <c r="U151" s="162">
        <v>0</v>
      </c>
      <c r="V151" s="71">
        <f t="shared" si="20"/>
        <v>0</v>
      </c>
      <c r="W151" s="73">
        <f t="shared" si="21"/>
        <v>0</v>
      </c>
      <c r="X151" s="77">
        <v>0</v>
      </c>
      <c r="Y151" s="73">
        <f>'ИТОГ и проверка'!M151</f>
        <v>0</v>
      </c>
      <c r="Z151" s="73">
        <v>0</v>
      </c>
      <c r="AA151" s="71">
        <f t="shared" si="22"/>
        <v>0</v>
      </c>
      <c r="AB151" s="10">
        <f t="shared" si="23"/>
        <v>0</v>
      </c>
      <c r="AC151" s="77"/>
      <c r="AD151" s="73"/>
      <c r="AE151" s="77"/>
      <c r="AF151" s="77"/>
      <c r="AG151" s="73"/>
      <c r="AH151" s="73">
        <f>'ИТОГ и проверка'!N151</f>
        <v>0</v>
      </c>
      <c r="AI151" s="91"/>
      <c r="AJ151" s="91">
        <f t="shared" si="24"/>
        <v>0</v>
      </c>
      <c r="AK151" s="89">
        <f t="shared" si="25"/>
        <v>0</v>
      </c>
      <c r="AL151" s="71">
        <f t="shared" si="26"/>
        <v>0</v>
      </c>
    </row>
    <row r="152" spans="1:38" ht="31.5">
      <c r="A152" s="66" t="s">
        <v>311</v>
      </c>
      <c r="B152" s="67" t="s">
        <v>312</v>
      </c>
      <c r="C152" s="171">
        <v>76.146000000000001</v>
      </c>
      <c r="D152" s="74">
        <v>0</v>
      </c>
      <c r="E152" s="251">
        <v>0</v>
      </c>
      <c r="F152" s="157">
        <f t="shared" si="19"/>
        <v>0</v>
      </c>
      <c r="G152" s="72">
        <v>0</v>
      </c>
      <c r="H152" s="75">
        <v>0</v>
      </c>
      <c r="I152" s="75"/>
      <c r="J152" s="75"/>
      <c r="K152" s="75"/>
      <c r="L152" s="75"/>
      <c r="M152" s="75"/>
      <c r="N152" s="75">
        <v>0</v>
      </c>
      <c r="O152" s="112">
        <v>0</v>
      </c>
      <c r="P152" s="90"/>
      <c r="Q152" s="90"/>
      <c r="R152" s="90"/>
      <c r="S152" s="112">
        <v>0</v>
      </c>
      <c r="T152" s="112">
        <v>0</v>
      </c>
      <c r="U152" s="71">
        <v>0</v>
      </c>
      <c r="V152" s="71">
        <f t="shared" si="20"/>
        <v>0</v>
      </c>
      <c r="W152" s="73">
        <f t="shared" si="21"/>
        <v>0</v>
      </c>
      <c r="X152" s="77">
        <v>0</v>
      </c>
      <c r="Y152" s="73">
        <f>'ИТОГ и проверка'!M152</f>
        <v>0</v>
      </c>
      <c r="Z152" s="73">
        <v>0</v>
      </c>
      <c r="AA152" s="71">
        <f t="shared" si="22"/>
        <v>0</v>
      </c>
      <c r="AB152" s="73">
        <f t="shared" si="23"/>
        <v>0</v>
      </c>
      <c r="AC152" s="77"/>
      <c r="AD152" s="73"/>
      <c r="AE152" s="77"/>
      <c r="AF152" s="77"/>
      <c r="AG152" s="73"/>
      <c r="AH152" s="73">
        <f>'ИТОГ и проверка'!N152</f>
        <v>0</v>
      </c>
      <c r="AI152" s="91"/>
      <c r="AJ152" s="91">
        <f t="shared" si="24"/>
        <v>0</v>
      </c>
      <c r="AK152" s="89">
        <f t="shared" si="25"/>
        <v>0</v>
      </c>
      <c r="AL152" s="71">
        <f t="shared" si="26"/>
        <v>0</v>
      </c>
    </row>
    <row r="153" spans="1:38" ht="47.25">
      <c r="A153" s="66" t="s">
        <v>313</v>
      </c>
      <c r="B153" s="67" t="s">
        <v>314</v>
      </c>
      <c r="C153" s="168">
        <v>40.438000000000002</v>
      </c>
      <c r="D153" s="284">
        <v>0</v>
      </c>
      <c r="E153" s="170">
        <v>0</v>
      </c>
      <c r="F153" s="174">
        <f t="shared" si="19"/>
        <v>0</v>
      </c>
      <c r="G153" s="72">
        <v>0</v>
      </c>
      <c r="H153" s="75">
        <v>0</v>
      </c>
      <c r="I153" s="75"/>
      <c r="J153" s="75"/>
      <c r="K153" s="75"/>
      <c r="L153" s="75"/>
      <c r="M153" s="75"/>
      <c r="N153" s="158">
        <v>0</v>
      </c>
      <c r="O153" s="92">
        <v>0</v>
      </c>
      <c r="P153" s="333"/>
      <c r="Q153" s="90"/>
      <c r="R153" s="172"/>
      <c r="S153" s="92">
        <v>0</v>
      </c>
      <c r="T153" s="344">
        <v>0</v>
      </c>
      <c r="U153" s="162">
        <v>0</v>
      </c>
      <c r="V153" s="71">
        <f t="shared" si="20"/>
        <v>0</v>
      </c>
      <c r="W153" s="73">
        <f t="shared" si="21"/>
        <v>0</v>
      </c>
      <c r="X153" s="77">
        <v>0</v>
      </c>
      <c r="Y153" s="73">
        <f>'ИТОГ и проверка'!M153</f>
        <v>0</v>
      </c>
      <c r="Z153" s="73">
        <v>0</v>
      </c>
      <c r="AA153" s="71">
        <f t="shared" si="22"/>
        <v>0</v>
      </c>
      <c r="AB153" s="10">
        <f t="shared" si="23"/>
        <v>0</v>
      </c>
      <c r="AC153" s="77"/>
      <c r="AD153" s="73"/>
      <c r="AE153" s="77"/>
      <c r="AF153" s="77"/>
      <c r="AG153" s="73"/>
      <c r="AH153" s="73">
        <f>'ИТОГ и проверка'!N153</f>
        <v>0</v>
      </c>
      <c r="AI153" s="91"/>
      <c r="AJ153" s="91">
        <f t="shared" si="24"/>
        <v>0</v>
      </c>
      <c r="AK153" s="89">
        <f t="shared" si="25"/>
        <v>0</v>
      </c>
      <c r="AL153" s="71">
        <f t="shared" si="26"/>
        <v>0</v>
      </c>
    </row>
    <row r="154" spans="1:38" ht="31.5">
      <c r="A154" s="66" t="s">
        <v>315</v>
      </c>
      <c r="B154" s="67" t="s">
        <v>316</v>
      </c>
      <c r="C154" s="171">
        <v>16.07</v>
      </c>
      <c r="D154" s="284">
        <v>0</v>
      </c>
      <c r="E154" s="170">
        <v>0</v>
      </c>
      <c r="F154" s="174">
        <f t="shared" si="19"/>
        <v>0</v>
      </c>
      <c r="G154" s="72">
        <v>0</v>
      </c>
      <c r="H154" s="75">
        <v>0</v>
      </c>
      <c r="I154" s="75"/>
      <c r="J154" s="75"/>
      <c r="K154" s="75"/>
      <c r="L154" s="75"/>
      <c r="M154" s="75"/>
      <c r="N154" s="158">
        <v>0</v>
      </c>
      <c r="O154" s="92">
        <v>0</v>
      </c>
      <c r="P154" s="333"/>
      <c r="Q154" s="90"/>
      <c r="R154" s="172"/>
      <c r="S154" s="92">
        <v>0</v>
      </c>
      <c r="T154" s="344">
        <v>0</v>
      </c>
      <c r="U154" s="162">
        <v>0</v>
      </c>
      <c r="V154" s="71">
        <f t="shared" si="20"/>
        <v>0</v>
      </c>
      <c r="W154" s="73">
        <f t="shared" si="21"/>
        <v>0</v>
      </c>
      <c r="X154" s="77">
        <v>0</v>
      </c>
      <c r="Y154" s="73">
        <f>'ИТОГ и проверка'!M154</f>
        <v>0</v>
      </c>
      <c r="Z154" s="73">
        <v>0</v>
      </c>
      <c r="AA154" s="71">
        <f t="shared" si="22"/>
        <v>0</v>
      </c>
      <c r="AB154" s="73">
        <f t="shared" si="23"/>
        <v>0</v>
      </c>
      <c r="AC154" s="77"/>
      <c r="AD154" s="73"/>
      <c r="AE154" s="77"/>
      <c r="AF154" s="77"/>
      <c r="AG154" s="73"/>
      <c r="AH154" s="73">
        <f>'ИТОГ и проверка'!N154</f>
        <v>0</v>
      </c>
      <c r="AI154" s="91"/>
      <c r="AJ154" s="91">
        <f t="shared" si="24"/>
        <v>0</v>
      </c>
      <c r="AK154" s="89">
        <f t="shared" si="25"/>
        <v>0</v>
      </c>
      <c r="AL154" s="71">
        <f t="shared" si="26"/>
        <v>0</v>
      </c>
    </row>
    <row r="155" spans="1:38" ht="47.25">
      <c r="A155" s="66" t="s">
        <v>317</v>
      </c>
      <c r="B155" s="67" t="s">
        <v>318</v>
      </c>
      <c r="C155" s="168">
        <v>3.52</v>
      </c>
      <c r="D155" s="74">
        <v>0</v>
      </c>
      <c r="E155" s="202">
        <v>0</v>
      </c>
      <c r="F155" s="157">
        <f t="shared" si="19"/>
        <v>0</v>
      </c>
      <c r="G155" s="72">
        <v>0</v>
      </c>
      <c r="H155" s="75">
        <v>0</v>
      </c>
      <c r="I155" s="75"/>
      <c r="J155" s="75"/>
      <c r="K155" s="75"/>
      <c r="L155" s="75"/>
      <c r="M155" s="75"/>
      <c r="N155" s="158">
        <v>0</v>
      </c>
      <c r="O155" s="92">
        <v>0</v>
      </c>
      <c r="P155" s="333"/>
      <c r="Q155" s="90"/>
      <c r="R155" s="172"/>
      <c r="S155" s="92">
        <v>0</v>
      </c>
      <c r="T155" s="344">
        <v>0</v>
      </c>
      <c r="U155" s="162">
        <v>0</v>
      </c>
      <c r="V155" s="71">
        <f t="shared" si="20"/>
        <v>0</v>
      </c>
      <c r="W155" s="73">
        <f t="shared" si="21"/>
        <v>0</v>
      </c>
      <c r="X155" s="77">
        <v>0</v>
      </c>
      <c r="Y155" s="73">
        <f>'ИТОГ и проверка'!M155</f>
        <v>0</v>
      </c>
      <c r="Z155" s="73">
        <v>0</v>
      </c>
      <c r="AA155" s="71">
        <f t="shared" si="22"/>
        <v>0</v>
      </c>
      <c r="AB155" s="10">
        <f t="shared" si="23"/>
        <v>0</v>
      </c>
      <c r="AC155" s="77"/>
      <c r="AD155" s="73"/>
      <c r="AE155" s="77"/>
      <c r="AF155" s="77"/>
      <c r="AG155" s="73"/>
      <c r="AH155" s="73">
        <f>'ИТОГ и проверка'!N155</f>
        <v>0</v>
      </c>
      <c r="AI155" s="91"/>
      <c r="AJ155" s="91">
        <f t="shared" si="24"/>
        <v>0</v>
      </c>
      <c r="AK155" s="89">
        <f t="shared" si="25"/>
        <v>0</v>
      </c>
      <c r="AL155" s="71">
        <f t="shared" si="26"/>
        <v>0</v>
      </c>
    </row>
    <row r="156" spans="1:38" ht="47.25">
      <c r="A156" s="66" t="s">
        <v>319</v>
      </c>
      <c r="B156" s="67" t="s">
        <v>320</v>
      </c>
      <c r="C156" s="171">
        <v>12.092000000000001</v>
      </c>
      <c r="D156" s="74">
        <v>0</v>
      </c>
      <c r="E156" s="148">
        <v>0</v>
      </c>
      <c r="F156" s="157">
        <f t="shared" si="19"/>
        <v>0</v>
      </c>
      <c r="G156" s="72">
        <v>0</v>
      </c>
      <c r="H156" s="75">
        <v>0</v>
      </c>
      <c r="I156" s="75"/>
      <c r="J156" s="75"/>
      <c r="K156" s="75"/>
      <c r="L156" s="75"/>
      <c r="M156" s="75"/>
      <c r="N156" s="158">
        <v>0</v>
      </c>
      <c r="O156" s="92">
        <v>0</v>
      </c>
      <c r="P156" s="333"/>
      <c r="Q156" s="90"/>
      <c r="R156" s="172"/>
      <c r="S156" s="92">
        <v>0</v>
      </c>
      <c r="T156" s="344">
        <v>0</v>
      </c>
      <c r="U156" s="162">
        <v>0</v>
      </c>
      <c r="V156" s="71">
        <f t="shared" si="20"/>
        <v>0</v>
      </c>
      <c r="W156" s="73">
        <f t="shared" si="21"/>
        <v>0</v>
      </c>
      <c r="X156" s="77">
        <v>0</v>
      </c>
      <c r="Y156" s="73">
        <f>'ИТОГ и проверка'!M156</f>
        <v>0</v>
      </c>
      <c r="Z156" s="73">
        <v>0</v>
      </c>
      <c r="AA156" s="71">
        <f t="shared" si="22"/>
        <v>0</v>
      </c>
      <c r="AB156" s="73">
        <f t="shared" si="23"/>
        <v>0</v>
      </c>
      <c r="AC156" s="77"/>
      <c r="AD156" s="73"/>
      <c r="AE156" s="77"/>
      <c r="AF156" s="77"/>
      <c r="AG156" s="73"/>
      <c r="AH156" s="73">
        <f>'ИТОГ и проверка'!N156</f>
        <v>0</v>
      </c>
      <c r="AI156" s="91"/>
      <c r="AJ156" s="91">
        <f t="shared" si="24"/>
        <v>0</v>
      </c>
      <c r="AK156" s="89">
        <f t="shared" si="25"/>
        <v>0</v>
      </c>
      <c r="AL156" s="71">
        <f t="shared" si="26"/>
        <v>0</v>
      </c>
    </row>
    <row r="157" spans="1:38" ht="31.5">
      <c r="A157" s="66" t="s">
        <v>321</v>
      </c>
      <c r="B157" s="67" t="s">
        <v>322</v>
      </c>
      <c r="C157" s="168">
        <v>22.745000000000001</v>
      </c>
      <c r="D157" s="74">
        <v>0</v>
      </c>
      <c r="E157" s="169">
        <v>0</v>
      </c>
      <c r="F157" s="157">
        <f t="shared" si="19"/>
        <v>0</v>
      </c>
      <c r="G157" s="72">
        <v>0</v>
      </c>
      <c r="H157" s="75">
        <v>0</v>
      </c>
      <c r="I157" s="75"/>
      <c r="J157" s="75"/>
      <c r="K157" s="75"/>
      <c r="L157" s="75"/>
      <c r="M157" s="75"/>
      <c r="N157" s="158">
        <v>0</v>
      </c>
      <c r="O157" s="92">
        <v>0</v>
      </c>
      <c r="P157" s="333"/>
      <c r="Q157" s="90"/>
      <c r="R157" s="172"/>
      <c r="S157" s="92">
        <v>0</v>
      </c>
      <c r="T157" s="344">
        <v>0</v>
      </c>
      <c r="U157" s="162">
        <v>0</v>
      </c>
      <c r="V157" s="71">
        <f t="shared" si="20"/>
        <v>0</v>
      </c>
      <c r="W157" s="73">
        <f t="shared" si="21"/>
        <v>0</v>
      </c>
      <c r="X157" s="77">
        <v>0</v>
      </c>
      <c r="Y157" s="73">
        <f>'ИТОГ и проверка'!M157</f>
        <v>0</v>
      </c>
      <c r="Z157" s="73">
        <v>0</v>
      </c>
      <c r="AA157" s="71">
        <f t="shared" si="22"/>
        <v>0</v>
      </c>
      <c r="AB157" s="10">
        <f t="shared" si="23"/>
        <v>0</v>
      </c>
      <c r="AC157" s="77"/>
      <c r="AD157" s="73"/>
      <c r="AE157" s="77"/>
      <c r="AF157" s="77"/>
      <c r="AG157" s="73"/>
      <c r="AH157" s="73">
        <f>'ИТОГ и проверка'!N157</f>
        <v>0</v>
      </c>
      <c r="AI157" s="91"/>
      <c r="AJ157" s="91">
        <f t="shared" si="24"/>
        <v>0</v>
      </c>
      <c r="AK157" s="89">
        <f t="shared" si="25"/>
        <v>0</v>
      </c>
      <c r="AL157" s="71">
        <f t="shared" si="26"/>
        <v>0</v>
      </c>
    </row>
    <row r="158" spans="1:38" ht="31.5">
      <c r="A158" s="66" t="s">
        <v>323</v>
      </c>
      <c r="B158" s="124" t="s">
        <v>324</v>
      </c>
      <c r="C158" s="222">
        <v>33.654000000000003</v>
      </c>
      <c r="D158" s="284">
        <v>0</v>
      </c>
      <c r="E158" s="250">
        <v>0</v>
      </c>
      <c r="F158" s="174">
        <f t="shared" si="19"/>
        <v>0</v>
      </c>
      <c r="G158" s="72">
        <v>0</v>
      </c>
      <c r="H158" s="75">
        <v>0</v>
      </c>
      <c r="I158" s="75"/>
      <c r="J158" s="75"/>
      <c r="K158" s="75"/>
      <c r="L158" s="75"/>
      <c r="M158" s="75"/>
      <c r="N158" s="158">
        <v>0</v>
      </c>
      <c r="O158" s="92">
        <v>0</v>
      </c>
      <c r="P158" s="333"/>
      <c r="Q158" s="90"/>
      <c r="R158" s="172"/>
      <c r="S158" s="92">
        <v>0</v>
      </c>
      <c r="T158" s="344">
        <v>0</v>
      </c>
      <c r="U158" s="162">
        <v>0</v>
      </c>
      <c r="V158" s="71">
        <f t="shared" si="20"/>
        <v>0</v>
      </c>
      <c r="W158" s="73">
        <f t="shared" si="21"/>
        <v>0</v>
      </c>
      <c r="X158" s="77">
        <v>0</v>
      </c>
      <c r="Y158" s="73">
        <f>'ИТОГ и проверка'!M158</f>
        <v>0</v>
      </c>
      <c r="Z158" s="73">
        <v>0</v>
      </c>
      <c r="AA158" s="71">
        <f t="shared" si="22"/>
        <v>0</v>
      </c>
      <c r="AB158" s="73">
        <f t="shared" si="23"/>
        <v>0</v>
      </c>
      <c r="AC158" s="77"/>
      <c r="AD158" s="73"/>
      <c r="AE158" s="77"/>
      <c r="AF158" s="77"/>
      <c r="AG158" s="73"/>
      <c r="AH158" s="73">
        <f>'ИТОГ и проверка'!N158</f>
        <v>0</v>
      </c>
      <c r="AI158" s="91"/>
      <c r="AJ158" s="91">
        <f t="shared" si="24"/>
        <v>0</v>
      </c>
      <c r="AK158" s="89">
        <f t="shared" si="25"/>
        <v>0</v>
      </c>
      <c r="AL158" s="71">
        <f t="shared" si="26"/>
        <v>0</v>
      </c>
    </row>
    <row r="159" spans="1:38" ht="31.5">
      <c r="A159" s="66" t="s">
        <v>325</v>
      </c>
      <c r="B159" s="124" t="s">
        <v>326</v>
      </c>
      <c r="C159" s="195">
        <v>11.364000000000001</v>
      </c>
      <c r="D159" s="74">
        <v>0</v>
      </c>
      <c r="E159" s="148">
        <v>0</v>
      </c>
      <c r="F159" s="157">
        <f t="shared" si="19"/>
        <v>0</v>
      </c>
      <c r="G159" s="72">
        <v>0</v>
      </c>
      <c r="H159" s="75">
        <v>0</v>
      </c>
      <c r="I159" s="75"/>
      <c r="J159" s="75"/>
      <c r="K159" s="75"/>
      <c r="L159" s="75"/>
      <c r="M159" s="75"/>
      <c r="N159" s="158">
        <v>0</v>
      </c>
      <c r="O159" s="92">
        <v>0</v>
      </c>
      <c r="P159" s="333"/>
      <c r="Q159" s="90"/>
      <c r="R159" s="172"/>
      <c r="S159" s="92">
        <v>0</v>
      </c>
      <c r="T159" s="344">
        <v>0</v>
      </c>
      <c r="U159" s="162">
        <v>0</v>
      </c>
      <c r="V159" s="71">
        <f t="shared" si="20"/>
        <v>0</v>
      </c>
      <c r="W159" s="73">
        <f t="shared" si="21"/>
        <v>0</v>
      </c>
      <c r="X159" s="77">
        <v>0</v>
      </c>
      <c r="Y159" s="73">
        <f>'ИТОГ и проверка'!M159</f>
        <v>0</v>
      </c>
      <c r="Z159" s="73">
        <v>0</v>
      </c>
      <c r="AA159" s="71">
        <f t="shared" si="22"/>
        <v>0</v>
      </c>
      <c r="AB159" s="10">
        <f t="shared" si="23"/>
        <v>0</v>
      </c>
      <c r="AC159" s="77"/>
      <c r="AD159" s="73"/>
      <c r="AE159" s="77"/>
      <c r="AF159" s="77"/>
      <c r="AG159" s="73"/>
      <c r="AH159" s="73">
        <f>'ИТОГ и проверка'!N159</f>
        <v>0</v>
      </c>
      <c r="AI159" s="91"/>
      <c r="AJ159" s="91">
        <f t="shared" si="24"/>
        <v>0</v>
      </c>
      <c r="AK159" s="89">
        <f t="shared" si="25"/>
        <v>0</v>
      </c>
      <c r="AL159" s="71">
        <f t="shared" si="26"/>
        <v>0</v>
      </c>
    </row>
    <row r="160" spans="1:38">
      <c r="A160" s="93" t="s">
        <v>327</v>
      </c>
      <c r="B160" s="57" t="s">
        <v>328</v>
      </c>
      <c r="C160" s="163"/>
      <c r="D160" s="58"/>
      <c r="E160" s="59"/>
      <c r="F160" s="192"/>
      <c r="G160" s="119"/>
      <c r="H160" s="61"/>
      <c r="I160" s="61"/>
      <c r="J160" s="61"/>
      <c r="K160" s="61"/>
      <c r="L160" s="61"/>
      <c r="M160" s="61"/>
      <c r="N160" s="121"/>
      <c r="O160" s="59"/>
      <c r="P160" s="60"/>
      <c r="Q160" s="60"/>
      <c r="R160" s="60"/>
      <c r="S160" s="59"/>
      <c r="T160" s="59"/>
      <c r="U160" s="60"/>
      <c r="V160" s="60"/>
      <c r="W160" s="60"/>
      <c r="X160" s="60"/>
      <c r="Y160" s="60"/>
      <c r="Z160" s="60"/>
      <c r="AA160" s="60"/>
      <c r="AB160" s="73">
        <f t="shared" si="23"/>
        <v>0</v>
      </c>
      <c r="AC160" s="60"/>
      <c r="AD160" s="60"/>
      <c r="AE160" s="60"/>
      <c r="AF160" s="60"/>
      <c r="AG160" s="60"/>
      <c r="AH160" s="62"/>
      <c r="AI160" s="97"/>
      <c r="AJ160" s="91">
        <f t="shared" si="24"/>
        <v>0</v>
      </c>
      <c r="AK160" s="89">
        <f t="shared" si="25"/>
        <v>0</v>
      </c>
      <c r="AL160" s="71">
        <f t="shared" si="26"/>
        <v>0</v>
      </c>
    </row>
    <row r="161" spans="1:38" ht="31.5">
      <c r="A161" s="66" t="s">
        <v>329</v>
      </c>
      <c r="B161" s="67" t="s">
        <v>330</v>
      </c>
      <c r="C161" s="195">
        <v>92.8</v>
      </c>
      <c r="D161" s="74">
        <v>12</v>
      </c>
      <c r="E161" s="148">
        <v>0</v>
      </c>
      <c r="F161" s="157">
        <f t="shared" si="19"/>
        <v>0</v>
      </c>
      <c r="G161" s="72">
        <v>0</v>
      </c>
      <c r="H161" s="75">
        <v>0</v>
      </c>
      <c r="I161" s="75"/>
      <c r="J161" s="75"/>
      <c r="K161" s="75"/>
      <c r="L161" s="75"/>
      <c r="M161" s="75"/>
      <c r="N161" s="75">
        <v>0</v>
      </c>
      <c r="O161" s="112">
        <v>0</v>
      </c>
      <c r="P161" s="90"/>
      <c r="Q161" s="90"/>
      <c r="R161" s="90"/>
      <c r="S161" s="112">
        <v>0</v>
      </c>
      <c r="T161" s="112">
        <v>0</v>
      </c>
      <c r="U161" s="71">
        <v>0</v>
      </c>
      <c r="V161" s="71">
        <f t="shared" si="20"/>
        <v>0</v>
      </c>
      <c r="W161" s="73">
        <f t="shared" si="21"/>
        <v>0</v>
      </c>
      <c r="X161" s="77">
        <v>0</v>
      </c>
      <c r="Y161" s="73">
        <f>'ИТОГ и проверка'!M161</f>
        <v>0</v>
      </c>
      <c r="Z161" s="73">
        <v>0</v>
      </c>
      <c r="AA161" s="71">
        <f t="shared" si="22"/>
        <v>0</v>
      </c>
      <c r="AB161" s="10">
        <f t="shared" si="23"/>
        <v>0</v>
      </c>
      <c r="AC161" s="77"/>
      <c r="AD161" s="73"/>
      <c r="AE161" s="77"/>
      <c r="AF161" s="77"/>
      <c r="AG161" s="73"/>
      <c r="AH161" s="73">
        <f>'ИТОГ и проверка'!N161</f>
        <v>0</v>
      </c>
      <c r="AI161" s="91"/>
      <c r="AJ161" s="91">
        <f t="shared" si="24"/>
        <v>0</v>
      </c>
      <c r="AK161" s="89">
        <f t="shared" si="25"/>
        <v>0</v>
      </c>
      <c r="AL161" s="71">
        <f t="shared" si="26"/>
        <v>0</v>
      </c>
    </row>
    <row r="162" spans="1:38" ht="31.5">
      <c r="A162" s="66" t="s">
        <v>331</v>
      </c>
      <c r="B162" s="67" t="s">
        <v>332</v>
      </c>
      <c r="C162" s="171">
        <v>347.2</v>
      </c>
      <c r="D162" s="74">
        <v>0</v>
      </c>
      <c r="E162" s="90">
        <v>0</v>
      </c>
      <c r="F162" s="157">
        <f t="shared" si="19"/>
        <v>0</v>
      </c>
      <c r="G162" s="72">
        <v>0</v>
      </c>
      <c r="H162" s="75">
        <v>0</v>
      </c>
      <c r="I162" s="75"/>
      <c r="J162" s="75"/>
      <c r="K162" s="75"/>
      <c r="L162" s="75"/>
      <c r="M162" s="75"/>
      <c r="N162" s="158">
        <v>0</v>
      </c>
      <c r="O162" s="92">
        <v>0</v>
      </c>
      <c r="P162" s="333"/>
      <c r="Q162" s="90"/>
      <c r="R162" s="172"/>
      <c r="S162" s="92">
        <v>0</v>
      </c>
      <c r="T162" s="344">
        <v>0</v>
      </c>
      <c r="U162" s="162">
        <v>0</v>
      </c>
      <c r="V162" s="71">
        <f t="shared" si="20"/>
        <v>0</v>
      </c>
      <c r="W162" s="73">
        <f t="shared" si="21"/>
        <v>0</v>
      </c>
      <c r="X162" s="77">
        <v>0</v>
      </c>
      <c r="Y162" s="73">
        <f>'ИТОГ и проверка'!M162</f>
        <v>0</v>
      </c>
      <c r="Z162" s="73">
        <v>0</v>
      </c>
      <c r="AA162" s="71">
        <f t="shared" si="22"/>
        <v>0</v>
      </c>
      <c r="AB162" s="73">
        <f t="shared" si="23"/>
        <v>0</v>
      </c>
      <c r="AC162" s="77"/>
      <c r="AD162" s="73"/>
      <c r="AE162" s="77"/>
      <c r="AF162" s="77"/>
      <c r="AG162" s="73"/>
      <c r="AH162" s="73">
        <f>'ИТОГ и проверка'!N162</f>
        <v>0</v>
      </c>
      <c r="AI162" s="91"/>
      <c r="AJ162" s="91">
        <f t="shared" si="24"/>
        <v>0</v>
      </c>
      <c r="AK162" s="89">
        <f t="shared" si="25"/>
        <v>0</v>
      </c>
      <c r="AL162" s="71">
        <f t="shared" si="26"/>
        <v>0</v>
      </c>
    </row>
    <row r="163" spans="1:38">
      <c r="A163" s="93" t="s">
        <v>333</v>
      </c>
      <c r="B163" s="57" t="s">
        <v>334</v>
      </c>
      <c r="C163" s="175"/>
      <c r="D163" s="165"/>
      <c r="E163" s="212"/>
      <c r="F163" s="213"/>
      <c r="G163" s="119"/>
      <c r="H163" s="61"/>
      <c r="I163" s="61"/>
      <c r="J163" s="61"/>
      <c r="K163" s="61"/>
      <c r="L163" s="61"/>
      <c r="M163" s="61"/>
      <c r="N163" s="121"/>
      <c r="O163" s="59"/>
      <c r="P163" s="60"/>
      <c r="Q163" s="60"/>
      <c r="R163" s="60"/>
      <c r="S163" s="59"/>
      <c r="T163" s="59"/>
      <c r="U163" s="60"/>
      <c r="V163" s="60"/>
      <c r="W163" s="60"/>
      <c r="X163" s="60"/>
      <c r="Y163" s="60"/>
      <c r="Z163" s="60"/>
      <c r="AA163" s="60"/>
      <c r="AB163" s="10">
        <f t="shared" si="23"/>
        <v>0</v>
      </c>
      <c r="AC163" s="60"/>
      <c r="AD163" s="60"/>
      <c r="AE163" s="60"/>
      <c r="AF163" s="60"/>
      <c r="AG163" s="60"/>
      <c r="AH163" s="62"/>
      <c r="AI163" s="97"/>
      <c r="AJ163" s="91">
        <f t="shared" si="24"/>
        <v>0</v>
      </c>
      <c r="AK163" s="89">
        <f t="shared" si="25"/>
        <v>0</v>
      </c>
      <c r="AL163" s="71">
        <f t="shared" si="26"/>
        <v>0</v>
      </c>
    </row>
    <row r="164" spans="1:38" ht="31.5">
      <c r="A164" s="66" t="s">
        <v>335</v>
      </c>
      <c r="B164" s="67" t="s">
        <v>336</v>
      </c>
      <c r="C164" s="171">
        <v>10.686999999999999</v>
      </c>
      <c r="D164" s="284">
        <v>0</v>
      </c>
      <c r="E164" s="252">
        <v>0</v>
      </c>
      <c r="F164" s="174">
        <f t="shared" ref="F164:F227" si="30">E164/C164</f>
        <v>0</v>
      </c>
      <c r="G164" s="72">
        <v>0</v>
      </c>
      <c r="H164" s="75">
        <v>0</v>
      </c>
      <c r="I164" s="75"/>
      <c r="J164" s="75"/>
      <c r="K164" s="75"/>
      <c r="L164" s="75"/>
      <c r="M164" s="75"/>
      <c r="N164" s="75">
        <v>0</v>
      </c>
      <c r="O164" s="112">
        <v>0</v>
      </c>
      <c r="P164" s="90"/>
      <c r="Q164" s="90"/>
      <c r="R164" s="90"/>
      <c r="S164" s="112">
        <v>0</v>
      </c>
      <c r="T164" s="112">
        <v>0</v>
      </c>
      <c r="U164" s="71">
        <v>0</v>
      </c>
      <c r="V164" s="71">
        <f t="shared" ref="V164:V227" si="31">E164*X164%</f>
        <v>0</v>
      </c>
      <c r="W164" s="73">
        <f t="shared" ref="W164:W227" si="32">ROUNDDOWN(V164,0)</f>
        <v>0</v>
      </c>
      <c r="X164" s="77">
        <v>0</v>
      </c>
      <c r="Y164" s="73">
        <f>'ИТОГ и проверка'!M164</f>
        <v>0</v>
      </c>
      <c r="Z164" s="73">
        <v>0</v>
      </c>
      <c r="AA164" s="71">
        <f t="shared" ref="AA164:AA227" si="33">Z164-X164</f>
        <v>0</v>
      </c>
      <c r="AB164" s="73">
        <f t="shared" ref="AB164:AB227" si="34">IF(AA164&gt;0.01,AA164*1000000,0)</f>
        <v>0</v>
      </c>
      <c r="AC164" s="77"/>
      <c r="AD164" s="73"/>
      <c r="AE164" s="77"/>
      <c r="AF164" s="77"/>
      <c r="AG164" s="73"/>
      <c r="AH164" s="73">
        <f>'ИТОГ и проверка'!N164</f>
        <v>0</v>
      </c>
      <c r="AI164" s="91"/>
      <c r="AJ164" s="91">
        <f t="shared" ref="AJ164:AJ227" si="35">SUM(AD164:AI164)</f>
        <v>0</v>
      </c>
      <c r="AK164" s="89">
        <f t="shared" ref="AK164:AK227" si="36">AJ164-Y164</f>
        <v>0</v>
      </c>
      <c r="AL164" s="71">
        <f t="shared" ref="AL164:AL227" si="37">IF(AK164&gt;1,AK164*1000,0)</f>
        <v>0</v>
      </c>
    </row>
    <row r="165" spans="1:38" ht="94.5">
      <c r="A165" s="66" t="s">
        <v>337</v>
      </c>
      <c r="B165" s="67" t="s">
        <v>338</v>
      </c>
      <c r="C165" s="195">
        <v>23.292999999999999</v>
      </c>
      <c r="D165" s="74">
        <v>0</v>
      </c>
      <c r="E165" s="148">
        <v>0</v>
      </c>
      <c r="F165" s="157">
        <f t="shared" si="30"/>
        <v>0</v>
      </c>
      <c r="G165" s="72">
        <v>0</v>
      </c>
      <c r="H165" s="75">
        <v>0</v>
      </c>
      <c r="I165" s="75"/>
      <c r="J165" s="75"/>
      <c r="K165" s="75"/>
      <c r="L165" s="75"/>
      <c r="M165" s="75"/>
      <c r="N165" s="158">
        <v>0</v>
      </c>
      <c r="O165" s="92">
        <v>0</v>
      </c>
      <c r="P165" s="333"/>
      <c r="Q165" s="90"/>
      <c r="R165" s="172"/>
      <c r="S165" s="92">
        <v>0</v>
      </c>
      <c r="T165" s="344">
        <v>0</v>
      </c>
      <c r="U165" s="162">
        <v>0</v>
      </c>
      <c r="V165" s="71">
        <f t="shared" si="31"/>
        <v>0</v>
      </c>
      <c r="W165" s="73">
        <f t="shared" si="32"/>
        <v>0</v>
      </c>
      <c r="X165" s="77">
        <v>0</v>
      </c>
      <c r="Y165" s="73">
        <f>'ИТОГ и проверка'!M165</f>
        <v>0</v>
      </c>
      <c r="Z165" s="73">
        <v>0</v>
      </c>
      <c r="AA165" s="71">
        <f t="shared" si="33"/>
        <v>0</v>
      </c>
      <c r="AB165" s="10">
        <f t="shared" si="34"/>
        <v>0</v>
      </c>
      <c r="AC165" s="77"/>
      <c r="AD165" s="73"/>
      <c r="AE165" s="77"/>
      <c r="AF165" s="77"/>
      <c r="AG165" s="73"/>
      <c r="AH165" s="73">
        <f>'ИТОГ и проверка'!N165</f>
        <v>0</v>
      </c>
      <c r="AI165" s="91"/>
      <c r="AJ165" s="91">
        <f t="shared" si="35"/>
        <v>0</v>
      </c>
      <c r="AK165" s="89">
        <f t="shared" si="36"/>
        <v>0</v>
      </c>
      <c r="AL165" s="71">
        <f t="shared" si="37"/>
        <v>0</v>
      </c>
    </row>
    <row r="166" spans="1:38" ht="47.25">
      <c r="A166" s="66" t="s">
        <v>339</v>
      </c>
      <c r="B166" s="67" t="s">
        <v>340</v>
      </c>
      <c r="C166" s="171">
        <v>19.553999999999998</v>
      </c>
      <c r="D166" s="74">
        <v>0</v>
      </c>
      <c r="E166" s="90">
        <v>0</v>
      </c>
      <c r="F166" s="157">
        <f t="shared" si="30"/>
        <v>0</v>
      </c>
      <c r="G166" s="72">
        <v>0</v>
      </c>
      <c r="H166" s="75">
        <v>0</v>
      </c>
      <c r="I166" s="75"/>
      <c r="J166" s="75"/>
      <c r="K166" s="75"/>
      <c r="L166" s="75"/>
      <c r="M166" s="75"/>
      <c r="N166" s="158">
        <v>0</v>
      </c>
      <c r="O166" s="92">
        <v>0</v>
      </c>
      <c r="P166" s="333"/>
      <c r="Q166" s="90"/>
      <c r="R166" s="172"/>
      <c r="S166" s="92">
        <v>0</v>
      </c>
      <c r="T166" s="344">
        <v>0</v>
      </c>
      <c r="U166" s="162">
        <v>0</v>
      </c>
      <c r="V166" s="71">
        <f t="shared" si="31"/>
        <v>0</v>
      </c>
      <c r="W166" s="73">
        <f t="shared" si="32"/>
        <v>0</v>
      </c>
      <c r="X166" s="77">
        <v>0</v>
      </c>
      <c r="Y166" s="73">
        <f>'ИТОГ и проверка'!M166</f>
        <v>0</v>
      </c>
      <c r="Z166" s="73">
        <v>0</v>
      </c>
      <c r="AA166" s="71">
        <f t="shared" si="33"/>
        <v>0</v>
      </c>
      <c r="AB166" s="73">
        <f t="shared" si="34"/>
        <v>0</v>
      </c>
      <c r="AC166" s="77"/>
      <c r="AD166" s="73"/>
      <c r="AE166" s="77"/>
      <c r="AF166" s="77"/>
      <c r="AG166" s="73"/>
      <c r="AH166" s="73">
        <f>'ИТОГ и проверка'!N166</f>
        <v>0</v>
      </c>
      <c r="AI166" s="91"/>
      <c r="AJ166" s="91">
        <f t="shared" si="35"/>
        <v>0</v>
      </c>
      <c r="AK166" s="89">
        <f t="shared" si="36"/>
        <v>0</v>
      </c>
      <c r="AL166" s="71">
        <f t="shared" si="37"/>
        <v>0</v>
      </c>
    </row>
    <row r="167" spans="1:38" ht="31.5">
      <c r="A167" s="66" t="s">
        <v>341</v>
      </c>
      <c r="B167" s="67" t="s">
        <v>342</v>
      </c>
      <c r="C167" s="168">
        <v>119.479</v>
      </c>
      <c r="D167" s="74">
        <v>0</v>
      </c>
      <c r="E167" s="186">
        <v>0</v>
      </c>
      <c r="F167" s="157">
        <f t="shared" si="30"/>
        <v>0</v>
      </c>
      <c r="G167" s="72">
        <v>0</v>
      </c>
      <c r="H167" s="75">
        <v>0</v>
      </c>
      <c r="I167" s="75"/>
      <c r="J167" s="75"/>
      <c r="K167" s="75"/>
      <c r="L167" s="75"/>
      <c r="M167" s="75"/>
      <c r="N167" s="158">
        <v>0</v>
      </c>
      <c r="O167" s="92">
        <v>0</v>
      </c>
      <c r="P167" s="333"/>
      <c r="Q167" s="90"/>
      <c r="R167" s="172"/>
      <c r="S167" s="92">
        <v>0</v>
      </c>
      <c r="T167" s="344">
        <v>0</v>
      </c>
      <c r="U167" s="162">
        <v>0</v>
      </c>
      <c r="V167" s="71">
        <f t="shared" si="31"/>
        <v>0</v>
      </c>
      <c r="W167" s="73">
        <f t="shared" si="32"/>
        <v>0</v>
      </c>
      <c r="X167" s="77">
        <v>0</v>
      </c>
      <c r="Y167" s="73">
        <f>'ИТОГ и проверка'!M167</f>
        <v>0</v>
      </c>
      <c r="Z167" s="73">
        <v>0</v>
      </c>
      <c r="AA167" s="71">
        <f t="shared" si="33"/>
        <v>0</v>
      </c>
      <c r="AB167" s="10">
        <f t="shared" si="34"/>
        <v>0</v>
      </c>
      <c r="AC167" s="77"/>
      <c r="AD167" s="73"/>
      <c r="AE167" s="77"/>
      <c r="AF167" s="77"/>
      <c r="AG167" s="73"/>
      <c r="AH167" s="73">
        <f>'ИТОГ и проверка'!N167</f>
        <v>0</v>
      </c>
      <c r="AI167" s="91"/>
      <c r="AJ167" s="91">
        <f t="shared" si="35"/>
        <v>0</v>
      </c>
      <c r="AK167" s="89">
        <f t="shared" si="36"/>
        <v>0</v>
      </c>
      <c r="AL167" s="71">
        <f t="shared" si="37"/>
        <v>0</v>
      </c>
    </row>
    <row r="168" spans="1:38" ht="31.5">
      <c r="A168" s="66" t="s">
        <v>343</v>
      </c>
      <c r="B168" s="67" t="s">
        <v>344</v>
      </c>
      <c r="C168" s="171">
        <v>127.17</v>
      </c>
      <c r="D168" s="74">
        <v>0</v>
      </c>
      <c r="E168" s="148">
        <v>0</v>
      </c>
      <c r="F168" s="157">
        <f t="shared" si="30"/>
        <v>0</v>
      </c>
      <c r="G168" s="72">
        <v>0</v>
      </c>
      <c r="H168" s="75">
        <v>0</v>
      </c>
      <c r="I168" s="75"/>
      <c r="J168" s="75"/>
      <c r="K168" s="75"/>
      <c r="L168" s="75"/>
      <c r="M168" s="75"/>
      <c r="N168" s="158">
        <v>0</v>
      </c>
      <c r="O168" s="92">
        <v>0</v>
      </c>
      <c r="P168" s="333"/>
      <c r="Q168" s="90"/>
      <c r="R168" s="172"/>
      <c r="S168" s="92">
        <v>0</v>
      </c>
      <c r="T168" s="344">
        <v>0</v>
      </c>
      <c r="U168" s="162">
        <v>0</v>
      </c>
      <c r="V168" s="71">
        <f t="shared" si="31"/>
        <v>0</v>
      </c>
      <c r="W168" s="73">
        <f t="shared" si="32"/>
        <v>0</v>
      </c>
      <c r="X168" s="77">
        <v>0</v>
      </c>
      <c r="Y168" s="73">
        <f>'ИТОГ и проверка'!M168</f>
        <v>0</v>
      </c>
      <c r="Z168" s="73">
        <v>0</v>
      </c>
      <c r="AA168" s="71">
        <f t="shared" si="33"/>
        <v>0</v>
      </c>
      <c r="AB168" s="73">
        <f t="shared" si="34"/>
        <v>0</v>
      </c>
      <c r="AC168" s="77"/>
      <c r="AD168" s="73"/>
      <c r="AE168" s="77"/>
      <c r="AF168" s="77"/>
      <c r="AG168" s="73"/>
      <c r="AH168" s="73">
        <f>'ИТОГ и проверка'!N168</f>
        <v>0</v>
      </c>
      <c r="AI168" s="91"/>
      <c r="AJ168" s="91">
        <f t="shared" si="35"/>
        <v>0</v>
      </c>
      <c r="AK168" s="89">
        <f t="shared" si="36"/>
        <v>0</v>
      </c>
      <c r="AL168" s="71">
        <f t="shared" si="37"/>
        <v>0</v>
      </c>
    </row>
    <row r="169" spans="1:38" ht="63">
      <c r="A169" s="66" t="s">
        <v>345</v>
      </c>
      <c r="B169" s="67" t="s">
        <v>346</v>
      </c>
      <c r="C169" s="195">
        <v>51.795000000000002</v>
      </c>
      <c r="D169" s="74">
        <v>0</v>
      </c>
      <c r="E169" s="349">
        <v>0</v>
      </c>
      <c r="F169" s="174">
        <f t="shared" si="30"/>
        <v>0</v>
      </c>
      <c r="G169" s="72">
        <v>0</v>
      </c>
      <c r="H169" s="75">
        <v>0</v>
      </c>
      <c r="I169" s="75"/>
      <c r="J169" s="75"/>
      <c r="K169" s="75"/>
      <c r="L169" s="75"/>
      <c r="M169" s="75"/>
      <c r="N169" s="158">
        <v>0</v>
      </c>
      <c r="O169" s="92">
        <v>0</v>
      </c>
      <c r="P169" s="333"/>
      <c r="Q169" s="90"/>
      <c r="R169" s="172"/>
      <c r="S169" s="92">
        <v>0</v>
      </c>
      <c r="T169" s="344">
        <v>0</v>
      </c>
      <c r="U169" s="162">
        <v>0</v>
      </c>
      <c r="V169" s="71">
        <f t="shared" si="31"/>
        <v>0</v>
      </c>
      <c r="W169" s="73">
        <f t="shared" si="32"/>
        <v>0</v>
      </c>
      <c r="X169" s="77">
        <v>0</v>
      </c>
      <c r="Y169" s="73">
        <f>'ИТОГ и проверка'!M169</f>
        <v>0</v>
      </c>
      <c r="Z169" s="73">
        <v>0</v>
      </c>
      <c r="AA169" s="71">
        <f t="shared" si="33"/>
        <v>0</v>
      </c>
      <c r="AB169" s="10">
        <f t="shared" si="34"/>
        <v>0</v>
      </c>
      <c r="AC169" s="77"/>
      <c r="AD169" s="73"/>
      <c r="AE169" s="77"/>
      <c r="AF169" s="77"/>
      <c r="AG169" s="73"/>
      <c r="AH169" s="73">
        <f>'ИТОГ и проверка'!N169</f>
        <v>0</v>
      </c>
      <c r="AI169" s="91"/>
      <c r="AJ169" s="91">
        <f t="shared" si="35"/>
        <v>0</v>
      </c>
      <c r="AK169" s="89">
        <f t="shared" si="36"/>
        <v>0</v>
      </c>
      <c r="AL169" s="71">
        <f t="shared" si="37"/>
        <v>0</v>
      </c>
    </row>
    <row r="170" spans="1:38">
      <c r="A170" s="93" t="s">
        <v>347</v>
      </c>
      <c r="B170" s="57" t="s">
        <v>348</v>
      </c>
      <c r="C170" s="163"/>
      <c r="D170" s="58"/>
      <c r="E170" s="194"/>
      <c r="F170" s="192"/>
      <c r="G170" s="119"/>
      <c r="H170" s="61"/>
      <c r="I170" s="61"/>
      <c r="J170" s="61"/>
      <c r="K170" s="61"/>
      <c r="L170" s="61"/>
      <c r="M170" s="61"/>
      <c r="N170" s="121"/>
      <c r="O170" s="59"/>
      <c r="P170" s="60"/>
      <c r="Q170" s="60"/>
      <c r="R170" s="60"/>
      <c r="S170" s="59"/>
      <c r="T170" s="59"/>
      <c r="U170" s="60"/>
      <c r="V170" s="60"/>
      <c r="W170" s="60"/>
      <c r="X170" s="60"/>
      <c r="Y170" s="60"/>
      <c r="Z170" s="60"/>
      <c r="AA170" s="60"/>
      <c r="AB170" s="73">
        <f t="shared" si="34"/>
        <v>0</v>
      </c>
      <c r="AC170" s="60"/>
      <c r="AD170" s="60"/>
      <c r="AE170" s="60"/>
      <c r="AF170" s="60"/>
      <c r="AG170" s="60"/>
      <c r="AH170" s="62"/>
      <c r="AI170" s="97"/>
      <c r="AJ170" s="91">
        <f t="shared" si="35"/>
        <v>0</v>
      </c>
      <c r="AK170" s="89">
        <f t="shared" si="36"/>
        <v>0</v>
      </c>
      <c r="AL170" s="71">
        <f t="shared" si="37"/>
        <v>0</v>
      </c>
    </row>
    <row r="171" spans="1:38" ht="31.5">
      <c r="A171" s="66" t="s">
        <v>349</v>
      </c>
      <c r="B171" s="67" t="s">
        <v>350</v>
      </c>
      <c r="C171" s="168">
        <v>394.31799999999998</v>
      </c>
      <c r="D171" s="284">
        <v>0</v>
      </c>
      <c r="E171" s="250">
        <v>0</v>
      </c>
      <c r="F171" s="174">
        <f t="shared" si="30"/>
        <v>0</v>
      </c>
      <c r="G171" s="72">
        <v>0</v>
      </c>
      <c r="H171" s="75">
        <v>0</v>
      </c>
      <c r="I171" s="75"/>
      <c r="J171" s="75"/>
      <c r="K171" s="75"/>
      <c r="L171" s="75"/>
      <c r="M171" s="75"/>
      <c r="N171" s="158">
        <v>0</v>
      </c>
      <c r="O171" s="90">
        <v>0</v>
      </c>
      <c r="P171" s="333"/>
      <c r="Q171" s="90"/>
      <c r="R171" s="172"/>
      <c r="S171" s="90">
        <v>0</v>
      </c>
      <c r="T171" s="333">
        <v>0</v>
      </c>
      <c r="U171" s="162">
        <v>0</v>
      </c>
      <c r="V171" s="71">
        <f t="shared" si="31"/>
        <v>0</v>
      </c>
      <c r="W171" s="73">
        <f t="shared" si="32"/>
        <v>0</v>
      </c>
      <c r="X171" s="77">
        <v>0</v>
      </c>
      <c r="Y171" s="73">
        <f>'ИТОГ и проверка'!M171</f>
        <v>0</v>
      </c>
      <c r="Z171" s="73">
        <v>0</v>
      </c>
      <c r="AA171" s="71">
        <f t="shared" si="33"/>
        <v>0</v>
      </c>
      <c r="AB171" s="10">
        <f t="shared" si="34"/>
        <v>0</v>
      </c>
      <c r="AC171" s="77"/>
      <c r="AD171" s="73"/>
      <c r="AE171" s="77"/>
      <c r="AF171" s="77"/>
      <c r="AG171" s="73"/>
      <c r="AH171" s="73">
        <f>'ИТОГ и проверка'!N171</f>
        <v>0</v>
      </c>
      <c r="AI171" s="91"/>
      <c r="AJ171" s="91">
        <f t="shared" si="35"/>
        <v>0</v>
      </c>
      <c r="AK171" s="89">
        <f t="shared" si="36"/>
        <v>0</v>
      </c>
      <c r="AL171" s="71">
        <f t="shared" si="37"/>
        <v>0</v>
      </c>
    </row>
    <row r="172" spans="1:38" ht="31.5">
      <c r="A172" s="66" t="s">
        <v>351</v>
      </c>
      <c r="B172" s="67" t="s">
        <v>352</v>
      </c>
      <c r="C172" s="171">
        <v>193.92599999999999</v>
      </c>
      <c r="D172" s="74">
        <v>55</v>
      </c>
      <c r="E172" s="148">
        <v>0</v>
      </c>
      <c r="F172" s="157">
        <f t="shared" si="30"/>
        <v>0</v>
      </c>
      <c r="G172" s="72">
        <v>0</v>
      </c>
      <c r="H172" s="75">
        <v>0</v>
      </c>
      <c r="I172" s="75"/>
      <c r="J172" s="75"/>
      <c r="K172" s="75"/>
      <c r="L172" s="75"/>
      <c r="M172" s="75"/>
      <c r="N172" s="75">
        <v>0</v>
      </c>
      <c r="O172" s="92"/>
      <c r="P172" s="90"/>
      <c r="Q172" s="90"/>
      <c r="R172" s="90"/>
      <c r="S172" s="92"/>
      <c r="T172" s="92"/>
      <c r="U172" s="71">
        <v>0</v>
      </c>
      <c r="V172" s="71">
        <f t="shared" si="31"/>
        <v>0</v>
      </c>
      <c r="W172" s="73">
        <f t="shared" si="32"/>
        <v>0</v>
      </c>
      <c r="X172" s="77">
        <v>0</v>
      </c>
      <c r="Y172" s="73">
        <f>'ИТОГ и проверка'!M172</f>
        <v>0</v>
      </c>
      <c r="Z172" s="73">
        <v>0</v>
      </c>
      <c r="AA172" s="71">
        <f t="shared" si="33"/>
        <v>0</v>
      </c>
      <c r="AB172" s="73">
        <f t="shared" si="34"/>
        <v>0</v>
      </c>
      <c r="AC172" s="77"/>
      <c r="AD172" s="73"/>
      <c r="AE172" s="77"/>
      <c r="AF172" s="77"/>
      <c r="AG172" s="73"/>
      <c r="AH172" s="73">
        <f>'ИТОГ и проверка'!N172</f>
        <v>0</v>
      </c>
      <c r="AI172" s="91"/>
      <c r="AJ172" s="91">
        <f t="shared" si="35"/>
        <v>0</v>
      </c>
      <c r="AK172" s="89">
        <f t="shared" si="36"/>
        <v>0</v>
      </c>
      <c r="AL172" s="71">
        <f t="shared" si="37"/>
        <v>0</v>
      </c>
    </row>
    <row r="173" spans="1:38" ht="31.5">
      <c r="A173" s="66" t="s">
        <v>353</v>
      </c>
      <c r="B173" s="67" t="s">
        <v>354</v>
      </c>
      <c r="C173" s="168">
        <v>187.15299999999999</v>
      </c>
      <c r="D173" s="74">
        <v>0</v>
      </c>
      <c r="E173" s="203">
        <v>0</v>
      </c>
      <c r="F173" s="157">
        <f t="shared" si="30"/>
        <v>0</v>
      </c>
      <c r="G173" s="72">
        <v>0</v>
      </c>
      <c r="H173" s="75">
        <v>0</v>
      </c>
      <c r="I173" s="75"/>
      <c r="J173" s="75"/>
      <c r="K173" s="75"/>
      <c r="L173" s="75"/>
      <c r="M173" s="75"/>
      <c r="N173" s="158">
        <v>0</v>
      </c>
      <c r="O173" s="90">
        <v>0</v>
      </c>
      <c r="P173" s="333"/>
      <c r="Q173" s="90"/>
      <c r="R173" s="172"/>
      <c r="S173" s="90">
        <v>0</v>
      </c>
      <c r="T173" s="333">
        <v>0</v>
      </c>
      <c r="U173" s="162">
        <v>0</v>
      </c>
      <c r="V173" s="71">
        <f t="shared" si="31"/>
        <v>0</v>
      </c>
      <c r="W173" s="73">
        <f t="shared" si="32"/>
        <v>0</v>
      </c>
      <c r="X173" s="77">
        <v>0</v>
      </c>
      <c r="Y173" s="73">
        <f>'ИТОГ и проверка'!M173</f>
        <v>0</v>
      </c>
      <c r="Z173" s="73">
        <v>0</v>
      </c>
      <c r="AA173" s="71">
        <f t="shared" si="33"/>
        <v>0</v>
      </c>
      <c r="AB173" s="10">
        <f t="shared" si="34"/>
        <v>0</v>
      </c>
      <c r="AC173" s="77"/>
      <c r="AD173" s="73"/>
      <c r="AE173" s="77"/>
      <c r="AF173" s="77"/>
      <c r="AG173" s="73"/>
      <c r="AH173" s="73">
        <f>'ИТОГ и проверка'!N173</f>
        <v>0</v>
      </c>
      <c r="AI173" s="91"/>
      <c r="AJ173" s="91">
        <f t="shared" si="35"/>
        <v>0</v>
      </c>
      <c r="AK173" s="89">
        <f t="shared" si="36"/>
        <v>0</v>
      </c>
      <c r="AL173" s="71">
        <f t="shared" si="37"/>
        <v>0</v>
      </c>
    </row>
    <row r="174" spans="1:38" ht="31.5">
      <c r="A174" s="66" t="s">
        <v>355</v>
      </c>
      <c r="B174" s="67" t="s">
        <v>120</v>
      </c>
      <c r="C174" s="171">
        <v>264.69600000000003</v>
      </c>
      <c r="D174" s="74">
        <v>0</v>
      </c>
      <c r="E174" s="148">
        <v>0</v>
      </c>
      <c r="F174" s="157">
        <f t="shared" si="30"/>
        <v>0</v>
      </c>
      <c r="G174" s="72">
        <v>0</v>
      </c>
      <c r="H174" s="75">
        <v>0</v>
      </c>
      <c r="I174" s="75"/>
      <c r="J174" s="75"/>
      <c r="K174" s="75"/>
      <c r="L174" s="75"/>
      <c r="M174" s="75"/>
      <c r="N174" s="75">
        <v>0</v>
      </c>
      <c r="O174" s="70"/>
      <c r="P174" s="90"/>
      <c r="Q174" s="90"/>
      <c r="R174" s="90"/>
      <c r="S174" s="70"/>
      <c r="T174" s="70"/>
      <c r="U174" s="71">
        <v>0</v>
      </c>
      <c r="V174" s="71">
        <f t="shared" si="31"/>
        <v>0</v>
      </c>
      <c r="W174" s="73">
        <f t="shared" si="32"/>
        <v>0</v>
      </c>
      <c r="X174" s="77">
        <v>0</v>
      </c>
      <c r="Y174" s="73">
        <f>'ИТОГ и проверка'!M174</f>
        <v>0</v>
      </c>
      <c r="Z174" s="73">
        <v>0</v>
      </c>
      <c r="AA174" s="71">
        <f t="shared" si="33"/>
        <v>0</v>
      </c>
      <c r="AB174" s="73">
        <f t="shared" si="34"/>
        <v>0</v>
      </c>
      <c r="AC174" s="77"/>
      <c r="AD174" s="73"/>
      <c r="AE174" s="77"/>
      <c r="AF174" s="77"/>
      <c r="AG174" s="73"/>
      <c r="AH174" s="73">
        <f>'ИТОГ и проверка'!N174</f>
        <v>0</v>
      </c>
      <c r="AI174" s="91"/>
      <c r="AJ174" s="91">
        <f t="shared" si="35"/>
        <v>0</v>
      </c>
      <c r="AK174" s="89">
        <f t="shared" si="36"/>
        <v>0</v>
      </c>
      <c r="AL174" s="71">
        <f t="shared" si="37"/>
        <v>0</v>
      </c>
    </row>
    <row r="175" spans="1:38" ht="31.5">
      <c r="A175" s="66" t="s">
        <v>356</v>
      </c>
      <c r="B175" s="67" t="s">
        <v>357</v>
      </c>
      <c r="C175" s="189">
        <v>93.555000000000007</v>
      </c>
      <c r="D175" s="74">
        <v>0</v>
      </c>
      <c r="E175" s="186">
        <v>0</v>
      </c>
      <c r="F175" s="157">
        <f t="shared" si="30"/>
        <v>0</v>
      </c>
      <c r="G175" s="72">
        <v>0</v>
      </c>
      <c r="H175" s="75">
        <v>0</v>
      </c>
      <c r="I175" s="75"/>
      <c r="J175" s="75"/>
      <c r="K175" s="75"/>
      <c r="L175" s="75"/>
      <c r="M175" s="75"/>
      <c r="N175" s="158">
        <v>0</v>
      </c>
      <c r="O175" s="90">
        <v>0</v>
      </c>
      <c r="P175" s="333"/>
      <c r="Q175" s="90"/>
      <c r="R175" s="172"/>
      <c r="S175" s="90">
        <v>0</v>
      </c>
      <c r="T175" s="333">
        <v>0</v>
      </c>
      <c r="U175" s="162">
        <v>0</v>
      </c>
      <c r="V175" s="71">
        <f t="shared" si="31"/>
        <v>0</v>
      </c>
      <c r="W175" s="73">
        <f t="shared" si="32"/>
        <v>0</v>
      </c>
      <c r="X175" s="77">
        <v>0</v>
      </c>
      <c r="Y175" s="73">
        <f>'ИТОГ и проверка'!M175</f>
        <v>0</v>
      </c>
      <c r="Z175" s="73">
        <v>0</v>
      </c>
      <c r="AA175" s="71">
        <f t="shared" si="33"/>
        <v>0</v>
      </c>
      <c r="AB175" s="10">
        <f t="shared" si="34"/>
        <v>0</v>
      </c>
      <c r="AC175" s="77"/>
      <c r="AD175" s="73"/>
      <c r="AE175" s="77"/>
      <c r="AF175" s="77"/>
      <c r="AG175" s="73"/>
      <c r="AH175" s="73">
        <f>'ИТОГ и проверка'!N175</f>
        <v>0</v>
      </c>
      <c r="AI175" s="91"/>
      <c r="AJ175" s="91">
        <f t="shared" si="35"/>
        <v>0</v>
      </c>
      <c r="AK175" s="89">
        <f t="shared" si="36"/>
        <v>0</v>
      </c>
      <c r="AL175" s="71">
        <f t="shared" si="37"/>
        <v>0</v>
      </c>
    </row>
    <row r="176" spans="1:38" ht="31.5">
      <c r="A176" s="66" t="s">
        <v>358</v>
      </c>
      <c r="B176" s="67" t="s">
        <v>359</v>
      </c>
      <c r="C176" s="196">
        <v>862.21799999999996</v>
      </c>
      <c r="D176" s="74">
        <v>0</v>
      </c>
      <c r="E176" s="148">
        <v>44</v>
      </c>
      <c r="F176" s="157">
        <f t="shared" si="30"/>
        <v>5.1031177729994041E-2</v>
      </c>
      <c r="G176" s="72">
        <v>0</v>
      </c>
      <c r="H176" s="75">
        <v>0</v>
      </c>
      <c r="I176" s="75"/>
      <c r="J176" s="75"/>
      <c r="K176" s="75"/>
      <c r="L176" s="75"/>
      <c r="M176" s="75"/>
      <c r="N176" s="75">
        <v>0</v>
      </c>
      <c r="O176" s="112">
        <v>0</v>
      </c>
      <c r="P176" s="90"/>
      <c r="Q176" s="90"/>
      <c r="R176" s="90"/>
      <c r="S176" s="112">
        <v>0</v>
      </c>
      <c r="T176" s="112">
        <v>0</v>
      </c>
      <c r="U176" s="71">
        <v>0</v>
      </c>
      <c r="V176" s="71">
        <f t="shared" si="31"/>
        <v>0</v>
      </c>
      <c r="W176" s="73">
        <f t="shared" si="32"/>
        <v>0</v>
      </c>
      <c r="X176" s="77">
        <v>0</v>
      </c>
      <c r="Y176" s="73">
        <f>'ИТОГ и проверка'!M176</f>
        <v>0</v>
      </c>
      <c r="Z176" s="73">
        <v>0</v>
      </c>
      <c r="AA176" s="71">
        <f t="shared" si="33"/>
        <v>0</v>
      </c>
      <c r="AB176" s="73">
        <f t="shared" si="34"/>
        <v>0</v>
      </c>
      <c r="AC176" s="77"/>
      <c r="AD176" s="73"/>
      <c r="AE176" s="77"/>
      <c r="AF176" s="77"/>
      <c r="AG176" s="73"/>
      <c r="AH176" s="73">
        <f>'ИТОГ и проверка'!N176</f>
        <v>0</v>
      </c>
      <c r="AI176" s="91"/>
      <c r="AJ176" s="91">
        <f t="shared" si="35"/>
        <v>0</v>
      </c>
      <c r="AK176" s="89">
        <f t="shared" si="36"/>
        <v>0</v>
      </c>
      <c r="AL176" s="71">
        <f t="shared" si="37"/>
        <v>0</v>
      </c>
    </row>
    <row r="177" spans="1:38" ht="47.25">
      <c r="A177" s="66" t="s">
        <v>360</v>
      </c>
      <c r="B177" s="67" t="s">
        <v>361</v>
      </c>
      <c r="C177" s="168">
        <v>363.30500000000001</v>
      </c>
      <c r="D177" s="74">
        <v>0</v>
      </c>
      <c r="E177" s="203">
        <v>0</v>
      </c>
      <c r="F177" s="157">
        <f t="shared" si="30"/>
        <v>0</v>
      </c>
      <c r="G177" s="72">
        <v>0</v>
      </c>
      <c r="H177" s="75">
        <v>0</v>
      </c>
      <c r="I177" s="75"/>
      <c r="J177" s="75"/>
      <c r="K177" s="75"/>
      <c r="L177" s="75"/>
      <c r="M177" s="75"/>
      <c r="N177" s="158">
        <v>0</v>
      </c>
      <c r="O177" s="90">
        <v>0</v>
      </c>
      <c r="P177" s="333"/>
      <c r="Q177" s="90"/>
      <c r="R177" s="172"/>
      <c r="S177" s="90">
        <v>0</v>
      </c>
      <c r="T177" s="333">
        <v>0</v>
      </c>
      <c r="U177" s="162">
        <v>0</v>
      </c>
      <c r="V177" s="71">
        <f t="shared" si="31"/>
        <v>0</v>
      </c>
      <c r="W177" s="73">
        <f t="shared" si="32"/>
        <v>0</v>
      </c>
      <c r="X177" s="77">
        <v>0</v>
      </c>
      <c r="Y177" s="73">
        <f>'ИТОГ и проверка'!M177</f>
        <v>0</v>
      </c>
      <c r="Z177" s="73">
        <v>0</v>
      </c>
      <c r="AA177" s="71">
        <f t="shared" si="33"/>
        <v>0</v>
      </c>
      <c r="AB177" s="10">
        <f t="shared" si="34"/>
        <v>0</v>
      </c>
      <c r="AC177" s="77"/>
      <c r="AD177" s="73"/>
      <c r="AE177" s="77"/>
      <c r="AF177" s="77"/>
      <c r="AG177" s="73"/>
      <c r="AH177" s="73">
        <f>'ИТОГ и проверка'!N177</f>
        <v>0</v>
      </c>
      <c r="AI177" s="91"/>
      <c r="AJ177" s="91">
        <f t="shared" si="35"/>
        <v>0</v>
      </c>
      <c r="AK177" s="89">
        <f t="shared" si="36"/>
        <v>0</v>
      </c>
      <c r="AL177" s="71">
        <f t="shared" si="37"/>
        <v>0</v>
      </c>
    </row>
    <row r="178" spans="1:38" ht="31.5">
      <c r="A178" s="125" t="s">
        <v>362</v>
      </c>
      <c r="B178" s="124" t="s">
        <v>363</v>
      </c>
      <c r="C178" s="171">
        <v>120.92100000000001</v>
      </c>
      <c r="D178" s="69">
        <v>0</v>
      </c>
      <c r="E178" s="90">
        <v>0</v>
      </c>
      <c r="F178" s="257">
        <f t="shared" si="30"/>
        <v>0</v>
      </c>
      <c r="G178" s="302">
        <v>0</v>
      </c>
      <c r="H178" s="10">
        <v>0</v>
      </c>
      <c r="I178" s="75"/>
      <c r="J178" s="246"/>
      <c r="K178" s="75"/>
      <c r="L178" s="246"/>
      <c r="M178" s="75"/>
      <c r="N178" s="158"/>
      <c r="O178" s="90">
        <v>0</v>
      </c>
      <c r="P178" s="333"/>
      <c r="Q178" s="148"/>
      <c r="R178" s="172"/>
      <c r="S178" s="90">
        <v>0</v>
      </c>
      <c r="T178" s="333">
        <v>0</v>
      </c>
      <c r="U178" s="257">
        <v>0</v>
      </c>
      <c r="V178" s="71">
        <f t="shared" si="31"/>
        <v>0</v>
      </c>
      <c r="W178" s="10">
        <f t="shared" si="32"/>
        <v>0</v>
      </c>
      <c r="X178" s="77">
        <v>0</v>
      </c>
      <c r="Y178" s="10">
        <f>'ИТОГ и проверка'!M178</f>
        <v>0</v>
      </c>
      <c r="Z178" s="73">
        <v>0</v>
      </c>
      <c r="AA178" s="257">
        <f t="shared" si="33"/>
        <v>0</v>
      </c>
      <c r="AB178" s="73">
        <f t="shared" si="34"/>
        <v>0</v>
      </c>
      <c r="AC178" s="147"/>
      <c r="AD178" s="73"/>
      <c r="AE178" s="147"/>
      <c r="AF178" s="77"/>
      <c r="AG178" s="10"/>
      <c r="AH178" s="73">
        <f>'ИТОГ и проверка'!N178</f>
        <v>0</v>
      </c>
      <c r="AI178" s="91"/>
      <c r="AJ178" s="91"/>
      <c r="AK178" s="89"/>
      <c r="AL178" s="71"/>
    </row>
    <row r="179" spans="1:38" ht="47.25">
      <c r="A179" s="125" t="s">
        <v>364</v>
      </c>
      <c r="B179" s="124" t="s">
        <v>365</v>
      </c>
      <c r="C179" s="168">
        <v>128.768</v>
      </c>
      <c r="D179" s="69">
        <v>0</v>
      </c>
      <c r="E179" s="246">
        <v>0</v>
      </c>
      <c r="F179" s="71">
        <f t="shared" si="30"/>
        <v>0</v>
      </c>
      <c r="G179" s="302">
        <v>0</v>
      </c>
      <c r="H179" s="73">
        <v>0</v>
      </c>
      <c r="I179" s="246"/>
      <c r="J179" s="75"/>
      <c r="K179" s="246"/>
      <c r="L179" s="75"/>
      <c r="M179" s="246"/>
      <c r="N179" s="158"/>
      <c r="O179" s="90">
        <v>0</v>
      </c>
      <c r="P179" s="148"/>
      <c r="Q179" s="90"/>
      <c r="R179" s="148"/>
      <c r="S179" s="90">
        <v>0</v>
      </c>
      <c r="T179" s="333">
        <v>0</v>
      </c>
      <c r="U179" s="162">
        <v>0</v>
      </c>
      <c r="V179" s="257">
        <f t="shared" si="31"/>
        <v>0</v>
      </c>
      <c r="W179" s="73">
        <f t="shared" si="32"/>
        <v>0</v>
      </c>
      <c r="X179" s="147">
        <v>0</v>
      </c>
      <c r="Y179" s="73">
        <f>'ИТОГ и проверка'!M179</f>
        <v>0</v>
      </c>
      <c r="Z179" s="10">
        <v>0</v>
      </c>
      <c r="AA179" s="71">
        <f t="shared" si="33"/>
        <v>0</v>
      </c>
      <c r="AB179" s="10">
        <f t="shared" si="34"/>
        <v>0</v>
      </c>
      <c r="AC179" s="77"/>
      <c r="AD179" s="10"/>
      <c r="AE179" s="77"/>
      <c r="AF179" s="147"/>
      <c r="AG179" s="73"/>
      <c r="AH179" s="10">
        <f>'ИТОГ и проверка'!N179</f>
        <v>0</v>
      </c>
      <c r="AI179" s="91"/>
      <c r="AJ179" s="91"/>
      <c r="AK179" s="89"/>
      <c r="AL179" s="71"/>
    </row>
    <row r="180" spans="1:38" ht="47.25">
      <c r="A180" s="125" t="s">
        <v>366</v>
      </c>
      <c r="B180" s="124" t="s">
        <v>367</v>
      </c>
      <c r="C180" s="171">
        <v>263.10300000000001</v>
      </c>
      <c r="D180" s="69">
        <v>0</v>
      </c>
      <c r="E180" s="75">
        <v>0</v>
      </c>
      <c r="F180" s="257">
        <f t="shared" si="30"/>
        <v>0</v>
      </c>
      <c r="G180" s="302">
        <v>0</v>
      </c>
      <c r="H180" s="10">
        <v>0</v>
      </c>
      <c r="I180" s="75"/>
      <c r="J180" s="246"/>
      <c r="K180" s="75"/>
      <c r="L180" s="246"/>
      <c r="M180" s="75"/>
      <c r="N180" s="158"/>
      <c r="O180" s="44">
        <v>0</v>
      </c>
      <c r="P180" s="333"/>
      <c r="Q180" s="148"/>
      <c r="R180" s="172"/>
      <c r="S180" s="44">
        <v>0</v>
      </c>
      <c r="T180" s="38">
        <v>0</v>
      </c>
      <c r="U180" s="257">
        <v>0</v>
      </c>
      <c r="V180" s="71">
        <f t="shared" si="31"/>
        <v>0</v>
      </c>
      <c r="W180" s="10">
        <f t="shared" si="32"/>
        <v>0</v>
      </c>
      <c r="X180" s="77">
        <v>0</v>
      </c>
      <c r="Y180" s="10">
        <f>'ИТОГ и проверка'!M180</f>
        <v>0</v>
      </c>
      <c r="Z180" s="73">
        <v>0</v>
      </c>
      <c r="AA180" s="257">
        <f t="shared" si="33"/>
        <v>0</v>
      </c>
      <c r="AB180" s="73">
        <f t="shared" si="34"/>
        <v>0</v>
      </c>
      <c r="AC180" s="147"/>
      <c r="AD180" s="73"/>
      <c r="AE180" s="147"/>
      <c r="AF180" s="77"/>
      <c r="AG180" s="10"/>
      <c r="AH180" s="73">
        <f>'ИТОГ и проверка'!N180</f>
        <v>0</v>
      </c>
      <c r="AI180" s="91"/>
      <c r="AJ180" s="91"/>
      <c r="AK180" s="89"/>
      <c r="AL180" s="71"/>
    </row>
    <row r="181" spans="1:38">
      <c r="A181" s="93" t="s">
        <v>368</v>
      </c>
      <c r="B181" s="57" t="s">
        <v>369</v>
      </c>
      <c r="C181" s="175"/>
      <c r="D181" s="165"/>
      <c r="E181" s="212"/>
      <c r="F181" s="213"/>
      <c r="G181" s="119"/>
      <c r="H181" s="61"/>
      <c r="I181" s="61"/>
      <c r="J181" s="61"/>
      <c r="K181" s="61"/>
      <c r="L181" s="61"/>
      <c r="M181" s="61"/>
      <c r="N181" s="121"/>
      <c r="O181" s="59"/>
      <c r="P181" s="60"/>
      <c r="Q181" s="60"/>
      <c r="R181" s="60"/>
      <c r="S181" s="59"/>
      <c r="T181" s="59"/>
      <c r="U181" s="60"/>
      <c r="V181" s="60"/>
      <c r="W181" s="60"/>
      <c r="X181" s="60"/>
      <c r="Y181" s="60"/>
      <c r="Z181" s="60"/>
      <c r="AA181" s="60"/>
      <c r="AB181" s="10">
        <f t="shared" si="34"/>
        <v>0</v>
      </c>
      <c r="AC181" s="60"/>
      <c r="AD181" s="60"/>
      <c r="AE181" s="60"/>
      <c r="AF181" s="60"/>
      <c r="AG181" s="60"/>
      <c r="AH181" s="62"/>
      <c r="AI181" s="97"/>
      <c r="AJ181" s="91">
        <f t="shared" si="35"/>
        <v>0</v>
      </c>
      <c r="AK181" s="89">
        <f t="shared" si="36"/>
        <v>0</v>
      </c>
      <c r="AL181" s="71">
        <f t="shared" si="37"/>
        <v>0</v>
      </c>
    </row>
    <row r="182" spans="1:38" ht="31.5" customHeight="1">
      <c r="A182" s="66" t="s">
        <v>370</v>
      </c>
      <c r="B182" s="67" t="s">
        <v>371</v>
      </c>
      <c r="C182" s="171">
        <v>1020.337</v>
      </c>
      <c r="D182" s="284">
        <v>0</v>
      </c>
      <c r="E182" s="227">
        <v>0</v>
      </c>
      <c r="F182" s="174">
        <f t="shared" si="30"/>
        <v>0</v>
      </c>
      <c r="G182" s="72">
        <v>0</v>
      </c>
      <c r="H182" s="75">
        <v>0</v>
      </c>
      <c r="I182" s="75"/>
      <c r="J182" s="75"/>
      <c r="K182" s="75"/>
      <c r="L182" s="75"/>
      <c r="M182" s="75"/>
      <c r="N182" s="158">
        <v>0</v>
      </c>
      <c r="O182" s="92">
        <v>0</v>
      </c>
      <c r="P182" s="333"/>
      <c r="Q182" s="90"/>
      <c r="R182" s="172"/>
      <c r="S182" s="92">
        <v>0</v>
      </c>
      <c r="T182" s="344">
        <v>0</v>
      </c>
      <c r="U182" s="162">
        <v>0</v>
      </c>
      <c r="V182" s="71">
        <f t="shared" si="31"/>
        <v>0</v>
      </c>
      <c r="W182" s="73">
        <f t="shared" si="32"/>
        <v>0</v>
      </c>
      <c r="X182" s="77">
        <v>0</v>
      </c>
      <c r="Y182" s="73">
        <f>'ИТОГ и проверка'!M182</f>
        <v>0</v>
      </c>
      <c r="Z182" s="73">
        <v>0</v>
      </c>
      <c r="AA182" s="71">
        <f t="shared" si="33"/>
        <v>0</v>
      </c>
      <c r="AB182" s="73">
        <f t="shared" si="34"/>
        <v>0</v>
      </c>
      <c r="AC182" s="77"/>
      <c r="AD182" s="73"/>
      <c r="AE182" s="77"/>
      <c r="AF182" s="77"/>
      <c r="AG182" s="73"/>
      <c r="AH182" s="73">
        <f>'ИТОГ и проверка'!N182</f>
        <v>0</v>
      </c>
      <c r="AI182" s="91"/>
      <c r="AJ182" s="91">
        <f t="shared" si="35"/>
        <v>0</v>
      </c>
      <c r="AK182" s="89">
        <f t="shared" si="36"/>
        <v>0</v>
      </c>
      <c r="AL182" s="71">
        <f t="shared" si="37"/>
        <v>0</v>
      </c>
    </row>
    <row r="183" spans="1:38" ht="63">
      <c r="A183" s="66" t="s">
        <v>372</v>
      </c>
      <c r="B183" s="67" t="s">
        <v>373</v>
      </c>
      <c r="C183" s="189">
        <v>58.8</v>
      </c>
      <c r="D183" s="74">
        <v>0</v>
      </c>
      <c r="E183" s="188">
        <v>0</v>
      </c>
      <c r="F183" s="157">
        <f t="shared" si="30"/>
        <v>0</v>
      </c>
      <c r="G183" s="72">
        <v>0</v>
      </c>
      <c r="H183" s="75">
        <v>0</v>
      </c>
      <c r="I183" s="75"/>
      <c r="J183" s="75"/>
      <c r="K183" s="75"/>
      <c r="L183" s="75"/>
      <c r="M183" s="75"/>
      <c r="N183" s="158">
        <v>0</v>
      </c>
      <c r="O183" s="92">
        <v>0</v>
      </c>
      <c r="P183" s="333"/>
      <c r="Q183" s="90"/>
      <c r="R183" s="172"/>
      <c r="S183" s="92">
        <v>0</v>
      </c>
      <c r="T183" s="344">
        <v>0</v>
      </c>
      <c r="U183" s="162">
        <v>0</v>
      </c>
      <c r="V183" s="71">
        <f t="shared" si="31"/>
        <v>0</v>
      </c>
      <c r="W183" s="73">
        <f t="shared" si="32"/>
        <v>0</v>
      </c>
      <c r="X183" s="77">
        <v>0</v>
      </c>
      <c r="Y183" s="73">
        <f>'ИТОГ и проверка'!M183</f>
        <v>0</v>
      </c>
      <c r="Z183" s="73">
        <v>0</v>
      </c>
      <c r="AA183" s="71">
        <f t="shared" si="33"/>
        <v>0</v>
      </c>
      <c r="AB183" s="10">
        <f t="shared" si="34"/>
        <v>0</v>
      </c>
      <c r="AC183" s="77"/>
      <c r="AD183" s="73"/>
      <c r="AE183" s="77"/>
      <c r="AF183" s="77"/>
      <c r="AG183" s="73"/>
      <c r="AH183" s="73">
        <f>'ИТОГ и проверка'!N183</f>
        <v>0</v>
      </c>
      <c r="AI183" s="91"/>
      <c r="AJ183" s="91">
        <f t="shared" si="35"/>
        <v>0</v>
      </c>
      <c r="AK183" s="89">
        <f t="shared" si="36"/>
        <v>0</v>
      </c>
      <c r="AL183" s="71">
        <f t="shared" si="37"/>
        <v>0</v>
      </c>
    </row>
    <row r="184" spans="1:38" ht="63">
      <c r="A184" s="66" t="s">
        <v>374</v>
      </c>
      <c r="B184" s="67" t="s">
        <v>375</v>
      </c>
      <c r="C184" s="196">
        <v>17.8</v>
      </c>
      <c r="D184" s="74">
        <v>0</v>
      </c>
      <c r="E184" s="187">
        <v>0</v>
      </c>
      <c r="F184" s="157">
        <f t="shared" si="30"/>
        <v>0</v>
      </c>
      <c r="G184" s="72">
        <v>0</v>
      </c>
      <c r="H184" s="75">
        <v>0</v>
      </c>
      <c r="I184" s="75"/>
      <c r="J184" s="75"/>
      <c r="K184" s="75"/>
      <c r="L184" s="75"/>
      <c r="M184" s="75"/>
      <c r="N184" s="158">
        <v>0</v>
      </c>
      <c r="O184" s="92">
        <v>0</v>
      </c>
      <c r="P184" s="333"/>
      <c r="Q184" s="90"/>
      <c r="R184" s="172"/>
      <c r="S184" s="92">
        <v>0</v>
      </c>
      <c r="T184" s="344">
        <v>0</v>
      </c>
      <c r="U184" s="162">
        <v>0</v>
      </c>
      <c r="V184" s="71">
        <f t="shared" si="31"/>
        <v>0</v>
      </c>
      <c r="W184" s="73">
        <f t="shared" si="32"/>
        <v>0</v>
      </c>
      <c r="X184" s="77">
        <v>0</v>
      </c>
      <c r="Y184" s="73">
        <f>'ИТОГ и проверка'!M184</f>
        <v>0</v>
      </c>
      <c r="Z184" s="73">
        <v>0</v>
      </c>
      <c r="AA184" s="71">
        <f t="shared" si="33"/>
        <v>0</v>
      </c>
      <c r="AB184" s="73">
        <f t="shared" si="34"/>
        <v>0</v>
      </c>
      <c r="AC184" s="77"/>
      <c r="AD184" s="73"/>
      <c r="AE184" s="77"/>
      <c r="AF184" s="77"/>
      <c r="AG184" s="73"/>
      <c r="AH184" s="73">
        <f>'ИТОГ и проверка'!N184</f>
        <v>0</v>
      </c>
      <c r="AI184" s="91"/>
      <c r="AJ184" s="91">
        <f t="shared" si="35"/>
        <v>0</v>
      </c>
      <c r="AK184" s="89">
        <f t="shared" si="36"/>
        <v>0</v>
      </c>
      <c r="AL184" s="71">
        <f t="shared" si="37"/>
        <v>0</v>
      </c>
    </row>
    <row r="185" spans="1:38" ht="63">
      <c r="A185" s="66" t="s">
        <v>376</v>
      </c>
      <c r="B185" s="67" t="s">
        <v>377</v>
      </c>
      <c r="C185" s="189">
        <v>30.8</v>
      </c>
      <c r="D185" s="74">
        <v>0</v>
      </c>
      <c r="E185" s="186">
        <v>0</v>
      </c>
      <c r="F185" s="157">
        <f t="shared" si="30"/>
        <v>0</v>
      </c>
      <c r="G185" s="72">
        <v>0</v>
      </c>
      <c r="H185" s="75">
        <v>0</v>
      </c>
      <c r="I185" s="75"/>
      <c r="J185" s="75"/>
      <c r="K185" s="75"/>
      <c r="L185" s="75"/>
      <c r="M185" s="75"/>
      <c r="N185" s="158">
        <v>0</v>
      </c>
      <c r="O185" s="92">
        <v>0</v>
      </c>
      <c r="P185" s="333"/>
      <c r="Q185" s="90"/>
      <c r="R185" s="172"/>
      <c r="S185" s="92">
        <v>0</v>
      </c>
      <c r="T185" s="344">
        <v>0</v>
      </c>
      <c r="U185" s="162">
        <v>0</v>
      </c>
      <c r="V185" s="71">
        <f t="shared" si="31"/>
        <v>0</v>
      </c>
      <c r="W185" s="73">
        <f t="shared" si="32"/>
        <v>0</v>
      </c>
      <c r="X185" s="77">
        <v>0</v>
      </c>
      <c r="Y185" s="73">
        <f>'ИТОГ и проверка'!M185</f>
        <v>0</v>
      </c>
      <c r="Z185" s="73">
        <v>0</v>
      </c>
      <c r="AA185" s="71">
        <f t="shared" si="33"/>
        <v>0</v>
      </c>
      <c r="AB185" s="10">
        <f t="shared" si="34"/>
        <v>0</v>
      </c>
      <c r="AC185" s="77"/>
      <c r="AD185" s="73"/>
      <c r="AE185" s="77"/>
      <c r="AF185" s="77"/>
      <c r="AG185" s="73"/>
      <c r="AH185" s="73">
        <f>'ИТОГ и проверка'!N185</f>
        <v>0</v>
      </c>
      <c r="AI185" s="91"/>
      <c r="AJ185" s="91">
        <f t="shared" si="35"/>
        <v>0</v>
      </c>
      <c r="AK185" s="89">
        <f t="shared" si="36"/>
        <v>0</v>
      </c>
      <c r="AL185" s="71">
        <f t="shared" si="37"/>
        <v>0</v>
      </c>
    </row>
    <row r="186" spans="1:38" ht="63">
      <c r="A186" s="66" t="s">
        <v>378</v>
      </c>
      <c r="B186" s="67" t="s">
        <v>379</v>
      </c>
      <c r="C186" s="196">
        <v>20.399999999999999</v>
      </c>
      <c r="D186" s="74">
        <v>0</v>
      </c>
      <c r="E186" s="187">
        <v>0</v>
      </c>
      <c r="F186" s="157">
        <f t="shared" si="30"/>
        <v>0</v>
      </c>
      <c r="G186" s="72">
        <v>0</v>
      </c>
      <c r="H186" s="75">
        <v>0</v>
      </c>
      <c r="I186" s="75"/>
      <c r="J186" s="75"/>
      <c r="K186" s="75"/>
      <c r="L186" s="75"/>
      <c r="M186" s="75"/>
      <c r="N186" s="158">
        <v>0</v>
      </c>
      <c r="O186" s="92">
        <v>0</v>
      </c>
      <c r="P186" s="333"/>
      <c r="Q186" s="90"/>
      <c r="R186" s="172"/>
      <c r="S186" s="92">
        <v>0</v>
      </c>
      <c r="T186" s="344">
        <v>0</v>
      </c>
      <c r="U186" s="162">
        <v>0</v>
      </c>
      <c r="V186" s="71">
        <f t="shared" si="31"/>
        <v>0</v>
      </c>
      <c r="W186" s="73">
        <f t="shared" si="32"/>
        <v>0</v>
      </c>
      <c r="X186" s="77">
        <v>0</v>
      </c>
      <c r="Y186" s="73">
        <f>'ИТОГ и проверка'!M186</f>
        <v>0</v>
      </c>
      <c r="Z186" s="73">
        <v>0</v>
      </c>
      <c r="AA186" s="71">
        <f t="shared" si="33"/>
        <v>0</v>
      </c>
      <c r="AB186" s="73">
        <f t="shared" si="34"/>
        <v>0</v>
      </c>
      <c r="AC186" s="77"/>
      <c r="AD186" s="73"/>
      <c r="AE186" s="77"/>
      <c r="AF186" s="77"/>
      <c r="AG186" s="73"/>
      <c r="AH186" s="73">
        <f>'ИТОГ и проверка'!N186</f>
        <v>0</v>
      </c>
      <c r="AI186" s="91"/>
      <c r="AJ186" s="91">
        <f t="shared" si="35"/>
        <v>0</v>
      </c>
      <c r="AK186" s="89">
        <f t="shared" si="36"/>
        <v>0</v>
      </c>
      <c r="AL186" s="71">
        <f t="shared" si="37"/>
        <v>0</v>
      </c>
    </row>
    <row r="187" spans="1:38" ht="63">
      <c r="A187" s="66" t="s">
        <v>380</v>
      </c>
      <c r="B187" s="67" t="s">
        <v>381</v>
      </c>
      <c r="C187" s="189">
        <v>20.8</v>
      </c>
      <c r="D187" s="74">
        <v>0</v>
      </c>
      <c r="E187" s="186">
        <v>0</v>
      </c>
      <c r="F187" s="157">
        <f t="shared" si="30"/>
        <v>0</v>
      </c>
      <c r="G187" s="72">
        <v>0</v>
      </c>
      <c r="H187" s="75">
        <v>0</v>
      </c>
      <c r="I187" s="75"/>
      <c r="J187" s="75"/>
      <c r="K187" s="75"/>
      <c r="L187" s="75"/>
      <c r="M187" s="75"/>
      <c r="N187" s="158">
        <v>0</v>
      </c>
      <c r="O187" s="92">
        <v>0</v>
      </c>
      <c r="P187" s="333"/>
      <c r="Q187" s="90"/>
      <c r="R187" s="172"/>
      <c r="S187" s="92">
        <v>0</v>
      </c>
      <c r="T187" s="344">
        <v>0</v>
      </c>
      <c r="U187" s="162">
        <v>0</v>
      </c>
      <c r="V187" s="71">
        <f t="shared" si="31"/>
        <v>0</v>
      </c>
      <c r="W187" s="73">
        <f t="shared" si="32"/>
        <v>0</v>
      </c>
      <c r="X187" s="77">
        <v>0</v>
      </c>
      <c r="Y187" s="73">
        <f>'ИТОГ и проверка'!M187</f>
        <v>0</v>
      </c>
      <c r="Z187" s="73">
        <v>0</v>
      </c>
      <c r="AA187" s="71">
        <f t="shared" si="33"/>
        <v>0</v>
      </c>
      <c r="AB187" s="10">
        <f t="shared" si="34"/>
        <v>0</v>
      </c>
      <c r="AC187" s="77"/>
      <c r="AD187" s="73"/>
      <c r="AE187" s="77"/>
      <c r="AF187" s="77"/>
      <c r="AG187" s="73"/>
      <c r="AH187" s="73">
        <f>'ИТОГ и проверка'!N187</f>
        <v>0</v>
      </c>
      <c r="AI187" s="91"/>
      <c r="AJ187" s="91">
        <f t="shared" si="35"/>
        <v>0</v>
      </c>
      <c r="AK187" s="89">
        <f t="shared" si="36"/>
        <v>0</v>
      </c>
      <c r="AL187" s="71">
        <f t="shared" si="37"/>
        <v>0</v>
      </c>
    </row>
    <row r="188" spans="1:38" ht="63">
      <c r="A188" s="66" t="s">
        <v>382</v>
      </c>
      <c r="B188" s="67" t="s">
        <v>383</v>
      </c>
      <c r="C188" s="196">
        <v>14.8</v>
      </c>
      <c r="D188" s="74">
        <v>0</v>
      </c>
      <c r="E188" s="187">
        <v>0</v>
      </c>
      <c r="F188" s="157">
        <f t="shared" si="30"/>
        <v>0</v>
      </c>
      <c r="G188" s="72">
        <v>0</v>
      </c>
      <c r="H188" s="75">
        <v>0</v>
      </c>
      <c r="I188" s="75"/>
      <c r="J188" s="75"/>
      <c r="K188" s="75"/>
      <c r="L188" s="75"/>
      <c r="M188" s="75"/>
      <c r="N188" s="158">
        <v>0</v>
      </c>
      <c r="O188" s="92">
        <v>0</v>
      </c>
      <c r="P188" s="333"/>
      <c r="Q188" s="90"/>
      <c r="R188" s="172"/>
      <c r="S188" s="92">
        <v>0</v>
      </c>
      <c r="T188" s="344">
        <v>0</v>
      </c>
      <c r="U188" s="162">
        <v>0</v>
      </c>
      <c r="V188" s="71">
        <f t="shared" si="31"/>
        <v>0</v>
      </c>
      <c r="W188" s="73">
        <f t="shared" si="32"/>
        <v>0</v>
      </c>
      <c r="X188" s="77">
        <v>0</v>
      </c>
      <c r="Y188" s="73">
        <f>'ИТОГ и проверка'!M188</f>
        <v>0</v>
      </c>
      <c r="Z188" s="73">
        <v>0</v>
      </c>
      <c r="AA188" s="71">
        <f t="shared" si="33"/>
        <v>0</v>
      </c>
      <c r="AB188" s="73">
        <f t="shared" si="34"/>
        <v>0</v>
      </c>
      <c r="AC188" s="77"/>
      <c r="AD188" s="73"/>
      <c r="AE188" s="77"/>
      <c r="AF188" s="77"/>
      <c r="AG188" s="73"/>
      <c r="AH188" s="73">
        <f>'ИТОГ и проверка'!N188</f>
        <v>0</v>
      </c>
      <c r="AI188" s="91"/>
      <c r="AJ188" s="91">
        <f t="shared" si="35"/>
        <v>0</v>
      </c>
      <c r="AK188" s="89">
        <f t="shared" si="36"/>
        <v>0</v>
      </c>
      <c r="AL188" s="71">
        <f t="shared" si="37"/>
        <v>0</v>
      </c>
    </row>
    <row r="189" spans="1:38" ht="63">
      <c r="A189" s="66" t="s">
        <v>384</v>
      </c>
      <c r="B189" s="67" t="s">
        <v>385</v>
      </c>
      <c r="C189" s="189">
        <v>8.6</v>
      </c>
      <c r="D189" s="74">
        <v>0</v>
      </c>
      <c r="E189" s="186">
        <v>0</v>
      </c>
      <c r="F189" s="157">
        <f t="shared" si="30"/>
        <v>0</v>
      </c>
      <c r="G189" s="72">
        <v>0</v>
      </c>
      <c r="H189" s="75">
        <v>0</v>
      </c>
      <c r="I189" s="75"/>
      <c r="J189" s="75"/>
      <c r="K189" s="75"/>
      <c r="L189" s="75"/>
      <c r="M189" s="75"/>
      <c r="N189" s="158">
        <v>0</v>
      </c>
      <c r="O189" s="92">
        <v>0</v>
      </c>
      <c r="P189" s="333"/>
      <c r="Q189" s="90"/>
      <c r="R189" s="172"/>
      <c r="S189" s="92">
        <v>0</v>
      </c>
      <c r="T189" s="344">
        <v>0</v>
      </c>
      <c r="U189" s="162">
        <v>0</v>
      </c>
      <c r="V189" s="71">
        <f t="shared" si="31"/>
        <v>0</v>
      </c>
      <c r="W189" s="73">
        <f t="shared" si="32"/>
        <v>0</v>
      </c>
      <c r="X189" s="77">
        <v>0</v>
      </c>
      <c r="Y189" s="73">
        <f>'ИТОГ и проверка'!M189</f>
        <v>0</v>
      </c>
      <c r="Z189" s="73">
        <v>0</v>
      </c>
      <c r="AA189" s="71">
        <f t="shared" si="33"/>
        <v>0</v>
      </c>
      <c r="AB189" s="10">
        <f t="shared" si="34"/>
        <v>0</v>
      </c>
      <c r="AC189" s="77"/>
      <c r="AD189" s="73"/>
      <c r="AE189" s="77"/>
      <c r="AF189" s="77"/>
      <c r="AG189" s="73"/>
      <c r="AH189" s="73">
        <f>'ИТОГ и проверка'!N189</f>
        <v>0</v>
      </c>
      <c r="AI189" s="91"/>
      <c r="AJ189" s="91">
        <f t="shared" si="35"/>
        <v>0</v>
      </c>
      <c r="AK189" s="89">
        <f t="shared" si="36"/>
        <v>0</v>
      </c>
      <c r="AL189" s="71">
        <f t="shared" si="37"/>
        <v>0</v>
      </c>
    </row>
    <row r="190" spans="1:38" ht="63">
      <c r="A190" s="66" t="s">
        <v>386</v>
      </c>
      <c r="B190" s="67" t="s">
        <v>387</v>
      </c>
      <c r="C190" s="196">
        <v>6.02</v>
      </c>
      <c r="D190" s="74">
        <v>0</v>
      </c>
      <c r="E190" s="187">
        <v>0</v>
      </c>
      <c r="F190" s="157">
        <f t="shared" si="30"/>
        <v>0</v>
      </c>
      <c r="G190" s="72">
        <v>0</v>
      </c>
      <c r="H190" s="75">
        <v>0</v>
      </c>
      <c r="I190" s="75"/>
      <c r="J190" s="75"/>
      <c r="K190" s="75"/>
      <c r="L190" s="75"/>
      <c r="M190" s="75"/>
      <c r="N190" s="158">
        <v>0</v>
      </c>
      <c r="O190" s="92">
        <v>0</v>
      </c>
      <c r="P190" s="333"/>
      <c r="Q190" s="90"/>
      <c r="R190" s="172"/>
      <c r="S190" s="92">
        <v>0</v>
      </c>
      <c r="T190" s="344">
        <v>0</v>
      </c>
      <c r="U190" s="162">
        <v>0</v>
      </c>
      <c r="V190" s="71">
        <f t="shared" si="31"/>
        <v>0</v>
      </c>
      <c r="W190" s="73">
        <f t="shared" si="32"/>
        <v>0</v>
      </c>
      <c r="X190" s="77">
        <v>0</v>
      </c>
      <c r="Y190" s="73">
        <f>'ИТОГ и проверка'!M190</f>
        <v>0</v>
      </c>
      <c r="Z190" s="73">
        <v>0</v>
      </c>
      <c r="AA190" s="71">
        <f t="shared" si="33"/>
        <v>0</v>
      </c>
      <c r="AB190" s="73">
        <f t="shared" si="34"/>
        <v>0</v>
      </c>
      <c r="AC190" s="77"/>
      <c r="AD190" s="73"/>
      <c r="AE190" s="77"/>
      <c r="AF190" s="77"/>
      <c r="AG190" s="73"/>
      <c r="AH190" s="73">
        <f>'ИТОГ и проверка'!N190</f>
        <v>0</v>
      </c>
      <c r="AI190" s="91"/>
      <c r="AJ190" s="91">
        <f t="shared" si="35"/>
        <v>0</v>
      </c>
      <c r="AK190" s="89">
        <f t="shared" si="36"/>
        <v>0</v>
      </c>
      <c r="AL190" s="71">
        <f t="shared" si="37"/>
        <v>0</v>
      </c>
    </row>
    <row r="191" spans="1:38" ht="63">
      <c r="A191" s="66" t="s">
        <v>388</v>
      </c>
      <c r="B191" s="67" t="s">
        <v>389</v>
      </c>
      <c r="C191" s="189">
        <v>20.399999999999999</v>
      </c>
      <c r="D191" s="74">
        <v>0</v>
      </c>
      <c r="E191" s="186">
        <v>0</v>
      </c>
      <c r="F191" s="157">
        <f t="shared" si="30"/>
        <v>0</v>
      </c>
      <c r="G191" s="72">
        <v>0</v>
      </c>
      <c r="H191" s="75">
        <v>0</v>
      </c>
      <c r="I191" s="75"/>
      <c r="J191" s="75"/>
      <c r="K191" s="75"/>
      <c r="L191" s="75"/>
      <c r="M191" s="75"/>
      <c r="N191" s="158">
        <v>0</v>
      </c>
      <c r="O191" s="92">
        <v>0</v>
      </c>
      <c r="P191" s="333"/>
      <c r="Q191" s="90"/>
      <c r="R191" s="172"/>
      <c r="S191" s="92">
        <v>0</v>
      </c>
      <c r="T191" s="344">
        <v>0</v>
      </c>
      <c r="U191" s="162">
        <v>0</v>
      </c>
      <c r="V191" s="71">
        <f t="shared" si="31"/>
        <v>0</v>
      </c>
      <c r="W191" s="73">
        <f t="shared" si="32"/>
        <v>0</v>
      </c>
      <c r="X191" s="77">
        <v>0</v>
      </c>
      <c r="Y191" s="73">
        <f>'ИТОГ и проверка'!M191</f>
        <v>0</v>
      </c>
      <c r="Z191" s="73">
        <v>0</v>
      </c>
      <c r="AA191" s="71">
        <f t="shared" si="33"/>
        <v>0</v>
      </c>
      <c r="AB191" s="10">
        <f t="shared" si="34"/>
        <v>0</v>
      </c>
      <c r="AC191" s="77"/>
      <c r="AD191" s="73"/>
      <c r="AE191" s="77"/>
      <c r="AF191" s="77"/>
      <c r="AG191" s="73"/>
      <c r="AH191" s="73">
        <f>'ИТОГ и проверка'!N191</f>
        <v>0</v>
      </c>
      <c r="AI191" s="91"/>
      <c r="AJ191" s="91">
        <f t="shared" si="35"/>
        <v>0</v>
      </c>
      <c r="AK191" s="89">
        <f t="shared" si="36"/>
        <v>0</v>
      </c>
      <c r="AL191" s="71">
        <f t="shared" si="37"/>
        <v>0</v>
      </c>
    </row>
    <row r="192" spans="1:38" ht="63">
      <c r="A192" s="66" t="s">
        <v>390</v>
      </c>
      <c r="B192" s="67" t="s">
        <v>391</v>
      </c>
      <c r="C192" s="196">
        <v>37.25</v>
      </c>
      <c r="D192" s="74">
        <v>0</v>
      </c>
      <c r="E192" s="187">
        <v>0</v>
      </c>
      <c r="F192" s="157">
        <f t="shared" si="30"/>
        <v>0</v>
      </c>
      <c r="G192" s="72">
        <v>0</v>
      </c>
      <c r="H192" s="75">
        <v>0</v>
      </c>
      <c r="I192" s="75"/>
      <c r="J192" s="75"/>
      <c r="K192" s="75"/>
      <c r="L192" s="75"/>
      <c r="M192" s="75"/>
      <c r="N192" s="158">
        <v>0</v>
      </c>
      <c r="O192" s="92">
        <v>0</v>
      </c>
      <c r="P192" s="333"/>
      <c r="Q192" s="90"/>
      <c r="R192" s="172"/>
      <c r="S192" s="92">
        <v>0</v>
      </c>
      <c r="T192" s="344">
        <v>0</v>
      </c>
      <c r="U192" s="162">
        <v>0</v>
      </c>
      <c r="V192" s="71">
        <f t="shared" si="31"/>
        <v>0</v>
      </c>
      <c r="W192" s="73">
        <f t="shared" si="32"/>
        <v>0</v>
      </c>
      <c r="X192" s="77">
        <v>0</v>
      </c>
      <c r="Y192" s="73">
        <f>'ИТОГ и проверка'!M192</f>
        <v>0</v>
      </c>
      <c r="Z192" s="73">
        <v>0</v>
      </c>
      <c r="AA192" s="71">
        <f t="shared" si="33"/>
        <v>0</v>
      </c>
      <c r="AB192" s="73">
        <f t="shared" si="34"/>
        <v>0</v>
      </c>
      <c r="AC192" s="77"/>
      <c r="AD192" s="73"/>
      <c r="AE192" s="77"/>
      <c r="AF192" s="77"/>
      <c r="AG192" s="73"/>
      <c r="AH192" s="73">
        <f>'ИТОГ и проверка'!N192</f>
        <v>0</v>
      </c>
      <c r="AI192" s="91"/>
      <c r="AJ192" s="91">
        <f t="shared" si="35"/>
        <v>0</v>
      </c>
      <c r="AK192" s="89">
        <f t="shared" si="36"/>
        <v>0</v>
      </c>
      <c r="AL192" s="71">
        <f t="shared" si="37"/>
        <v>0</v>
      </c>
    </row>
    <row r="193" spans="1:38" ht="63">
      <c r="A193" s="66" t="s">
        <v>392</v>
      </c>
      <c r="B193" s="67" t="s">
        <v>393</v>
      </c>
      <c r="C193" s="189">
        <v>24.35</v>
      </c>
      <c r="D193" s="74">
        <v>0</v>
      </c>
      <c r="E193" s="169">
        <v>0</v>
      </c>
      <c r="F193" s="157">
        <f t="shared" si="30"/>
        <v>0</v>
      </c>
      <c r="G193" s="72">
        <v>0</v>
      </c>
      <c r="H193" s="75">
        <v>0</v>
      </c>
      <c r="I193" s="75"/>
      <c r="J193" s="75"/>
      <c r="K193" s="75"/>
      <c r="L193" s="75"/>
      <c r="M193" s="75"/>
      <c r="N193" s="158">
        <v>0</v>
      </c>
      <c r="O193" s="92">
        <v>0</v>
      </c>
      <c r="P193" s="333"/>
      <c r="Q193" s="90"/>
      <c r="R193" s="172"/>
      <c r="S193" s="92">
        <v>0</v>
      </c>
      <c r="T193" s="344">
        <v>0</v>
      </c>
      <c r="U193" s="162">
        <v>0</v>
      </c>
      <c r="V193" s="71">
        <f t="shared" si="31"/>
        <v>0</v>
      </c>
      <c r="W193" s="73">
        <f t="shared" si="32"/>
        <v>0</v>
      </c>
      <c r="X193" s="77">
        <v>0</v>
      </c>
      <c r="Y193" s="73">
        <f>'ИТОГ и проверка'!M193</f>
        <v>0</v>
      </c>
      <c r="Z193" s="73">
        <v>0</v>
      </c>
      <c r="AA193" s="71">
        <f t="shared" si="33"/>
        <v>0</v>
      </c>
      <c r="AB193" s="10">
        <f t="shared" si="34"/>
        <v>0</v>
      </c>
      <c r="AC193" s="77"/>
      <c r="AD193" s="73"/>
      <c r="AE193" s="77"/>
      <c r="AF193" s="77"/>
      <c r="AG193" s="73"/>
      <c r="AH193" s="73">
        <f>'ИТОГ и проверка'!N193</f>
        <v>0</v>
      </c>
      <c r="AI193" s="91"/>
      <c r="AJ193" s="91">
        <f t="shared" si="35"/>
        <v>0</v>
      </c>
      <c r="AK193" s="89">
        <f t="shared" si="36"/>
        <v>0</v>
      </c>
      <c r="AL193" s="71">
        <f t="shared" si="37"/>
        <v>0</v>
      </c>
    </row>
    <row r="194" spans="1:38" ht="63">
      <c r="A194" s="66" t="s">
        <v>394</v>
      </c>
      <c r="B194" s="67" t="s">
        <v>395</v>
      </c>
      <c r="C194" s="196">
        <v>30.8</v>
      </c>
      <c r="D194" s="284">
        <v>0</v>
      </c>
      <c r="E194" s="227">
        <v>0</v>
      </c>
      <c r="F194" s="174">
        <f t="shared" si="30"/>
        <v>0</v>
      </c>
      <c r="G194" s="72">
        <v>0</v>
      </c>
      <c r="H194" s="75">
        <v>0</v>
      </c>
      <c r="I194" s="75"/>
      <c r="J194" s="75"/>
      <c r="K194" s="75"/>
      <c r="L194" s="75"/>
      <c r="M194" s="75"/>
      <c r="N194" s="158">
        <v>0</v>
      </c>
      <c r="O194" s="92">
        <v>0</v>
      </c>
      <c r="P194" s="333"/>
      <c r="Q194" s="90"/>
      <c r="R194" s="172"/>
      <c r="S194" s="92">
        <v>0</v>
      </c>
      <c r="T194" s="344">
        <v>0</v>
      </c>
      <c r="U194" s="162">
        <v>0</v>
      </c>
      <c r="V194" s="71">
        <f t="shared" si="31"/>
        <v>0</v>
      </c>
      <c r="W194" s="73">
        <f t="shared" si="32"/>
        <v>0</v>
      </c>
      <c r="X194" s="77">
        <v>0</v>
      </c>
      <c r="Y194" s="73">
        <f>'ИТОГ и проверка'!M194</f>
        <v>0</v>
      </c>
      <c r="Z194" s="73">
        <v>0</v>
      </c>
      <c r="AA194" s="71">
        <f t="shared" si="33"/>
        <v>0</v>
      </c>
      <c r="AB194" s="73">
        <f t="shared" si="34"/>
        <v>0</v>
      </c>
      <c r="AC194" s="77"/>
      <c r="AD194" s="73"/>
      <c r="AE194" s="77"/>
      <c r="AF194" s="77"/>
      <c r="AG194" s="73"/>
      <c r="AH194" s="73">
        <f>'ИТОГ и проверка'!N194</f>
        <v>0</v>
      </c>
      <c r="AI194" s="91"/>
      <c r="AJ194" s="91">
        <f t="shared" si="35"/>
        <v>0</v>
      </c>
      <c r="AK194" s="89">
        <f t="shared" si="36"/>
        <v>0</v>
      </c>
      <c r="AL194" s="71">
        <f t="shared" si="37"/>
        <v>0</v>
      </c>
    </row>
    <row r="195" spans="1:38">
      <c r="A195" s="93" t="s">
        <v>396</v>
      </c>
      <c r="B195" s="57" t="s">
        <v>397</v>
      </c>
      <c r="C195" s="175"/>
      <c r="D195" s="165"/>
      <c r="E195" s="258"/>
      <c r="F195" s="213"/>
      <c r="G195" s="119"/>
      <c r="H195" s="61"/>
      <c r="I195" s="61"/>
      <c r="J195" s="61"/>
      <c r="K195" s="61"/>
      <c r="L195" s="61"/>
      <c r="M195" s="61"/>
      <c r="N195" s="121"/>
      <c r="O195" s="59"/>
      <c r="P195" s="60"/>
      <c r="Q195" s="60"/>
      <c r="R195" s="60"/>
      <c r="S195" s="59"/>
      <c r="T195" s="59"/>
      <c r="U195" s="60"/>
      <c r="V195" s="60"/>
      <c r="W195" s="60"/>
      <c r="X195" s="60"/>
      <c r="Y195" s="60"/>
      <c r="Z195" s="60"/>
      <c r="AA195" s="60"/>
      <c r="AB195" s="10">
        <f t="shared" si="34"/>
        <v>0</v>
      </c>
      <c r="AC195" s="60"/>
      <c r="AD195" s="60"/>
      <c r="AE195" s="60"/>
      <c r="AF195" s="60"/>
      <c r="AG195" s="60"/>
      <c r="AH195" s="62"/>
      <c r="AI195" s="97"/>
      <c r="AJ195" s="91">
        <f t="shared" si="35"/>
        <v>0</v>
      </c>
      <c r="AK195" s="89">
        <f t="shared" si="36"/>
        <v>0</v>
      </c>
      <c r="AL195" s="71">
        <f t="shared" si="37"/>
        <v>0</v>
      </c>
    </row>
    <row r="196" spans="1:38" ht="47.25">
      <c r="A196" s="66" t="s">
        <v>398</v>
      </c>
      <c r="B196" s="67" t="s">
        <v>399</v>
      </c>
      <c r="C196" s="222">
        <v>555</v>
      </c>
      <c r="D196" s="284">
        <v>0</v>
      </c>
      <c r="E196" s="227">
        <v>0</v>
      </c>
      <c r="F196" s="174">
        <f t="shared" si="30"/>
        <v>0</v>
      </c>
      <c r="G196" s="72">
        <v>0</v>
      </c>
      <c r="H196" s="75">
        <v>0</v>
      </c>
      <c r="I196" s="75"/>
      <c r="J196" s="75"/>
      <c r="K196" s="75"/>
      <c r="L196" s="75"/>
      <c r="M196" s="75"/>
      <c r="N196" s="158">
        <v>0</v>
      </c>
      <c r="O196" s="92">
        <v>0</v>
      </c>
      <c r="P196" s="333"/>
      <c r="Q196" s="90"/>
      <c r="R196" s="172"/>
      <c r="S196" s="92">
        <v>0</v>
      </c>
      <c r="T196" s="344">
        <v>0</v>
      </c>
      <c r="U196" s="162">
        <v>0</v>
      </c>
      <c r="V196" s="71">
        <f t="shared" si="31"/>
        <v>0</v>
      </c>
      <c r="W196" s="73">
        <f t="shared" si="32"/>
        <v>0</v>
      </c>
      <c r="X196" s="77">
        <v>0</v>
      </c>
      <c r="Y196" s="73">
        <f>'ИТОГ и проверка'!M196</f>
        <v>0</v>
      </c>
      <c r="Z196" s="73">
        <v>0</v>
      </c>
      <c r="AA196" s="71">
        <f t="shared" si="33"/>
        <v>0</v>
      </c>
      <c r="AB196" s="73">
        <f t="shared" si="34"/>
        <v>0</v>
      </c>
      <c r="AC196" s="77"/>
      <c r="AD196" s="73"/>
      <c r="AE196" s="77"/>
      <c r="AF196" s="77"/>
      <c r="AG196" s="73"/>
      <c r="AH196" s="73">
        <f>'ИТОГ и проверка'!N196</f>
        <v>0</v>
      </c>
      <c r="AI196" s="91"/>
      <c r="AJ196" s="91">
        <f t="shared" si="35"/>
        <v>0</v>
      </c>
      <c r="AK196" s="89">
        <f t="shared" si="36"/>
        <v>0</v>
      </c>
      <c r="AL196" s="71">
        <f t="shared" si="37"/>
        <v>0</v>
      </c>
    </row>
    <row r="197" spans="1:38">
      <c r="A197" s="93" t="s">
        <v>400</v>
      </c>
      <c r="B197" s="57" t="s">
        <v>401</v>
      </c>
      <c r="C197" s="175"/>
      <c r="D197" s="165"/>
      <c r="E197" s="229"/>
      <c r="F197" s="213"/>
      <c r="G197" s="119"/>
      <c r="H197" s="61"/>
      <c r="I197" s="61"/>
      <c r="J197" s="61"/>
      <c r="K197" s="61"/>
      <c r="L197" s="61"/>
      <c r="M197" s="61"/>
      <c r="N197" s="121"/>
      <c r="O197" s="59"/>
      <c r="P197" s="60"/>
      <c r="Q197" s="60"/>
      <c r="R197" s="60"/>
      <c r="S197" s="59"/>
      <c r="T197" s="59"/>
      <c r="U197" s="60"/>
      <c r="V197" s="60"/>
      <c r="W197" s="60"/>
      <c r="X197" s="60"/>
      <c r="Y197" s="60"/>
      <c r="Z197" s="60"/>
      <c r="AA197" s="60"/>
      <c r="AB197" s="10">
        <f t="shared" si="34"/>
        <v>0</v>
      </c>
      <c r="AC197" s="60"/>
      <c r="AD197" s="60"/>
      <c r="AE197" s="60"/>
      <c r="AF197" s="60"/>
      <c r="AG197" s="60"/>
      <c r="AH197" s="62"/>
      <c r="AI197" s="97"/>
      <c r="AJ197" s="91">
        <f t="shared" si="35"/>
        <v>0</v>
      </c>
      <c r="AK197" s="89">
        <f t="shared" si="36"/>
        <v>0</v>
      </c>
      <c r="AL197" s="71">
        <f t="shared" si="37"/>
        <v>0</v>
      </c>
    </row>
    <row r="198" spans="1:38" ht="31.5">
      <c r="A198" s="66" t="s">
        <v>402</v>
      </c>
      <c r="B198" s="67" t="s">
        <v>403</v>
      </c>
      <c r="C198" s="171">
        <v>133.66200000000001</v>
      </c>
      <c r="D198" s="74">
        <v>0</v>
      </c>
      <c r="E198" s="148">
        <v>0</v>
      </c>
      <c r="F198" s="157">
        <f t="shared" si="30"/>
        <v>0</v>
      </c>
      <c r="G198" s="72">
        <v>0</v>
      </c>
      <c r="H198" s="75">
        <v>0</v>
      </c>
      <c r="I198" s="75"/>
      <c r="J198" s="75"/>
      <c r="K198" s="75"/>
      <c r="L198" s="75"/>
      <c r="M198" s="75"/>
      <c r="N198" s="158">
        <v>0</v>
      </c>
      <c r="O198" s="92">
        <v>0</v>
      </c>
      <c r="P198" s="333"/>
      <c r="Q198" s="90"/>
      <c r="R198" s="172"/>
      <c r="S198" s="92">
        <v>0</v>
      </c>
      <c r="T198" s="344">
        <v>0</v>
      </c>
      <c r="U198" s="162">
        <v>0</v>
      </c>
      <c r="V198" s="71">
        <f t="shared" si="31"/>
        <v>0</v>
      </c>
      <c r="W198" s="73">
        <f t="shared" si="32"/>
        <v>0</v>
      </c>
      <c r="X198" s="77">
        <v>0</v>
      </c>
      <c r="Y198" s="73">
        <f>'ИТОГ и проверка'!M198</f>
        <v>0</v>
      </c>
      <c r="Z198" s="73">
        <v>0</v>
      </c>
      <c r="AA198" s="71">
        <f t="shared" si="33"/>
        <v>0</v>
      </c>
      <c r="AB198" s="73">
        <f t="shared" si="34"/>
        <v>0</v>
      </c>
      <c r="AC198" s="77"/>
      <c r="AD198" s="73"/>
      <c r="AE198" s="77"/>
      <c r="AF198" s="77"/>
      <c r="AG198" s="73"/>
      <c r="AH198" s="73">
        <f>'ИТОГ и проверка'!N198</f>
        <v>0</v>
      </c>
      <c r="AI198" s="91"/>
      <c r="AJ198" s="91">
        <f t="shared" si="35"/>
        <v>0</v>
      </c>
      <c r="AK198" s="89">
        <f t="shared" si="36"/>
        <v>0</v>
      </c>
      <c r="AL198" s="71">
        <f t="shared" si="37"/>
        <v>0</v>
      </c>
    </row>
    <row r="199" spans="1:38" ht="31.5">
      <c r="A199" s="66" t="s">
        <v>404</v>
      </c>
      <c r="B199" s="67" t="s">
        <v>405</v>
      </c>
      <c r="C199" s="168">
        <v>868.12699999999995</v>
      </c>
      <c r="D199" s="74">
        <v>0</v>
      </c>
      <c r="E199" s="203">
        <v>0</v>
      </c>
      <c r="F199" s="157">
        <f t="shared" si="30"/>
        <v>0</v>
      </c>
      <c r="G199" s="72">
        <v>0</v>
      </c>
      <c r="H199" s="75">
        <v>0</v>
      </c>
      <c r="I199" s="75"/>
      <c r="J199" s="75"/>
      <c r="K199" s="75"/>
      <c r="L199" s="75"/>
      <c r="M199" s="75"/>
      <c r="N199" s="158">
        <v>0</v>
      </c>
      <c r="O199" s="92">
        <v>0</v>
      </c>
      <c r="P199" s="333"/>
      <c r="Q199" s="90"/>
      <c r="R199" s="172"/>
      <c r="S199" s="92">
        <v>0</v>
      </c>
      <c r="T199" s="344">
        <v>0</v>
      </c>
      <c r="U199" s="162">
        <v>0</v>
      </c>
      <c r="V199" s="71">
        <f t="shared" si="31"/>
        <v>0</v>
      </c>
      <c r="W199" s="73">
        <f t="shared" si="32"/>
        <v>0</v>
      </c>
      <c r="X199" s="77">
        <v>0</v>
      </c>
      <c r="Y199" s="73">
        <f>'ИТОГ и проверка'!M199</f>
        <v>0</v>
      </c>
      <c r="Z199" s="73">
        <v>0</v>
      </c>
      <c r="AA199" s="71">
        <f t="shared" si="33"/>
        <v>0</v>
      </c>
      <c r="AB199" s="10">
        <f t="shared" si="34"/>
        <v>0</v>
      </c>
      <c r="AC199" s="77"/>
      <c r="AD199" s="73"/>
      <c r="AE199" s="77"/>
      <c r="AF199" s="77"/>
      <c r="AG199" s="73"/>
      <c r="AH199" s="73">
        <f>'ИТОГ и проверка'!N199</f>
        <v>0</v>
      </c>
      <c r="AI199" s="91"/>
      <c r="AJ199" s="91">
        <f t="shared" si="35"/>
        <v>0</v>
      </c>
      <c r="AK199" s="89">
        <f t="shared" si="36"/>
        <v>0</v>
      </c>
      <c r="AL199" s="71">
        <f t="shared" si="37"/>
        <v>0</v>
      </c>
    </row>
    <row r="200" spans="1:38" ht="31.5">
      <c r="A200" s="66" t="s">
        <v>406</v>
      </c>
      <c r="B200" s="67" t="s">
        <v>407</v>
      </c>
      <c r="C200" s="171">
        <v>1249.8789999999999</v>
      </c>
      <c r="D200" s="74">
        <v>249</v>
      </c>
      <c r="E200" s="7">
        <v>187</v>
      </c>
      <c r="F200" s="157">
        <f t="shared" si="30"/>
        <v>0.14961448268192362</v>
      </c>
      <c r="G200" s="72">
        <v>0</v>
      </c>
      <c r="H200" s="75">
        <v>0</v>
      </c>
      <c r="I200" s="75"/>
      <c r="J200" s="75"/>
      <c r="K200" s="75"/>
      <c r="L200" s="75"/>
      <c r="M200" s="75"/>
      <c r="N200" s="158">
        <v>0</v>
      </c>
      <c r="O200" s="92">
        <v>0</v>
      </c>
      <c r="P200" s="333"/>
      <c r="Q200" s="90"/>
      <c r="R200" s="172"/>
      <c r="S200" s="92">
        <v>0</v>
      </c>
      <c r="T200" s="344">
        <v>0</v>
      </c>
      <c r="U200" s="162">
        <v>0</v>
      </c>
      <c r="V200" s="71">
        <f t="shared" si="31"/>
        <v>0</v>
      </c>
      <c r="W200" s="73">
        <f t="shared" si="32"/>
        <v>0</v>
      </c>
      <c r="X200" s="77">
        <v>0</v>
      </c>
      <c r="Y200" s="73">
        <f>'ИТОГ и проверка'!M200</f>
        <v>0</v>
      </c>
      <c r="Z200" s="73">
        <f t="shared" ref="Z200:Z221" si="38">Y200/E200%</f>
        <v>0</v>
      </c>
      <c r="AA200" s="71">
        <f t="shared" si="33"/>
        <v>0</v>
      </c>
      <c r="AB200" s="73">
        <f t="shared" si="34"/>
        <v>0</v>
      </c>
      <c r="AC200" s="77"/>
      <c r="AD200" s="73"/>
      <c r="AE200" s="77"/>
      <c r="AF200" s="77"/>
      <c r="AG200" s="73"/>
      <c r="AH200" s="73">
        <f>'ИТОГ и проверка'!N200</f>
        <v>0</v>
      </c>
      <c r="AI200" s="91"/>
      <c r="AJ200" s="91">
        <f t="shared" si="35"/>
        <v>0</v>
      </c>
      <c r="AK200" s="89">
        <f t="shared" si="36"/>
        <v>0</v>
      </c>
      <c r="AL200" s="71">
        <f t="shared" si="37"/>
        <v>0</v>
      </c>
    </row>
    <row r="201" spans="1:38" ht="47.25">
      <c r="A201" s="66" t="s">
        <v>408</v>
      </c>
      <c r="B201" s="67" t="s">
        <v>409</v>
      </c>
      <c r="C201" s="195">
        <v>405.33</v>
      </c>
      <c r="D201" s="74">
        <v>10</v>
      </c>
      <c r="E201" s="234">
        <v>22</v>
      </c>
      <c r="F201" s="157">
        <f t="shared" si="30"/>
        <v>5.4276762144425533E-2</v>
      </c>
      <c r="G201" s="72">
        <v>0</v>
      </c>
      <c r="H201" s="75">
        <v>0</v>
      </c>
      <c r="I201" s="75"/>
      <c r="J201" s="75"/>
      <c r="K201" s="75"/>
      <c r="L201" s="75"/>
      <c r="M201" s="75"/>
      <c r="N201" s="158">
        <v>0</v>
      </c>
      <c r="O201" s="90">
        <v>0</v>
      </c>
      <c r="P201" s="333"/>
      <c r="Q201" s="90"/>
      <c r="R201" s="172"/>
      <c r="S201" s="90">
        <v>0</v>
      </c>
      <c r="T201" s="333">
        <v>0</v>
      </c>
      <c r="U201" s="162">
        <v>0</v>
      </c>
      <c r="V201" s="71">
        <f t="shared" si="31"/>
        <v>0</v>
      </c>
      <c r="W201" s="73">
        <f t="shared" si="32"/>
        <v>0</v>
      </c>
      <c r="X201" s="77">
        <v>0</v>
      </c>
      <c r="Y201" s="73">
        <f>'ИТОГ и проверка'!M201</f>
        <v>0</v>
      </c>
      <c r="Z201" s="73">
        <f t="shared" si="38"/>
        <v>0</v>
      </c>
      <c r="AA201" s="71">
        <f t="shared" si="33"/>
        <v>0</v>
      </c>
      <c r="AB201" s="10">
        <f t="shared" si="34"/>
        <v>0</v>
      </c>
      <c r="AC201" s="77"/>
      <c r="AD201" s="73"/>
      <c r="AE201" s="77"/>
      <c r="AF201" s="77"/>
      <c r="AG201" s="73"/>
      <c r="AH201" s="73">
        <f>'ИТОГ и проверка'!N201</f>
        <v>0</v>
      </c>
      <c r="AI201" s="91"/>
      <c r="AJ201" s="91">
        <f t="shared" si="35"/>
        <v>0</v>
      </c>
      <c r="AK201" s="89">
        <f t="shared" si="36"/>
        <v>0</v>
      </c>
      <c r="AL201" s="71">
        <f t="shared" si="37"/>
        <v>0</v>
      </c>
    </row>
    <row r="202" spans="1:38" ht="47.25">
      <c r="A202" s="66" t="s">
        <v>410</v>
      </c>
      <c r="B202" s="67" t="s">
        <v>411</v>
      </c>
      <c r="C202" s="171">
        <v>85.331000000000003</v>
      </c>
      <c r="D202" s="74">
        <v>2</v>
      </c>
      <c r="E202" s="187">
        <v>0</v>
      </c>
      <c r="F202" s="157">
        <f t="shared" si="30"/>
        <v>0</v>
      </c>
      <c r="G202" s="72">
        <v>0</v>
      </c>
      <c r="H202" s="75">
        <v>0</v>
      </c>
      <c r="I202" s="75"/>
      <c r="J202" s="75"/>
      <c r="K202" s="75"/>
      <c r="L202" s="75"/>
      <c r="M202" s="75"/>
      <c r="N202" s="158">
        <v>0</v>
      </c>
      <c r="O202" s="90">
        <v>0</v>
      </c>
      <c r="P202" s="333"/>
      <c r="Q202" s="90"/>
      <c r="R202" s="172"/>
      <c r="S202" s="90">
        <v>0</v>
      </c>
      <c r="T202" s="333">
        <v>0</v>
      </c>
      <c r="U202" s="162">
        <v>0</v>
      </c>
      <c r="V202" s="71">
        <f t="shared" si="31"/>
        <v>0</v>
      </c>
      <c r="W202" s="73">
        <f t="shared" si="32"/>
        <v>0</v>
      </c>
      <c r="X202" s="77">
        <v>0</v>
      </c>
      <c r="Y202" s="73">
        <f>'ИТОГ и проверка'!M202</f>
        <v>0</v>
      </c>
      <c r="Z202" s="73">
        <v>0</v>
      </c>
      <c r="AA202" s="71">
        <f t="shared" si="33"/>
        <v>0</v>
      </c>
      <c r="AB202" s="73">
        <f t="shared" si="34"/>
        <v>0</v>
      </c>
      <c r="AC202" s="77"/>
      <c r="AD202" s="73"/>
      <c r="AE202" s="77"/>
      <c r="AF202" s="77"/>
      <c r="AG202" s="73"/>
      <c r="AH202" s="73">
        <f>'ИТОГ и проверка'!N202</f>
        <v>0</v>
      </c>
      <c r="AI202" s="91"/>
      <c r="AJ202" s="91">
        <f t="shared" si="35"/>
        <v>0</v>
      </c>
      <c r="AK202" s="89">
        <f t="shared" si="36"/>
        <v>0</v>
      </c>
      <c r="AL202" s="71">
        <f t="shared" si="37"/>
        <v>0</v>
      </c>
    </row>
    <row r="203" spans="1:38" ht="47.25">
      <c r="A203" s="66" t="s">
        <v>412</v>
      </c>
      <c r="B203" s="67" t="s">
        <v>413</v>
      </c>
      <c r="C203" s="189">
        <v>387.851</v>
      </c>
      <c r="D203" s="74">
        <v>22</v>
      </c>
      <c r="E203" s="203">
        <v>53</v>
      </c>
      <c r="F203" s="157">
        <f t="shared" si="30"/>
        <v>0.13665041472111714</v>
      </c>
      <c r="G203" s="72">
        <v>0</v>
      </c>
      <c r="H203" s="75">
        <v>0</v>
      </c>
      <c r="I203" s="75"/>
      <c r="J203" s="75"/>
      <c r="K203" s="75"/>
      <c r="L203" s="75"/>
      <c r="M203" s="75"/>
      <c r="N203" s="158">
        <v>0</v>
      </c>
      <c r="O203" s="44">
        <v>0</v>
      </c>
      <c r="P203" s="333"/>
      <c r="Q203" s="90"/>
      <c r="R203" s="172"/>
      <c r="S203" s="44">
        <v>0</v>
      </c>
      <c r="T203" s="38">
        <v>0</v>
      </c>
      <c r="U203" s="162">
        <v>0</v>
      </c>
      <c r="V203" s="71">
        <f t="shared" si="31"/>
        <v>0</v>
      </c>
      <c r="W203" s="73">
        <f t="shared" si="32"/>
        <v>0</v>
      </c>
      <c r="X203" s="77">
        <v>0</v>
      </c>
      <c r="Y203" s="73">
        <f>'ИТОГ и проверка'!M203</f>
        <v>0</v>
      </c>
      <c r="Z203" s="73">
        <f t="shared" si="38"/>
        <v>0</v>
      </c>
      <c r="AA203" s="71">
        <f t="shared" si="33"/>
        <v>0</v>
      </c>
      <c r="AB203" s="10">
        <f t="shared" si="34"/>
        <v>0</v>
      </c>
      <c r="AC203" s="77"/>
      <c r="AD203" s="73"/>
      <c r="AE203" s="77"/>
      <c r="AF203" s="77"/>
      <c r="AG203" s="73"/>
      <c r="AH203" s="73">
        <f>'ИТОГ и проверка'!N203</f>
        <v>0</v>
      </c>
      <c r="AI203" s="91"/>
      <c r="AJ203" s="91">
        <f t="shared" si="35"/>
        <v>0</v>
      </c>
      <c r="AK203" s="89">
        <f t="shared" si="36"/>
        <v>0</v>
      </c>
      <c r="AL203" s="71">
        <f t="shared" si="37"/>
        <v>0</v>
      </c>
    </row>
    <row r="204" spans="1:38" ht="31.5">
      <c r="A204" s="66" t="s">
        <v>414</v>
      </c>
      <c r="B204" s="67" t="s">
        <v>415</v>
      </c>
      <c r="C204" s="196">
        <v>1.5740000000000001</v>
      </c>
      <c r="D204" s="74">
        <v>0</v>
      </c>
      <c r="E204" s="226">
        <v>0</v>
      </c>
      <c r="F204" s="157">
        <f t="shared" si="30"/>
        <v>0</v>
      </c>
      <c r="G204" s="72">
        <v>0</v>
      </c>
      <c r="H204" s="75">
        <v>0</v>
      </c>
      <c r="I204" s="75"/>
      <c r="J204" s="75"/>
      <c r="K204" s="75"/>
      <c r="L204" s="75"/>
      <c r="M204" s="75"/>
      <c r="N204" s="158">
        <v>0</v>
      </c>
      <c r="O204" s="92">
        <v>0</v>
      </c>
      <c r="P204" s="333"/>
      <c r="Q204" s="90"/>
      <c r="R204" s="172"/>
      <c r="S204" s="92">
        <v>0</v>
      </c>
      <c r="T204" s="344">
        <v>0</v>
      </c>
      <c r="U204" s="162">
        <v>0</v>
      </c>
      <c r="V204" s="71">
        <f t="shared" si="31"/>
        <v>0</v>
      </c>
      <c r="W204" s="73">
        <f t="shared" si="32"/>
        <v>0</v>
      </c>
      <c r="X204" s="77">
        <v>0</v>
      </c>
      <c r="Y204" s="73">
        <f>'ИТОГ и проверка'!M204</f>
        <v>0</v>
      </c>
      <c r="Z204" s="73">
        <v>0</v>
      </c>
      <c r="AA204" s="71">
        <f t="shared" si="33"/>
        <v>0</v>
      </c>
      <c r="AB204" s="73">
        <f t="shared" si="34"/>
        <v>0</v>
      </c>
      <c r="AC204" s="77"/>
      <c r="AD204" s="73"/>
      <c r="AE204" s="77"/>
      <c r="AF204" s="77"/>
      <c r="AG204" s="73"/>
      <c r="AH204" s="73">
        <f>'ИТОГ и проверка'!N204</f>
        <v>0</v>
      </c>
      <c r="AI204" s="91"/>
      <c r="AJ204" s="91">
        <f t="shared" si="35"/>
        <v>0</v>
      </c>
      <c r="AK204" s="89">
        <f t="shared" si="36"/>
        <v>0</v>
      </c>
      <c r="AL204" s="71">
        <f t="shared" si="37"/>
        <v>0</v>
      </c>
    </row>
    <row r="205" spans="1:38" ht="47.25">
      <c r="A205" s="66" t="s">
        <v>416</v>
      </c>
      <c r="B205" s="67" t="s">
        <v>417</v>
      </c>
      <c r="C205" s="168">
        <v>103.86</v>
      </c>
      <c r="D205" s="74">
        <v>0</v>
      </c>
      <c r="E205" s="186">
        <v>0</v>
      </c>
      <c r="F205" s="157">
        <f t="shared" si="30"/>
        <v>0</v>
      </c>
      <c r="G205" s="72">
        <v>0</v>
      </c>
      <c r="H205" s="75">
        <v>0</v>
      </c>
      <c r="I205" s="75"/>
      <c r="J205" s="75"/>
      <c r="K205" s="75"/>
      <c r="L205" s="75"/>
      <c r="M205" s="75"/>
      <c r="N205" s="158">
        <v>0</v>
      </c>
      <c r="O205" s="92">
        <v>0</v>
      </c>
      <c r="P205" s="333"/>
      <c r="Q205" s="90"/>
      <c r="R205" s="172"/>
      <c r="S205" s="92">
        <v>0</v>
      </c>
      <c r="T205" s="344">
        <v>0</v>
      </c>
      <c r="U205" s="162">
        <v>0</v>
      </c>
      <c r="V205" s="71">
        <f t="shared" si="31"/>
        <v>0</v>
      </c>
      <c r="W205" s="73">
        <f t="shared" si="32"/>
        <v>0</v>
      </c>
      <c r="X205" s="77">
        <v>0</v>
      </c>
      <c r="Y205" s="73">
        <f>'ИТОГ и проверка'!M205</f>
        <v>0</v>
      </c>
      <c r="Z205" s="73">
        <v>0</v>
      </c>
      <c r="AA205" s="71">
        <f t="shared" si="33"/>
        <v>0</v>
      </c>
      <c r="AB205" s="10">
        <f t="shared" si="34"/>
        <v>0</v>
      </c>
      <c r="AC205" s="77"/>
      <c r="AD205" s="73"/>
      <c r="AE205" s="77"/>
      <c r="AF205" s="77"/>
      <c r="AG205" s="73"/>
      <c r="AH205" s="73">
        <f>'ИТОГ и проверка'!N205</f>
        <v>0</v>
      </c>
      <c r="AI205" s="91"/>
      <c r="AJ205" s="91">
        <f t="shared" si="35"/>
        <v>0</v>
      </c>
      <c r="AK205" s="89">
        <f t="shared" si="36"/>
        <v>0</v>
      </c>
      <c r="AL205" s="71">
        <f t="shared" si="37"/>
        <v>0</v>
      </c>
    </row>
    <row r="206" spans="1:38" ht="31.5" customHeight="1">
      <c r="A206" s="66" t="s">
        <v>418</v>
      </c>
      <c r="B206" s="67" t="s">
        <v>419</v>
      </c>
      <c r="C206" s="171">
        <v>16.981999999999999</v>
      </c>
      <c r="D206" s="74">
        <v>0</v>
      </c>
      <c r="E206" s="187">
        <v>0</v>
      </c>
      <c r="F206" s="157">
        <f t="shared" si="30"/>
        <v>0</v>
      </c>
      <c r="G206" s="72">
        <v>0</v>
      </c>
      <c r="H206" s="75">
        <v>0</v>
      </c>
      <c r="I206" s="75"/>
      <c r="J206" s="75"/>
      <c r="K206" s="75"/>
      <c r="L206" s="75"/>
      <c r="M206" s="75"/>
      <c r="N206" s="158">
        <v>0</v>
      </c>
      <c r="O206" s="90">
        <v>0</v>
      </c>
      <c r="P206" s="333"/>
      <c r="Q206" s="90"/>
      <c r="R206" s="172"/>
      <c r="S206" s="90">
        <v>0</v>
      </c>
      <c r="T206" s="333">
        <v>0</v>
      </c>
      <c r="U206" s="162">
        <v>0</v>
      </c>
      <c r="V206" s="71">
        <f t="shared" si="31"/>
        <v>0</v>
      </c>
      <c r="W206" s="73">
        <f t="shared" si="32"/>
        <v>0</v>
      </c>
      <c r="X206" s="77">
        <v>0</v>
      </c>
      <c r="Y206" s="73">
        <f>'ИТОГ и проверка'!M206</f>
        <v>0</v>
      </c>
      <c r="Z206" s="73">
        <v>0</v>
      </c>
      <c r="AA206" s="71">
        <f t="shared" si="33"/>
        <v>0</v>
      </c>
      <c r="AB206" s="73">
        <f t="shared" si="34"/>
        <v>0</v>
      </c>
      <c r="AC206" s="77"/>
      <c r="AD206" s="73"/>
      <c r="AE206" s="77"/>
      <c r="AF206" s="77"/>
      <c r="AG206" s="73"/>
      <c r="AH206" s="73">
        <f>'ИТОГ и проверка'!N206</f>
        <v>0</v>
      </c>
      <c r="AI206" s="91"/>
      <c r="AJ206" s="91">
        <f t="shared" si="35"/>
        <v>0</v>
      </c>
      <c r="AK206" s="89">
        <f t="shared" si="36"/>
        <v>0</v>
      </c>
      <c r="AL206" s="71">
        <f t="shared" si="37"/>
        <v>0</v>
      </c>
    </row>
    <row r="207" spans="1:38" ht="47.25">
      <c r="A207" s="66" t="s">
        <v>420</v>
      </c>
      <c r="B207" s="67" t="s">
        <v>421</v>
      </c>
      <c r="C207" s="168">
        <v>114.56699999999999</v>
      </c>
      <c r="D207" s="74">
        <v>0</v>
      </c>
      <c r="E207" s="186">
        <v>0</v>
      </c>
      <c r="F207" s="157">
        <f t="shared" si="30"/>
        <v>0</v>
      </c>
      <c r="G207" s="72">
        <v>0</v>
      </c>
      <c r="H207" s="75">
        <v>0</v>
      </c>
      <c r="I207" s="75"/>
      <c r="J207" s="75"/>
      <c r="K207" s="75"/>
      <c r="L207" s="75"/>
      <c r="M207" s="75"/>
      <c r="N207" s="158">
        <v>0</v>
      </c>
      <c r="O207" s="90">
        <v>0</v>
      </c>
      <c r="P207" s="333"/>
      <c r="Q207" s="90"/>
      <c r="R207" s="172"/>
      <c r="S207" s="90">
        <v>0</v>
      </c>
      <c r="T207" s="333">
        <v>0</v>
      </c>
      <c r="U207" s="162">
        <v>0</v>
      </c>
      <c r="V207" s="71">
        <f t="shared" si="31"/>
        <v>0</v>
      </c>
      <c r="W207" s="73">
        <f t="shared" si="32"/>
        <v>0</v>
      </c>
      <c r="X207" s="77">
        <v>0</v>
      </c>
      <c r="Y207" s="73">
        <f>'ИТОГ и проверка'!M207</f>
        <v>0</v>
      </c>
      <c r="Z207" s="73">
        <v>0</v>
      </c>
      <c r="AA207" s="71">
        <f t="shared" si="33"/>
        <v>0</v>
      </c>
      <c r="AB207" s="10">
        <f t="shared" si="34"/>
        <v>0</v>
      </c>
      <c r="AC207" s="77"/>
      <c r="AD207" s="73"/>
      <c r="AE207" s="77"/>
      <c r="AF207" s="77"/>
      <c r="AG207" s="73"/>
      <c r="AH207" s="73">
        <f>'ИТОГ и проверка'!N207</f>
        <v>0</v>
      </c>
      <c r="AI207" s="91"/>
      <c r="AJ207" s="91">
        <f t="shared" si="35"/>
        <v>0</v>
      </c>
      <c r="AK207" s="89">
        <f t="shared" si="36"/>
        <v>0</v>
      </c>
      <c r="AL207" s="71">
        <f t="shared" si="37"/>
        <v>0</v>
      </c>
    </row>
    <row r="208" spans="1:38" ht="47.25">
      <c r="A208" s="66" t="s">
        <v>422</v>
      </c>
      <c r="B208" s="67" t="s">
        <v>423</v>
      </c>
      <c r="C208" s="171">
        <v>15.319000000000001</v>
      </c>
      <c r="D208" s="74">
        <v>21</v>
      </c>
      <c r="E208" s="187">
        <v>0</v>
      </c>
      <c r="F208" s="157">
        <f t="shared" si="30"/>
        <v>0</v>
      </c>
      <c r="G208" s="72">
        <v>0</v>
      </c>
      <c r="H208" s="75">
        <v>0</v>
      </c>
      <c r="I208" s="75"/>
      <c r="J208" s="75"/>
      <c r="K208" s="75"/>
      <c r="L208" s="75"/>
      <c r="M208" s="75"/>
      <c r="N208" s="158">
        <v>0</v>
      </c>
      <c r="O208" s="90">
        <v>0</v>
      </c>
      <c r="P208" s="333"/>
      <c r="Q208" s="90"/>
      <c r="R208" s="172"/>
      <c r="S208" s="90">
        <v>0</v>
      </c>
      <c r="T208" s="333">
        <v>0</v>
      </c>
      <c r="U208" s="162">
        <v>0</v>
      </c>
      <c r="V208" s="71">
        <f t="shared" si="31"/>
        <v>0</v>
      </c>
      <c r="W208" s="73">
        <f t="shared" si="32"/>
        <v>0</v>
      </c>
      <c r="X208" s="77">
        <v>0</v>
      </c>
      <c r="Y208" s="73">
        <f>'ИТОГ и проверка'!M208</f>
        <v>0</v>
      </c>
      <c r="Z208" s="73">
        <v>0</v>
      </c>
      <c r="AA208" s="71">
        <f t="shared" si="33"/>
        <v>0</v>
      </c>
      <c r="AB208" s="73">
        <f t="shared" si="34"/>
        <v>0</v>
      </c>
      <c r="AC208" s="77"/>
      <c r="AD208" s="73"/>
      <c r="AE208" s="77"/>
      <c r="AF208" s="77"/>
      <c r="AG208" s="73"/>
      <c r="AH208" s="73">
        <f>'ИТОГ и проверка'!N208</f>
        <v>0</v>
      </c>
      <c r="AI208" s="91"/>
      <c r="AJ208" s="91">
        <f t="shared" si="35"/>
        <v>0</v>
      </c>
      <c r="AK208" s="89">
        <f t="shared" si="36"/>
        <v>0</v>
      </c>
      <c r="AL208" s="71">
        <f t="shared" si="37"/>
        <v>0</v>
      </c>
    </row>
    <row r="209" spans="1:38" ht="47.25">
      <c r="A209" s="66" t="s">
        <v>424</v>
      </c>
      <c r="B209" s="67" t="s">
        <v>425</v>
      </c>
      <c r="C209" s="168">
        <v>8.5980000000000008</v>
      </c>
      <c r="D209" s="74">
        <v>0</v>
      </c>
      <c r="E209" s="186">
        <v>0</v>
      </c>
      <c r="F209" s="157">
        <f t="shared" si="30"/>
        <v>0</v>
      </c>
      <c r="G209" s="72">
        <v>0</v>
      </c>
      <c r="H209" s="75">
        <v>0</v>
      </c>
      <c r="I209" s="75"/>
      <c r="J209" s="75"/>
      <c r="K209" s="75"/>
      <c r="L209" s="75"/>
      <c r="M209" s="75"/>
      <c r="N209" s="158">
        <v>0</v>
      </c>
      <c r="O209" s="90">
        <v>0</v>
      </c>
      <c r="P209" s="333"/>
      <c r="Q209" s="90"/>
      <c r="R209" s="172"/>
      <c r="S209" s="90">
        <v>0</v>
      </c>
      <c r="T209" s="333">
        <v>0</v>
      </c>
      <c r="U209" s="162">
        <v>0</v>
      </c>
      <c r="V209" s="71">
        <f t="shared" si="31"/>
        <v>0</v>
      </c>
      <c r="W209" s="73">
        <f t="shared" si="32"/>
        <v>0</v>
      </c>
      <c r="X209" s="77">
        <v>0</v>
      </c>
      <c r="Y209" s="73">
        <f>'ИТОГ и проверка'!M209</f>
        <v>0</v>
      </c>
      <c r="Z209" s="73">
        <v>0</v>
      </c>
      <c r="AA209" s="71">
        <f t="shared" si="33"/>
        <v>0</v>
      </c>
      <c r="AB209" s="10">
        <f t="shared" si="34"/>
        <v>0</v>
      </c>
      <c r="AC209" s="77"/>
      <c r="AD209" s="73"/>
      <c r="AE209" s="77"/>
      <c r="AF209" s="77"/>
      <c r="AG209" s="73"/>
      <c r="AH209" s="73">
        <f>'ИТОГ и проверка'!N209</f>
        <v>0</v>
      </c>
      <c r="AI209" s="91"/>
      <c r="AJ209" s="91">
        <f t="shared" si="35"/>
        <v>0</v>
      </c>
      <c r="AK209" s="89">
        <f t="shared" si="36"/>
        <v>0</v>
      </c>
      <c r="AL209" s="71">
        <f t="shared" si="37"/>
        <v>0</v>
      </c>
    </row>
    <row r="210" spans="1:38" ht="47.25">
      <c r="A210" s="66" t="s">
        <v>426</v>
      </c>
      <c r="B210" s="67" t="s">
        <v>427</v>
      </c>
      <c r="C210" s="171">
        <v>13.641</v>
      </c>
      <c r="D210" s="74">
        <v>5</v>
      </c>
      <c r="E210" s="187">
        <v>0</v>
      </c>
      <c r="F210" s="157">
        <f t="shared" si="30"/>
        <v>0</v>
      </c>
      <c r="G210" s="72">
        <v>0</v>
      </c>
      <c r="H210" s="75">
        <v>0</v>
      </c>
      <c r="I210" s="75"/>
      <c r="J210" s="75"/>
      <c r="K210" s="75"/>
      <c r="L210" s="75"/>
      <c r="M210" s="75"/>
      <c r="N210" s="158">
        <v>0</v>
      </c>
      <c r="O210" s="90">
        <v>0</v>
      </c>
      <c r="P210" s="333"/>
      <c r="Q210" s="90"/>
      <c r="R210" s="172"/>
      <c r="S210" s="90">
        <v>0</v>
      </c>
      <c r="T210" s="333">
        <v>0</v>
      </c>
      <c r="U210" s="162">
        <v>0</v>
      </c>
      <c r="V210" s="71">
        <f t="shared" si="31"/>
        <v>0</v>
      </c>
      <c r="W210" s="73">
        <f t="shared" si="32"/>
        <v>0</v>
      </c>
      <c r="X210" s="77">
        <v>0</v>
      </c>
      <c r="Y210" s="73">
        <f>'ИТОГ и проверка'!M210</f>
        <v>0</v>
      </c>
      <c r="Z210" s="73">
        <v>0</v>
      </c>
      <c r="AA210" s="71">
        <f t="shared" si="33"/>
        <v>0</v>
      </c>
      <c r="AB210" s="73">
        <f t="shared" si="34"/>
        <v>0</v>
      </c>
      <c r="AC210" s="77"/>
      <c r="AD210" s="73"/>
      <c r="AE210" s="77"/>
      <c r="AF210" s="77"/>
      <c r="AG210" s="73"/>
      <c r="AH210" s="73">
        <f>'ИТОГ и проверка'!N210</f>
        <v>0</v>
      </c>
      <c r="AI210" s="91"/>
      <c r="AJ210" s="91">
        <f t="shared" si="35"/>
        <v>0</v>
      </c>
      <c r="AK210" s="89">
        <f t="shared" si="36"/>
        <v>0</v>
      </c>
      <c r="AL210" s="71">
        <f t="shared" si="37"/>
        <v>0</v>
      </c>
    </row>
    <row r="211" spans="1:38" ht="31.5">
      <c r="A211" s="66" t="s">
        <v>428</v>
      </c>
      <c r="B211" s="67" t="s">
        <v>429</v>
      </c>
      <c r="C211" s="195">
        <v>50.604999999999997</v>
      </c>
      <c r="D211" s="74">
        <v>0</v>
      </c>
      <c r="E211" s="203">
        <v>0</v>
      </c>
      <c r="F211" s="157">
        <f t="shared" si="30"/>
        <v>0</v>
      </c>
      <c r="G211" s="72">
        <v>0</v>
      </c>
      <c r="H211" s="75">
        <v>0</v>
      </c>
      <c r="I211" s="75"/>
      <c r="J211" s="75"/>
      <c r="K211" s="75"/>
      <c r="L211" s="75"/>
      <c r="M211" s="75"/>
      <c r="N211" s="158">
        <v>0</v>
      </c>
      <c r="O211" s="90">
        <v>0</v>
      </c>
      <c r="P211" s="333"/>
      <c r="Q211" s="90"/>
      <c r="R211" s="172"/>
      <c r="S211" s="90">
        <v>0</v>
      </c>
      <c r="T211" s="333">
        <v>0</v>
      </c>
      <c r="U211" s="162">
        <v>0</v>
      </c>
      <c r="V211" s="71">
        <f t="shared" si="31"/>
        <v>0</v>
      </c>
      <c r="W211" s="73">
        <f t="shared" si="32"/>
        <v>0</v>
      </c>
      <c r="X211" s="77">
        <v>0</v>
      </c>
      <c r="Y211" s="73">
        <f>'ИТОГ и проверка'!M211</f>
        <v>0</v>
      </c>
      <c r="Z211" s="73">
        <v>0</v>
      </c>
      <c r="AA211" s="71">
        <f t="shared" si="33"/>
        <v>0</v>
      </c>
      <c r="AB211" s="10">
        <f t="shared" si="34"/>
        <v>0</v>
      </c>
      <c r="AC211" s="77"/>
      <c r="AD211" s="73"/>
      <c r="AE211" s="77"/>
      <c r="AF211" s="77"/>
      <c r="AG211" s="73"/>
      <c r="AH211" s="73">
        <f>'ИТОГ и проверка'!N211</f>
        <v>0</v>
      </c>
      <c r="AI211" s="91"/>
      <c r="AJ211" s="91">
        <f t="shared" si="35"/>
        <v>0</v>
      </c>
      <c r="AK211" s="89">
        <f t="shared" si="36"/>
        <v>0</v>
      </c>
      <c r="AL211" s="71">
        <f t="shared" si="37"/>
        <v>0</v>
      </c>
    </row>
    <row r="212" spans="1:38" ht="31.5">
      <c r="A212" s="66" t="s">
        <v>430</v>
      </c>
      <c r="B212" s="67" t="s">
        <v>431</v>
      </c>
      <c r="C212" s="171">
        <v>18.405000000000001</v>
      </c>
      <c r="D212" s="74">
        <v>0</v>
      </c>
      <c r="E212" s="148">
        <v>0</v>
      </c>
      <c r="F212" s="157">
        <f t="shared" si="30"/>
        <v>0</v>
      </c>
      <c r="G212" s="72">
        <v>0</v>
      </c>
      <c r="H212" s="75">
        <v>0</v>
      </c>
      <c r="I212" s="75"/>
      <c r="J212" s="75"/>
      <c r="K212" s="75"/>
      <c r="L212" s="75"/>
      <c r="M212" s="75"/>
      <c r="N212" s="158">
        <v>0</v>
      </c>
      <c r="O212" s="90">
        <v>0</v>
      </c>
      <c r="P212" s="333"/>
      <c r="Q212" s="90"/>
      <c r="R212" s="172"/>
      <c r="S212" s="90">
        <v>0</v>
      </c>
      <c r="T212" s="333">
        <v>0</v>
      </c>
      <c r="U212" s="162">
        <v>0</v>
      </c>
      <c r="V212" s="71">
        <f t="shared" si="31"/>
        <v>0</v>
      </c>
      <c r="W212" s="73">
        <f t="shared" si="32"/>
        <v>0</v>
      </c>
      <c r="X212" s="77">
        <v>0</v>
      </c>
      <c r="Y212" s="73">
        <f>'ИТОГ и проверка'!M212</f>
        <v>0</v>
      </c>
      <c r="Z212" s="73">
        <v>0</v>
      </c>
      <c r="AA212" s="71">
        <f t="shared" si="33"/>
        <v>0</v>
      </c>
      <c r="AB212" s="73">
        <f t="shared" si="34"/>
        <v>0</v>
      </c>
      <c r="AC212" s="77"/>
      <c r="AD212" s="73"/>
      <c r="AE212" s="77"/>
      <c r="AF212" s="77"/>
      <c r="AG212" s="73"/>
      <c r="AH212" s="73">
        <f>'ИТОГ и проверка'!N212</f>
        <v>0</v>
      </c>
      <c r="AI212" s="91"/>
      <c r="AJ212" s="91">
        <f t="shared" si="35"/>
        <v>0</v>
      </c>
      <c r="AK212" s="89">
        <f t="shared" si="36"/>
        <v>0</v>
      </c>
      <c r="AL212" s="71">
        <f t="shared" si="37"/>
        <v>0</v>
      </c>
    </row>
    <row r="213" spans="1:38" ht="47.25">
      <c r="A213" s="66" t="s">
        <v>432</v>
      </c>
      <c r="B213" s="67" t="s">
        <v>433</v>
      </c>
      <c r="C213" s="195">
        <v>46.442</v>
      </c>
      <c r="D213" s="74">
        <v>0</v>
      </c>
      <c r="E213" s="237">
        <v>0</v>
      </c>
      <c r="F213" s="157">
        <f t="shared" si="30"/>
        <v>0</v>
      </c>
      <c r="G213" s="72">
        <v>0</v>
      </c>
      <c r="H213" s="75">
        <v>0</v>
      </c>
      <c r="I213" s="75"/>
      <c r="J213" s="75"/>
      <c r="K213" s="75"/>
      <c r="L213" s="75"/>
      <c r="M213" s="75"/>
      <c r="N213" s="158">
        <v>0</v>
      </c>
      <c r="O213" s="90">
        <v>0</v>
      </c>
      <c r="P213" s="333"/>
      <c r="Q213" s="90"/>
      <c r="R213" s="172"/>
      <c r="S213" s="90">
        <v>0</v>
      </c>
      <c r="T213" s="333">
        <v>0</v>
      </c>
      <c r="U213" s="162">
        <v>0</v>
      </c>
      <c r="V213" s="71">
        <f t="shared" si="31"/>
        <v>0</v>
      </c>
      <c r="W213" s="73">
        <f t="shared" si="32"/>
        <v>0</v>
      </c>
      <c r="X213" s="77">
        <v>0</v>
      </c>
      <c r="Y213" s="73">
        <f>'ИТОГ и проверка'!M213</f>
        <v>0</v>
      </c>
      <c r="Z213" s="73">
        <v>0</v>
      </c>
      <c r="AA213" s="71">
        <f t="shared" si="33"/>
        <v>0</v>
      </c>
      <c r="AB213" s="10">
        <f t="shared" si="34"/>
        <v>0</v>
      </c>
      <c r="AC213" s="77"/>
      <c r="AD213" s="73"/>
      <c r="AE213" s="77"/>
      <c r="AF213" s="77"/>
      <c r="AG213" s="73"/>
      <c r="AH213" s="73">
        <f>'ИТОГ и проверка'!N213</f>
        <v>0</v>
      </c>
      <c r="AI213" s="91"/>
      <c r="AJ213" s="91">
        <f t="shared" si="35"/>
        <v>0</v>
      </c>
      <c r="AK213" s="89">
        <f t="shared" si="36"/>
        <v>0</v>
      </c>
      <c r="AL213" s="71">
        <f t="shared" si="37"/>
        <v>0</v>
      </c>
    </row>
    <row r="214" spans="1:38" ht="47.25">
      <c r="A214" s="66" t="s">
        <v>434</v>
      </c>
      <c r="B214" s="67" t="s">
        <v>435</v>
      </c>
      <c r="C214" s="222">
        <v>51.905999999999999</v>
      </c>
      <c r="D214" s="74">
        <v>5</v>
      </c>
      <c r="E214" s="148">
        <v>0</v>
      </c>
      <c r="F214" s="157">
        <f t="shared" si="30"/>
        <v>0</v>
      </c>
      <c r="G214" s="72">
        <v>0</v>
      </c>
      <c r="H214" s="75">
        <v>0</v>
      </c>
      <c r="I214" s="75"/>
      <c r="J214" s="75"/>
      <c r="K214" s="75"/>
      <c r="L214" s="75"/>
      <c r="M214" s="75"/>
      <c r="N214" s="158">
        <v>0</v>
      </c>
      <c r="O214" s="90">
        <v>0</v>
      </c>
      <c r="P214" s="333"/>
      <c r="Q214" s="90"/>
      <c r="R214" s="172"/>
      <c r="S214" s="90">
        <v>0</v>
      </c>
      <c r="T214" s="333">
        <v>0</v>
      </c>
      <c r="U214" s="162">
        <v>0</v>
      </c>
      <c r="V214" s="71">
        <f t="shared" si="31"/>
        <v>0</v>
      </c>
      <c r="W214" s="73">
        <f t="shared" si="32"/>
        <v>0</v>
      </c>
      <c r="X214" s="77">
        <v>0</v>
      </c>
      <c r="Y214" s="73">
        <f>'ИТОГ и проверка'!M214</f>
        <v>0</v>
      </c>
      <c r="Z214" s="73">
        <v>0</v>
      </c>
      <c r="AA214" s="71">
        <f t="shared" si="33"/>
        <v>0</v>
      </c>
      <c r="AB214" s="73">
        <f t="shared" si="34"/>
        <v>0</v>
      </c>
      <c r="AC214" s="77"/>
      <c r="AD214" s="73"/>
      <c r="AE214" s="77"/>
      <c r="AF214" s="77"/>
      <c r="AG214" s="73"/>
      <c r="AH214" s="73">
        <f>'ИТОГ и проверка'!N214</f>
        <v>0</v>
      </c>
      <c r="AI214" s="91"/>
      <c r="AJ214" s="91">
        <f t="shared" si="35"/>
        <v>0</v>
      </c>
      <c r="AK214" s="89">
        <f t="shared" si="36"/>
        <v>0</v>
      </c>
      <c r="AL214" s="71">
        <f t="shared" si="37"/>
        <v>0</v>
      </c>
    </row>
    <row r="215" spans="1:38" ht="31.5">
      <c r="A215" s="66" t="s">
        <v>436</v>
      </c>
      <c r="B215" s="67" t="s">
        <v>437</v>
      </c>
      <c r="C215" s="168">
        <v>34.097000000000001</v>
      </c>
      <c r="D215" s="74">
        <v>0</v>
      </c>
      <c r="E215" s="90">
        <v>0</v>
      </c>
      <c r="F215" s="157">
        <f t="shared" si="30"/>
        <v>0</v>
      </c>
      <c r="G215" s="72">
        <v>0</v>
      </c>
      <c r="H215" s="75">
        <v>0</v>
      </c>
      <c r="I215" s="75"/>
      <c r="J215" s="75"/>
      <c r="K215" s="75"/>
      <c r="L215" s="75"/>
      <c r="M215" s="75"/>
      <c r="N215" s="158">
        <v>0</v>
      </c>
      <c r="O215" s="90">
        <v>0</v>
      </c>
      <c r="P215" s="333"/>
      <c r="Q215" s="90"/>
      <c r="R215" s="172"/>
      <c r="S215" s="90">
        <v>0</v>
      </c>
      <c r="T215" s="333">
        <v>0</v>
      </c>
      <c r="U215" s="162">
        <v>0</v>
      </c>
      <c r="V215" s="71">
        <f t="shared" si="31"/>
        <v>0</v>
      </c>
      <c r="W215" s="73">
        <f t="shared" si="32"/>
        <v>0</v>
      </c>
      <c r="X215" s="77">
        <v>0</v>
      </c>
      <c r="Y215" s="73">
        <f>'ИТОГ и проверка'!M215</f>
        <v>0</v>
      </c>
      <c r="Z215" s="73">
        <v>0</v>
      </c>
      <c r="AA215" s="71">
        <f t="shared" si="33"/>
        <v>0</v>
      </c>
      <c r="AB215" s="10">
        <f t="shared" si="34"/>
        <v>0</v>
      </c>
      <c r="AC215" s="77"/>
      <c r="AD215" s="73"/>
      <c r="AE215" s="77"/>
      <c r="AF215" s="77"/>
      <c r="AG215" s="73"/>
      <c r="AH215" s="73">
        <f>'ИТОГ и проверка'!N215</f>
        <v>0</v>
      </c>
      <c r="AI215" s="91"/>
      <c r="AJ215" s="91">
        <f t="shared" si="35"/>
        <v>0</v>
      </c>
      <c r="AK215" s="89">
        <f t="shared" si="36"/>
        <v>0</v>
      </c>
      <c r="AL215" s="71">
        <f t="shared" si="37"/>
        <v>0</v>
      </c>
    </row>
    <row r="216" spans="1:38" ht="31.5">
      <c r="A216" s="66" t="s">
        <v>438</v>
      </c>
      <c r="B216" s="67" t="s">
        <v>439</v>
      </c>
      <c r="C216" s="222">
        <v>48.301000000000002</v>
      </c>
      <c r="D216" s="74">
        <v>0</v>
      </c>
      <c r="E216" s="148">
        <v>0</v>
      </c>
      <c r="F216" s="157">
        <f t="shared" si="30"/>
        <v>0</v>
      </c>
      <c r="G216" s="72">
        <v>0</v>
      </c>
      <c r="H216" s="75">
        <v>0</v>
      </c>
      <c r="I216" s="75"/>
      <c r="J216" s="75"/>
      <c r="K216" s="75"/>
      <c r="L216" s="75"/>
      <c r="M216" s="75"/>
      <c r="N216" s="158">
        <v>0</v>
      </c>
      <c r="O216" s="90">
        <v>0</v>
      </c>
      <c r="P216" s="333"/>
      <c r="Q216" s="90"/>
      <c r="R216" s="172"/>
      <c r="S216" s="90">
        <v>0</v>
      </c>
      <c r="T216" s="333">
        <v>0</v>
      </c>
      <c r="U216" s="162">
        <v>0</v>
      </c>
      <c r="V216" s="71">
        <f t="shared" si="31"/>
        <v>0</v>
      </c>
      <c r="W216" s="73">
        <f t="shared" si="32"/>
        <v>0</v>
      </c>
      <c r="X216" s="77">
        <v>0</v>
      </c>
      <c r="Y216" s="73">
        <f>'ИТОГ и проверка'!M216</f>
        <v>0</v>
      </c>
      <c r="Z216" s="73">
        <v>0</v>
      </c>
      <c r="AA216" s="71">
        <f t="shared" si="33"/>
        <v>0</v>
      </c>
      <c r="AB216" s="73">
        <f t="shared" si="34"/>
        <v>0</v>
      </c>
      <c r="AC216" s="77"/>
      <c r="AD216" s="73"/>
      <c r="AE216" s="77"/>
      <c r="AF216" s="77"/>
      <c r="AG216" s="73"/>
      <c r="AH216" s="73">
        <f>'ИТОГ и проверка'!N216</f>
        <v>0</v>
      </c>
      <c r="AI216" s="91"/>
      <c r="AJ216" s="91">
        <f t="shared" si="35"/>
        <v>0</v>
      </c>
      <c r="AK216" s="89">
        <f t="shared" si="36"/>
        <v>0</v>
      </c>
      <c r="AL216" s="71">
        <f t="shared" si="37"/>
        <v>0</v>
      </c>
    </row>
    <row r="217" spans="1:38">
      <c r="A217" s="93" t="s">
        <v>440</v>
      </c>
      <c r="B217" s="57" t="s">
        <v>441</v>
      </c>
      <c r="C217" s="175"/>
      <c r="D217" s="165"/>
      <c r="E217" s="241"/>
      <c r="F217" s="213"/>
      <c r="G217" s="119"/>
      <c r="H217" s="61"/>
      <c r="I217" s="61"/>
      <c r="J217" s="61"/>
      <c r="K217" s="61"/>
      <c r="L217" s="61"/>
      <c r="M217" s="61"/>
      <c r="N217" s="121"/>
      <c r="O217" s="59"/>
      <c r="P217" s="60"/>
      <c r="Q217" s="60"/>
      <c r="R217" s="60"/>
      <c r="S217" s="59"/>
      <c r="T217" s="59"/>
      <c r="U217" s="60"/>
      <c r="V217" s="60"/>
      <c r="W217" s="60"/>
      <c r="X217" s="60"/>
      <c r="Y217" s="60"/>
      <c r="Z217" s="60"/>
      <c r="AA217" s="60"/>
      <c r="AB217" s="10">
        <f t="shared" si="34"/>
        <v>0</v>
      </c>
      <c r="AC217" s="60"/>
      <c r="AD217" s="60"/>
      <c r="AE217" s="60"/>
      <c r="AF217" s="60"/>
      <c r="AG217" s="60"/>
      <c r="AH217" s="62"/>
      <c r="AI217" s="97"/>
      <c r="AJ217" s="91">
        <f t="shared" si="35"/>
        <v>0</v>
      </c>
      <c r="AK217" s="89">
        <f t="shared" si="36"/>
        <v>0</v>
      </c>
      <c r="AL217" s="71">
        <f t="shared" si="37"/>
        <v>0</v>
      </c>
    </row>
    <row r="218" spans="1:38" ht="47.25">
      <c r="A218" s="66" t="s">
        <v>442</v>
      </c>
      <c r="B218" s="67" t="s">
        <v>443</v>
      </c>
      <c r="C218" s="171">
        <v>3221.3</v>
      </c>
      <c r="D218" s="74">
        <v>1118</v>
      </c>
      <c r="E218" s="148">
        <v>1092</v>
      </c>
      <c r="F218" s="157">
        <f t="shared" si="30"/>
        <v>0.33899357402290997</v>
      </c>
      <c r="G218" s="72">
        <v>111</v>
      </c>
      <c r="H218" s="75">
        <v>10</v>
      </c>
      <c r="I218" s="75">
        <v>0</v>
      </c>
      <c r="J218" s="75"/>
      <c r="K218" s="75"/>
      <c r="L218" s="75"/>
      <c r="M218" s="75"/>
      <c r="N218" s="75">
        <v>0</v>
      </c>
      <c r="O218" s="115"/>
      <c r="P218" s="90"/>
      <c r="Q218" s="90"/>
      <c r="R218" s="90"/>
      <c r="S218" s="115"/>
      <c r="T218" s="115"/>
      <c r="U218" s="71">
        <f t="shared" ref="U218" si="39">O218/G218%</f>
        <v>0</v>
      </c>
      <c r="V218" s="71">
        <f t="shared" si="31"/>
        <v>163.79999999999998</v>
      </c>
      <c r="W218" s="73">
        <f t="shared" si="32"/>
        <v>163</v>
      </c>
      <c r="X218" s="77">
        <v>15</v>
      </c>
      <c r="Y218" s="73">
        <f>'ИТОГ и проверка'!M218</f>
        <v>109</v>
      </c>
      <c r="Z218" s="73">
        <f t="shared" si="38"/>
        <v>9.9816849816849818</v>
      </c>
      <c r="AA218" s="71">
        <f t="shared" si="33"/>
        <v>-5.0183150183150182</v>
      </c>
      <c r="AB218" s="73">
        <f t="shared" si="34"/>
        <v>0</v>
      </c>
      <c r="AC218" s="77">
        <v>0</v>
      </c>
      <c r="AD218" s="73"/>
      <c r="AE218" s="77"/>
      <c r="AF218" s="77"/>
      <c r="AG218" s="73"/>
      <c r="AH218" s="73">
        <f>'ИТОГ и проверка'!N218</f>
        <v>0</v>
      </c>
      <c r="AI218" s="91"/>
      <c r="AJ218" s="91">
        <f t="shared" si="35"/>
        <v>0</v>
      </c>
      <c r="AK218" s="89">
        <f t="shared" si="36"/>
        <v>-109</v>
      </c>
      <c r="AL218" s="71">
        <f t="shared" si="37"/>
        <v>0</v>
      </c>
    </row>
    <row r="219" spans="1:38">
      <c r="A219" s="93" t="s">
        <v>444</v>
      </c>
      <c r="B219" s="57" t="s">
        <v>445</v>
      </c>
      <c r="C219" s="175"/>
      <c r="D219" s="165"/>
      <c r="E219" s="241"/>
      <c r="F219" s="213"/>
      <c r="G219" s="119"/>
      <c r="H219" s="61"/>
      <c r="I219" s="61"/>
      <c r="J219" s="61"/>
      <c r="K219" s="61"/>
      <c r="L219" s="61"/>
      <c r="M219" s="61"/>
      <c r="N219" s="121"/>
      <c r="O219" s="59"/>
      <c r="P219" s="60"/>
      <c r="Q219" s="60"/>
      <c r="R219" s="60"/>
      <c r="S219" s="59"/>
      <c r="T219" s="59"/>
      <c r="U219" s="60"/>
      <c r="V219" s="60"/>
      <c r="W219" s="60"/>
      <c r="X219" s="60"/>
      <c r="Y219" s="60"/>
      <c r="Z219" s="60"/>
      <c r="AA219" s="60"/>
      <c r="AB219" s="10">
        <f t="shared" si="34"/>
        <v>0</v>
      </c>
      <c r="AC219" s="60"/>
      <c r="AD219" s="60"/>
      <c r="AE219" s="60"/>
      <c r="AF219" s="60"/>
      <c r="AG219" s="60"/>
      <c r="AH219" s="62"/>
      <c r="AI219" s="97"/>
      <c r="AJ219" s="91">
        <f t="shared" si="35"/>
        <v>0</v>
      </c>
      <c r="AK219" s="89">
        <f t="shared" si="36"/>
        <v>0</v>
      </c>
      <c r="AL219" s="71">
        <f t="shared" si="37"/>
        <v>0</v>
      </c>
    </row>
    <row r="220" spans="1:38" ht="47.25">
      <c r="A220" s="66" t="s">
        <v>446</v>
      </c>
      <c r="B220" s="67" t="s">
        <v>447</v>
      </c>
      <c r="C220" s="171">
        <v>986.86199999999997</v>
      </c>
      <c r="D220" s="74">
        <v>414</v>
      </c>
      <c r="E220" s="7">
        <v>338</v>
      </c>
      <c r="F220" s="157">
        <f t="shared" si="30"/>
        <v>0.34249976187146736</v>
      </c>
      <c r="G220" s="72">
        <v>0</v>
      </c>
      <c r="H220" s="75">
        <v>0</v>
      </c>
      <c r="I220" s="75"/>
      <c r="J220" s="75"/>
      <c r="K220" s="75"/>
      <c r="L220" s="75"/>
      <c r="M220" s="75"/>
      <c r="N220" s="158">
        <v>0</v>
      </c>
      <c r="O220" s="90">
        <v>0</v>
      </c>
      <c r="P220" s="333"/>
      <c r="Q220" s="90"/>
      <c r="R220" s="172"/>
      <c r="S220" s="90">
        <v>0</v>
      </c>
      <c r="T220" s="333">
        <v>0</v>
      </c>
      <c r="U220" s="162">
        <v>0</v>
      </c>
      <c r="V220" s="71">
        <f t="shared" si="31"/>
        <v>50.699999999999996</v>
      </c>
      <c r="W220" s="73">
        <f t="shared" si="32"/>
        <v>50</v>
      </c>
      <c r="X220" s="77">
        <v>15</v>
      </c>
      <c r="Y220" s="73">
        <f>'ИТОГ и проверка'!M220</f>
        <v>50</v>
      </c>
      <c r="Z220" s="73">
        <f t="shared" si="38"/>
        <v>14.792899408284024</v>
      </c>
      <c r="AA220" s="71">
        <f t="shared" si="33"/>
        <v>-0.20710059171597628</v>
      </c>
      <c r="AB220" s="73">
        <f t="shared" si="34"/>
        <v>0</v>
      </c>
      <c r="AC220" s="77"/>
      <c r="AD220" s="73"/>
      <c r="AE220" s="77"/>
      <c r="AF220" s="77"/>
      <c r="AG220" s="73"/>
      <c r="AH220" s="73">
        <f>'ИТОГ и проверка'!N220</f>
        <v>0</v>
      </c>
      <c r="AI220" s="91"/>
      <c r="AJ220" s="91">
        <f t="shared" si="35"/>
        <v>0</v>
      </c>
      <c r="AK220" s="89">
        <f t="shared" si="36"/>
        <v>-50</v>
      </c>
      <c r="AL220" s="71">
        <f t="shared" si="37"/>
        <v>0</v>
      </c>
    </row>
    <row r="221" spans="1:38" ht="47.25">
      <c r="A221" s="66" t="s">
        <v>448</v>
      </c>
      <c r="B221" s="67" t="s">
        <v>449</v>
      </c>
      <c r="C221" s="168">
        <v>600.15499999999997</v>
      </c>
      <c r="D221" s="74">
        <v>192</v>
      </c>
      <c r="E221" s="260">
        <v>216</v>
      </c>
      <c r="F221" s="157">
        <f t="shared" si="30"/>
        <v>0.35990702401879515</v>
      </c>
      <c r="G221" s="72">
        <v>0</v>
      </c>
      <c r="H221" s="75">
        <v>0</v>
      </c>
      <c r="I221" s="75"/>
      <c r="J221" s="75"/>
      <c r="K221" s="75"/>
      <c r="L221" s="75"/>
      <c r="M221" s="75"/>
      <c r="N221" s="158">
        <v>0</v>
      </c>
      <c r="O221" s="90">
        <v>0</v>
      </c>
      <c r="P221" s="333"/>
      <c r="Q221" s="90"/>
      <c r="R221" s="172"/>
      <c r="S221" s="90">
        <v>0</v>
      </c>
      <c r="T221" s="333">
        <v>0</v>
      </c>
      <c r="U221" s="162">
        <v>0</v>
      </c>
      <c r="V221" s="71">
        <f t="shared" si="31"/>
        <v>32.4</v>
      </c>
      <c r="W221" s="73">
        <f t="shared" si="32"/>
        <v>32</v>
      </c>
      <c r="X221" s="77">
        <v>15</v>
      </c>
      <c r="Y221" s="73">
        <f>'ИТОГ и проверка'!M221</f>
        <v>32</v>
      </c>
      <c r="Z221" s="73">
        <f t="shared" si="38"/>
        <v>14.814814814814813</v>
      </c>
      <c r="AA221" s="71">
        <f t="shared" si="33"/>
        <v>-0.1851851851851869</v>
      </c>
      <c r="AB221" s="10">
        <f t="shared" si="34"/>
        <v>0</v>
      </c>
      <c r="AC221" s="77"/>
      <c r="AD221" s="73"/>
      <c r="AE221" s="77"/>
      <c r="AF221" s="77"/>
      <c r="AG221" s="73"/>
      <c r="AH221" s="73">
        <f>'ИТОГ и проверка'!N221</f>
        <v>0</v>
      </c>
      <c r="AI221" s="91"/>
      <c r="AJ221" s="91">
        <f t="shared" si="35"/>
        <v>0</v>
      </c>
      <c r="AK221" s="89">
        <f t="shared" si="36"/>
        <v>-32</v>
      </c>
      <c r="AL221" s="71">
        <f t="shared" si="37"/>
        <v>0</v>
      </c>
    </row>
    <row r="222" spans="1:38" ht="47.25">
      <c r="A222" s="66" t="s">
        <v>450</v>
      </c>
      <c r="B222" s="67" t="s">
        <v>451</v>
      </c>
      <c r="C222" s="171">
        <v>316.95299999999997</v>
      </c>
      <c r="D222" s="74">
        <v>0</v>
      </c>
      <c r="E222" s="148">
        <v>0</v>
      </c>
      <c r="F222" s="157">
        <f t="shared" si="30"/>
        <v>0</v>
      </c>
      <c r="G222" s="72">
        <v>0</v>
      </c>
      <c r="H222" s="75">
        <v>0</v>
      </c>
      <c r="I222" s="75"/>
      <c r="J222" s="75"/>
      <c r="K222" s="75"/>
      <c r="L222" s="75"/>
      <c r="M222" s="75"/>
      <c r="N222" s="158">
        <v>0</v>
      </c>
      <c r="O222" s="90">
        <v>0</v>
      </c>
      <c r="P222" s="333"/>
      <c r="Q222" s="90"/>
      <c r="R222" s="172"/>
      <c r="S222" s="90">
        <v>0</v>
      </c>
      <c r="T222" s="333">
        <v>0</v>
      </c>
      <c r="U222" s="162">
        <v>0</v>
      </c>
      <c r="V222" s="71">
        <f t="shared" si="31"/>
        <v>0</v>
      </c>
      <c r="W222" s="73">
        <f t="shared" si="32"/>
        <v>0</v>
      </c>
      <c r="X222" s="77">
        <v>0</v>
      </c>
      <c r="Y222" s="73">
        <f>'ИТОГ и проверка'!M222</f>
        <v>0</v>
      </c>
      <c r="Z222" s="73">
        <v>0</v>
      </c>
      <c r="AA222" s="71">
        <f t="shared" si="33"/>
        <v>0</v>
      </c>
      <c r="AB222" s="73">
        <f t="shared" si="34"/>
        <v>0</v>
      </c>
      <c r="AC222" s="77"/>
      <c r="AD222" s="73"/>
      <c r="AE222" s="77"/>
      <c r="AF222" s="77"/>
      <c r="AG222" s="73"/>
      <c r="AH222" s="73">
        <f>'ИТОГ и проверка'!N222</f>
        <v>0</v>
      </c>
      <c r="AI222" s="91"/>
      <c r="AJ222" s="91">
        <f t="shared" si="35"/>
        <v>0</v>
      </c>
      <c r="AK222" s="89">
        <f t="shared" si="36"/>
        <v>0</v>
      </c>
      <c r="AL222" s="71">
        <f t="shared" si="37"/>
        <v>0</v>
      </c>
    </row>
    <row r="223" spans="1:38">
      <c r="A223" s="93" t="s">
        <v>452</v>
      </c>
      <c r="B223" s="57" t="s">
        <v>453</v>
      </c>
      <c r="C223" s="175"/>
      <c r="D223" s="165"/>
      <c r="E223" s="212"/>
      <c r="F223" s="213"/>
      <c r="G223" s="119"/>
      <c r="H223" s="61"/>
      <c r="I223" s="61"/>
      <c r="J223" s="61"/>
      <c r="K223" s="61"/>
      <c r="L223" s="61"/>
      <c r="M223" s="61"/>
      <c r="N223" s="121"/>
      <c r="O223" s="59"/>
      <c r="P223" s="60"/>
      <c r="Q223" s="60"/>
      <c r="R223" s="60"/>
      <c r="S223" s="59"/>
      <c r="T223" s="59"/>
      <c r="U223" s="60"/>
      <c r="V223" s="60"/>
      <c r="W223" s="60"/>
      <c r="X223" s="60"/>
      <c r="Y223" s="60"/>
      <c r="Z223" s="60"/>
      <c r="AA223" s="60"/>
      <c r="AB223" s="10">
        <f t="shared" si="34"/>
        <v>0</v>
      </c>
      <c r="AC223" s="60"/>
      <c r="AD223" s="60"/>
      <c r="AE223" s="60"/>
      <c r="AF223" s="60"/>
      <c r="AG223" s="60"/>
      <c r="AH223" s="62"/>
      <c r="AI223" s="97"/>
      <c r="AJ223" s="91">
        <f t="shared" si="35"/>
        <v>0</v>
      </c>
      <c r="AK223" s="89">
        <f t="shared" si="36"/>
        <v>0</v>
      </c>
      <c r="AL223" s="71">
        <f t="shared" si="37"/>
        <v>0</v>
      </c>
    </row>
    <row r="224" spans="1:38" ht="63">
      <c r="A224" s="66" t="s">
        <v>454</v>
      </c>
      <c r="B224" s="67" t="s">
        <v>455</v>
      </c>
      <c r="C224" s="171">
        <v>185.38</v>
      </c>
      <c r="D224" s="74">
        <v>0</v>
      </c>
      <c r="E224" s="226">
        <v>0</v>
      </c>
      <c r="F224" s="157">
        <f t="shared" si="30"/>
        <v>0</v>
      </c>
      <c r="G224" s="72">
        <v>0</v>
      </c>
      <c r="H224" s="75">
        <v>0</v>
      </c>
      <c r="I224" s="75"/>
      <c r="J224" s="75"/>
      <c r="K224" s="75"/>
      <c r="L224" s="75"/>
      <c r="M224" s="75"/>
      <c r="N224" s="75">
        <v>0</v>
      </c>
      <c r="O224" s="112">
        <v>0</v>
      </c>
      <c r="P224" s="90"/>
      <c r="Q224" s="90"/>
      <c r="R224" s="90"/>
      <c r="S224" s="112">
        <v>0</v>
      </c>
      <c r="T224" s="112">
        <v>0</v>
      </c>
      <c r="U224" s="71">
        <v>0</v>
      </c>
      <c r="V224" s="71">
        <f t="shared" si="31"/>
        <v>0</v>
      </c>
      <c r="W224" s="73">
        <f t="shared" si="32"/>
        <v>0</v>
      </c>
      <c r="X224" s="77">
        <v>0</v>
      </c>
      <c r="Y224" s="73">
        <f>'ИТОГ и проверка'!M224</f>
        <v>0</v>
      </c>
      <c r="Z224" s="73">
        <v>0</v>
      </c>
      <c r="AA224" s="71">
        <f t="shared" si="33"/>
        <v>0</v>
      </c>
      <c r="AB224" s="73">
        <f t="shared" si="34"/>
        <v>0</v>
      </c>
      <c r="AC224" s="77"/>
      <c r="AD224" s="73"/>
      <c r="AE224" s="77"/>
      <c r="AF224" s="77"/>
      <c r="AG224" s="73"/>
      <c r="AH224" s="73">
        <f>'ИТОГ и проверка'!N224</f>
        <v>0</v>
      </c>
      <c r="AI224" s="91"/>
      <c r="AJ224" s="91">
        <f t="shared" si="35"/>
        <v>0</v>
      </c>
      <c r="AK224" s="89">
        <f t="shared" si="36"/>
        <v>0</v>
      </c>
      <c r="AL224" s="71">
        <f t="shared" si="37"/>
        <v>0</v>
      </c>
    </row>
    <row r="225" spans="1:38" ht="31.5">
      <c r="A225" s="66" t="s">
        <v>456</v>
      </c>
      <c r="B225" s="67" t="s">
        <v>457</v>
      </c>
      <c r="C225" s="168">
        <v>85.9</v>
      </c>
      <c r="D225" s="74">
        <v>0</v>
      </c>
      <c r="E225" s="186">
        <v>0</v>
      </c>
      <c r="F225" s="157">
        <f t="shared" si="30"/>
        <v>0</v>
      </c>
      <c r="G225" s="72">
        <v>0</v>
      </c>
      <c r="H225" s="75">
        <v>0</v>
      </c>
      <c r="I225" s="75"/>
      <c r="J225" s="75"/>
      <c r="K225" s="75"/>
      <c r="L225" s="75"/>
      <c r="M225" s="75"/>
      <c r="N225" s="158">
        <v>0</v>
      </c>
      <c r="O225" s="90">
        <v>0</v>
      </c>
      <c r="P225" s="333"/>
      <c r="Q225" s="90"/>
      <c r="R225" s="172"/>
      <c r="S225" s="90">
        <v>0</v>
      </c>
      <c r="T225" s="333">
        <v>0</v>
      </c>
      <c r="U225" s="162">
        <v>0</v>
      </c>
      <c r="V225" s="71">
        <f t="shared" si="31"/>
        <v>0</v>
      </c>
      <c r="W225" s="73">
        <f t="shared" si="32"/>
        <v>0</v>
      </c>
      <c r="X225" s="77">
        <v>0</v>
      </c>
      <c r="Y225" s="73">
        <f>'ИТОГ и проверка'!M225</f>
        <v>0</v>
      </c>
      <c r="Z225" s="73">
        <v>0</v>
      </c>
      <c r="AA225" s="71">
        <f t="shared" si="33"/>
        <v>0</v>
      </c>
      <c r="AB225" s="10">
        <f t="shared" si="34"/>
        <v>0</v>
      </c>
      <c r="AC225" s="77"/>
      <c r="AD225" s="73"/>
      <c r="AE225" s="77"/>
      <c r="AF225" s="77"/>
      <c r="AG225" s="73"/>
      <c r="AH225" s="73">
        <f>'ИТОГ и проверка'!N225</f>
        <v>0</v>
      </c>
      <c r="AI225" s="91"/>
      <c r="AJ225" s="91">
        <f t="shared" si="35"/>
        <v>0</v>
      </c>
      <c r="AK225" s="89">
        <f t="shared" si="36"/>
        <v>0</v>
      </c>
      <c r="AL225" s="71">
        <f t="shared" si="37"/>
        <v>0</v>
      </c>
    </row>
    <row r="226" spans="1:38" ht="31.5">
      <c r="A226" s="66" t="s">
        <v>458</v>
      </c>
      <c r="B226" s="67" t="s">
        <v>459</v>
      </c>
      <c r="C226" s="171">
        <v>74.510000000000005</v>
      </c>
      <c r="D226" s="74">
        <v>0</v>
      </c>
      <c r="E226" s="148">
        <v>0</v>
      </c>
      <c r="F226" s="157">
        <f t="shared" si="30"/>
        <v>0</v>
      </c>
      <c r="G226" s="72">
        <v>0</v>
      </c>
      <c r="H226" s="75">
        <v>0</v>
      </c>
      <c r="I226" s="75"/>
      <c r="J226" s="75"/>
      <c r="K226" s="75"/>
      <c r="L226" s="75"/>
      <c r="M226" s="75"/>
      <c r="N226" s="75">
        <v>0</v>
      </c>
      <c r="O226" s="112">
        <v>0</v>
      </c>
      <c r="P226" s="90"/>
      <c r="Q226" s="90"/>
      <c r="R226" s="90"/>
      <c r="S226" s="112">
        <v>0</v>
      </c>
      <c r="T226" s="112">
        <v>0</v>
      </c>
      <c r="U226" s="71">
        <v>0</v>
      </c>
      <c r="V226" s="71">
        <f t="shared" si="31"/>
        <v>0</v>
      </c>
      <c r="W226" s="73">
        <f t="shared" si="32"/>
        <v>0</v>
      </c>
      <c r="X226" s="77">
        <v>0</v>
      </c>
      <c r="Y226" s="73">
        <f>'ИТОГ и проверка'!M226</f>
        <v>0</v>
      </c>
      <c r="Z226" s="73">
        <v>0</v>
      </c>
      <c r="AA226" s="71">
        <f t="shared" si="33"/>
        <v>0</v>
      </c>
      <c r="AB226" s="73">
        <f t="shared" si="34"/>
        <v>0</v>
      </c>
      <c r="AC226" s="77"/>
      <c r="AD226" s="73"/>
      <c r="AE226" s="77"/>
      <c r="AF226" s="77"/>
      <c r="AG226" s="73"/>
      <c r="AH226" s="73">
        <f>'ИТОГ и проверка'!N226</f>
        <v>0</v>
      </c>
      <c r="AI226" s="91"/>
      <c r="AJ226" s="91">
        <f t="shared" si="35"/>
        <v>0</v>
      </c>
      <c r="AK226" s="89">
        <f t="shared" si="36"/>
        <v>0</v>
      </c>
      <c r="AL226" s="71">
        <f t="shared" si="37"/>
        <v>0</v>
      </c>
    </row>
    <row r="227" spans="1:38" ht="47.25">
      <c r="A227" s="66" t="s">
        <v>460</v>
      </c>
      <c r="B227" s="67" t="s">
        <v>461</v>
      </c>
      <c r="C227" s="195">
        <v>125.851</v>
      </c>
      <c r="D227" s="74">
        <v>0</v>
      </c>
      <c r="E227" s="234">
        <v>0</v>
      </c>
      <c r="F227" s="157">
        <f t="shared" si="30"/>
        <v>0</v>
      </c>
      <c r="G227" s="72">
        <v>0</v>
      </c>
      <c r="H227" s="75">
        <v>0</v>
      </c>
      <c r="I227" s="75"/>
      <c r="J227" s="75"/>
      <c r="K227" s="75"/>
      <c r="L227" s="75"/>
      <c r="M227" s="75"/>
      <c r="N227" s="158">
        <v>0</v>
      </c>
      <c r="O227" s="90">
        <v>0</v>
      </c>
      <c r="P227" s="333"/>
      <c r="Q227" s="90"/>
      <c r="R227" s="172"/>
      <c r="S227" s="90">
        <v>0</v>
      </c>
      <c r="T227" s="333">
        <v>0</v>
      </c>
      <c r="U227" s="162">
        <v>0</v>
      </c>
      <c r="V227" s="71">
        <f t="shared" si="31"/>
        <v>0</v>
      </c>
      <c r="W227" s="73">
        <f t="shared" si="32"/>
        <v>0</v>
      </c>
      <c r="X227" s="77">
        <v>0</v>
      </c>
      <c r="Y227" s="73">
        <f>'ИТОГ и проверка'!M227</f>
        <v>0</v>
      </c>
      <c r="Z227" s="73">
        <v>0</v>
      </c>
      <c r="AA227" s="71">
        <f t="shared" si="33"/>
        <v>0</v>
      </c>
      <c r="AB227" s="10">
        <f t="shared" si="34"/>
        <v>0</v>
      </c>
      <c r="AC227" s="77"/>
      <c r="AD227" s="73"/>
      <c r="AE227" s="77"/>
      <c r="AF227" s="77"/>
      <c r="AG227" s="73"/>
      <c r="AH227" s="73">
        <f>'ИТОГ и проверка'!N227</f>
        <v>0</v>
      </c>
      <c r="AI227" s="91"/>
      <c r="AJ227" s="91">
        <f t="shared" si="35"/>
        <v>0</v>
      </c>
      <c r="AK227" s="89">
        <f t="shared" si="36"/>
        <v>0</v>
      </c>
      <c r="AL227" s="71">
        <f t="shared" si="37"/>
        <v>0</v>
      </c>
    </row>
    <row r="228" spans="1:38" ht="31.5">
      <c r="A228" s="66" t="s">
        <v>462</v>
      </c>
      <c r="B228" s="67" t="s">
        <v>463</v>
      </c>
      <c r="C228" s="171">
        <v>23.507999999999999</v>
      </c>
      <c r="D228" s="74">
        <v>0</v>
      </c>
      <c r="E228" s="226">
        <v>0</v>
      </c>
      <c r="F228" s="157">
        <f t="shared" ref="F228:F265" si="40">E228/C228</f>
        <v>0</v>
      </c>
      <c r="G228" s="72">
        <v>0</v>
      </c>
      <c r="H228" s="75">
        <v>0</v>
      </c>
      <c r="I228" s="75"/>
      <c r="J228" s="75"/>
      <c r="K228" s="75"/>
      <c r="L228" s="75"/>
      <c r="M228" s="75"/>
      <c r="N228" s="75">
        <v>0</v>
      </c>
      <c r="O228" s="112">
        <v>0</v>
      </c>
      <c r="P228" s="90"/>
      <c r="Q228" s="90"/>
      <c r="R228" s="90"/>
      <c r="S228" s="112">
        <v>0</v>
      </c>
      <c r="T228" s="112">
        <v>0</v>
      </c>
      <c r="U228" s="71">
        <v>0</v>
      </c>
      <c r="V228" s="71">
        <f t="shared" ref="V228:V264" si="41">E228*X228%</f>
        <v>0</v>
      </c>
      <c r="W228" s="73">
        <f t="shared" ref="W228:W264" si="42">ROUNDDOWN(V228,0)</f>
        <v>0</v>
      </c>
      <c r="X228" s="77">
        <v>0</v>
      </c>
      <c r="Y228" s="73">
        <f>'ИТОГ и проверка'!M228</f>
        <v>0</v>
      </c>
      <c r="Z228" s="73">
        <v>0</v>
      </c>
      <c r="AA228" s="71">
        <f t="shared" ref="AA228:AA264" si="43">Z228-X228</f>
        <v>0</v>
      </c>
      <c r="AB228" s="73">
        <f t="shared" ref="AB228:AB264" si="44">IF(AA228&gt;0.01,AA228*1000000,0)</f>
        <v>0</v>
      </c>
      <c r="AC228" s="77"/>
      <c r="AD228" s="73"/>
      <c r="AE228" s="77"/>
      <c r="AF228" s="77"/>
      <c r="AG228" s="73"/>
      <c r="AH228" s="73">
        <f>'ИТОГ и проверка'!N228</f>
        <v>0</v>
      </c>
      <c r="AI228" s="91"/>
      <c r="AJ228" s="91">
        <f t="shared" ref="AJ228:AJ265" si="45">SUM(AD228:AI228)</f>
        <v>0</v>
      </c>
      <c r="AK228" s="89">
        <f t="shared" ref="AK228:AK264" si="46">AJ228-Y228</f>
        <v>0</v>
      </c>
      <c r="AL228" s="71">
        <f t="shared" ref="AL228:AL264" si="47">IF(AK228&gt;1,AK228*1000,0)</f>
        <v>0</v>
      </c>
    </row>
    <row r="229" spans="1:38" ht="31.5">
      <c r="A229" s="66" t="s">
        <v>464</v>
      </c>
      <c r="B229" s="67" t="s">
        <v>465</v>
      </c>
      <c r="C229" s="168">
        <v>161</v>
      </c>
      <c r="D229" s="74">
        <v>0</v>
      </c>
      <c r="E229" s="186">
        <v>0</v>
      </c>
      <c r="F229" s="157">
        <f t="shared" si="40"/>
        <v>0</v>
      </c>
      <c r="G229" s="72">
        <v>0</v>
      </c>
      <c r="H229" s="75">
        <v>0</v>
      </c>
      <c r="I229" s="75"/>
      <c r="J229" s="75"/>
      <c r="K229" s="75"/>
      <c r="L229" s="75"/>
      <c r="M229" s="75"/>
      <c r="N229" s="158">
        <v>0</v>
      </c>
      <c r="O229" s="92">
        <v>0</v>
      </c>
      <c r="P229" s="333"/>
      <c r="Q229" s="90"/>
      <c r="R229" s="172"/>
      <c r="S229" s="92">
        <v>0</v>
      </c>
      <c r="T229" s="344">
        <v>0</v>
      </c>
      <c r="U229" s="162">
        <v>0</v>
      </c>
      <c r="V229" s="71">
        <f t="shared" si="41"/>
        <v>0</v>
      </c>
      <c r="W229" s="73">
        <f t="shared" si="42"/>
        <v>0</v>
      </c>
      <c r="X229" s="77">
        <v>0</v>
      </c>
      <c r="Y229" s="73">
        <f>'ИТОГ и проверка'!M229</f>
        <v>0</v>
      </c>
      <c r="Z229" s="73">
        <v>0</v>
      </c>
      <c r="AA229" s="71">
        <f t="shared" si="43"/>
        <v>0</v>
      </c>
      <c r="AB229" s="10">
        <f t="shared" si="44"/>
        <v>0</v>
      </c>
      <c r="AC229" s="77"/>
      <c r="AD229" s="73"/>
      <c r="AE229" s="77"/>
      <c r="AF229" s="77"/>
      <c r="AG229" s="73"/>
      <c r="AH229" s="73">
        <f>'ИТОГ и проверка'!N229</f>
        <v>0</v>
      </c>
      <c r="AI229" s="91"/>
      <c r="AJ229" s="91">
        <f t="shared" si="45"/>
        <v>0</v>
      </c>
      <c r="AK229" s="89">
        <f t="shared" si="46"/>
        <v>0</v>
      </c>
      <c r="AL229" s="71">
        <f t="shared" si="47"/>
        <v>0</v>
      </c>
    </row>
    <row r="230" spans="1:38" ht="31.5">
      <c r="A230" s="66" t="s">
        <v>466</v>
      </c>
      <c r="B230" s="67" t="s">
        <v>467</v>
      </c>
      <c r="C230" s="171">
        <v>28</v>
      </c>
      <c r="D230" s="74">
        <v>0</v>
      </c>
      <c r="E230" s="187">
        <v>0</v>
      </c>
      <c r="F230" s="157">
        <f t="shared" si="40"/>
        <v>0</v>
      </c>
      <c r="G230" s="72">
        <v>0</v>
      </c>
      <c r="H230" s="75">
        <v>0</v>
      </c>
      <c r="I230" s="75"/>
      <c r="J230" s="75"/>
      <c r="K230" s="75"/>
      <c r="L230" s="75"/>
      <c r="M230" s="75"/>
      <c r="N230" s="158">
        <v>0</v>
      </c>
      <c r="O230" s="92">
        <v>0</v>
      </c>
      <c r="P230" s="333"/>
      <c r="Q230" s="90"/>
      <c r="R230" s="172"/>
      <c r="S230" s="92">
        <v>0</v>
      </c>
      <c r="T230" s="344">
        <v>0</v>
      </c>
      <c r="U230" s="162">
        <v>0</v>
      </c>
      <c r="V230" s="71">
        <f t="shared" si="41"/>
        <v>0</v>
      </c>
      <c r="W230" s="73">
        <f t="shared" si="42"/>
        <v>0</v>
      </c>
      <c r="X230" s="77">
        <v>0</v>
      </c>
      <c r="Y230" s="73">
        <f>'ИТОГ и проверка'!M230</f>
        <v>0</v>
      </c>
      <c r="Z230" s="73">
        <v>0</v>
      </c>
      <c r="AA230" s="71">
        <f t="shared" si="43"/>
        <v>0</v>
      </c>
      <c r="AB230" s="73">
        <f t="shared" si="44"/>
        <v>0</v>
      </c>
      <c r="AC230" s="77"/>
      <c r="AD230" s="73"/>
      <c r="AE230" s="77"/>
      <c r="AF230" s="77"/>
      <c r="AG230" s="73"/>
      <c r="AH230" s="73">
        <f>'ИТОГ и проверка'!N230</f>
        <v>0</v>
      </c>
      <c r="AI230" s="91"/>
      <c r="AJ230" s="91">
        <f t="shared" si="45"/>
        <v>0</v>
      </c>
      <c r="AK230" s="89">
        <f t="shared" si="46"/>
        <v>0</v>
      </c>
      <c r="AL230" s="71">
        <f t="shared" si="47"/>
        <v>0</v>
      </c>
    </row>
    <row r="231" spans="1:38" ht="63">
      <c r="A231" s="66" t="s">
        <v>468</v>
      </c>
      <c r="B231" s="67" t="s">
        <v>469</v>
      </c>
      <c r="C231" s="195">
        <v>145.673</v>
      </c>
      <c r="D231" s="74">
        <v>0</v>
      </c>
      <c r="E231" s="203">
        <v>0</v>
      </c>
      <c r="F231" s="157">
        <f t="shared" si="40"/>
        <v>0</v>
      </c>
      <c r="G231" s="72">
        <v>0</v>
      </c>
      <c r="H231" s="75">
        <v>0</v>
      </c>
      <c r="I231" s="75"/>
      <c r="J231" s="75"/>
      <c r="K231" s="75"/>
      <c r="L231" s="75"/>
      <c r="M231" s="75"/>
      <c r="N231" s="158">
        <v>0</v>
      </c>
      <c r="O231" s="90">
        <v>0</v>
      </c>
      <c r="P231" s="333"/>
      <c r="Q231" s="90"/>
      <c r="R231" s="172"/>
      <c r="S231" s="90">
        <v>0</v>
      </c>
      <c r="T231" s="333">
        <v>0</v>
      </c>
      <c r="U231" s="162">
        <v>0</v>
      </c>
      <c r="V231" s="71">
        <f t="shared" si="41"/>
        <v>0</v>
      </c>
      <c r="W231" s="73">
        <f t="shared" si="42"/>
        <v>0</v>
      </c>
      <c r="X231" s="77">
        <v>0</v>
      </c>
      <c r="Y231" s="73">
        <f>'ИТОГ и проверка'!M231</f>
        <v>0</v>
      </c>
      <c r="Z231" s="73">
        <v>0</v>
      </c>
      <c r="AA231" s="71">
        <f t="shared" si="43"/>
        <v>0</v>
      </c>
      <c r="AB231" s="10">
        <f t="shared" si="44"/>
        <v>0</v>
      </c>
      <c r="AC231" s="77"/>
      <c r="AD231" s="73"/>
      <c r="AE231" s="77"/>
      <c r="AF231" s="77"/>
      <c r="AG231" s="73"/>
      <c r="AH231" s="73">
        <f>'ИТОГ и проверка'!N231</f>
        <v>0</v>
      </c>
      <c r="AI231" s="91"/>
      <c r="AJ231" s="91">
        <f t="shared" si="45"/>
        <v>0</v>
      </c>
      <c r="AK231" s="89">
        <f t="shared" si="46"/>
        <v>0</v>
      </c>
      <c r="AL231" s="71">
        <f t="shared" si="47"/>
        <v>0</v>
      </c>
    </row>
    <row r="232" spans="1:38" ht="63">
      <c r="A232" s="66" t="s">
        <v>470</v>
      </c>
      <c r="B232" s="67" t="s">
        <v>471</v>
      </c>
      <c r="C232" s="222">
        <v>76.474999999999994</v>
      </c>
      <c r="D232" s="74">
        <v>0</v>
      </c>
      <c r="E232" s="148">
        <v>0</v>
      </c>
      <c r="F232" s="157">
        <f t="shared" si="40"/>
        <v>0</v>
      </c>
      <c r="G232" s="72">
        <v>0</v>
      </c>
      <c r="H232" s="75">
        <v>0</v>
      </c>
      <c r="I232" s="75"/>
      <c r="J232" s="75"/>
      <c r="K232" s="75"/>
      <c r="L232" s="75"/>
      <c r="M232" s="75"/>
      <c r="N232" s="158">
        <v>0</v>
      </c>
      <c r="O232" s="90">
        <v>0</v>
      </c>
      <c r="P232" s="333"/>
      <c r="Q232" s="90"/>
      <c r="R232" s="172"/>
      <c r="S232" s="90">
        <v>0</v>
      </c>
      <c r="T232" s="333">
        <v>0</v>
      </c>
      <c r="U232" s="162">
        <v>0</v>
      </c>
      <c r="V232" s="71">
        <f t="shared" si="41"/>
        <v>0</v>
      </c>
      <c r="W232" s="73">
        <f t="shared" si="42"/>
        <v>0</v>
      </c>
      <c r="X232" s="77">
        <v>0</v>
      </c>
      <c r="Y232" s="73">
        <f>'ИТОГ и проверка'!M232</f>
        <v>0</v>
      </c>
      <c r="Z232" s="73">
        <v>0</v>
      </c>
      <c r="AA232" s="71">
        <f t="shared" si="43"/>
        <v>0</v>
      </c>
      <c r="AB232" s="73">
        <f t="shared" si="44"/>
        <v>0</v>
      </c>
      <c r="AC232" s="77"/>
      <c r="AD232" s="73"/>
      <c r="AE232" s="77"/>
      <c r="AF232" s="77"/>
      <c r="AG232" s="73"/>
      <c r="AH232" s="73">
        <f>'ИТОГ и проверка'!N232</f>
        <v>0</v>
      </c>
      <c r="AI232" s="91"/>
      <c r="AJ232" s="91">
        <f t="shared" si="45"/>
        <v>0</v>
      </c>
      <c r="AK232" s="89">
        <f t="shared" si="46"/>
        <v>0</v>
      </c>
      <c r="AL232" s="71">
        <f t="shared" si="47"/>
        <v>0</v>
      </c>
    </row>
    <row r="233" spans="1:38">
      <c r="A233" s="93" t="s">
        <v>472</v>
      </c>
      <c r="B233" s="57" t="s">
        <v>473</v>
      </c>
      <c r="C233" s="175"/>
      <c r="D233" s="165"/>
      <c r="E233" s="241"/>
      <c r="F233" s="261"/>
      <c r="G233" s="119"/>
      <c r="H233" s="61"/>
      <c r="I233" s="61"/>
      <c r="J233" s="61"/>
      <c r="K233" s="61"/>
      <c r="L233" s="61"/>
      <c r="M233" s="61"/>
      <c r="N233" s="121"/>
      <c r="O233" s="94"/>
      <c r="P233" s="60"/>
      <c r="Q233" s="60"/>
      <c r="R233" s="60"/>
      <c r="S233" s="94"/>
      <c r="T233" s="94"/>
      <c r="U233" s="60"/>
      <c r="V233" s="60"/>
      <c r="W233" s="60"/>
      <c r="X233" s="60"/>
      <c r="Y233" s="60"/>
      <c r="Z233" s="60"/>
      <c r="AA233" s="60"/>
      <c r="AB233" s="10">
        <f t="shared" si="44"/>
        <v>0</v>
      </c>
      <c r="AC233" s="60"/>
      <c r="AD233" s="60"/>
      <c r="AE233" s="60"/>
      <c r="AF233" s="60"/>
      <c r="AG233" s="60"/>
      <c r="AH233" s="62"/>
      <c r="AI233" s="97"/>
      <c r="AJ233" s="91">
        <f t="shared" si="45"/>
        <v>0</v>
      </c>
      <c r="AK233" s="89">
        <f t="shared" si="46"/>
        <v>0</v>
      </c>
      <c r="AL233" s="71">
        <f t="shared" si="47"/>
        <v>0</v>
      </c>
    </row>
    <row r="234" spans="1:38" ht="47.25">
      <c r="A234" s="66" t="s">
        <v>474</v>
      </c>
      <c r="B234" s="67" t="s">
        <v>475</v>
      </c>
      <c r="C234" s="171">
        <v>89.930999999999997</v>
      </c>
      <c r="D234" s="74">
        <v>0</v>
      </c>
      <c r="E234" s="148">
        <v>0</v>
      </c>
      <c r="F234" s="157">
        <f t="shared" si="40"/>
        <v>0</v>
      </c>
      <c r="G234" s="72">
        <v>0</v>
      </c>
      <c r="H234" s="75">
        <v>0</v>
      </c>
      <c r="I234" s="75"/>
      <c r="J234" s="75"/>
      <c r="K234" s="75"/>
      <c r="L234" s="75"/>
      <c r="M234" s="75"/>
      <c r="N234" s="158">
        <v>0</v>
      </c>
      <c r="O234" s="92">
        <v>0</v>
      </c>
      <c r="P234" s="333"/>
      <c r="Q234" s="90"/>
      <c r="R234" s="172"/>
      <c r="S234" s="92">
        <v>0</v>
      </c>
      <c r="T234" s="344">
        <v>0</v>
      </c>
      <c r="U234" s="162">
        <v>0</v>
      </c>
      <c r="V234" s="71">
        <f t="shared" si="41"/>
        <v>0</v>
      </c>
      <c r="W234" s="73">
        <f t="shared" si="42"/>
        <v>0</v>
      </c>
      <c r="X234" s="77">
        <v>0</v>
      </c>
      <c r="Y234" s="73">
        <f>'ИТОГ и проверка'!M234</f>
        <v>0</v>
      </c>
      <c r="Z234" s="73">
        <v>0</v>
      </c>
      <c r="AA234" s="71">
        <f t="shared" si="43"/>
        <v>0</v>
      </c>
      <c r="AB234" s="73">
        <f t="shared" si="44"/>
        <v>0</v>
      </c>
      <c r="AC234" s="77"/>
      <c r="AD234" s="73"/>
      <c r="AE234" s="77"/>
      <c r="AF234" s="77"/>
      <c r="AG234" s="73"/>
      <c r="AH234" s="73">
        <f>'ИТОГ и проверка'!N234</f>
        <v>0</v>
      </c>
      <c r="AI234" s="91"/>
      <c r="AJ234" s="91">
        <f t="shared" si="45"/>
        <v>0</v>
      </c>
      <c r="AK234" s="89">
        <f t="shared" si="46"/>
        <v>0</v>
      </c>
      <c r="AL234" s="71">
        <f t="shared" si="47"/>
        <v>0</v>
      </c>
    </row>
    <row r="235" spans="1:38" ht="31.5">
      <c r="A235" s="66" t="s">
        <v>476</v>
      </c>
      <c r="B235" s="67" t="s">
        <v>477</v>
      </c>
      <c r="C235" s="168">
        <v>397</v>
      </c>
      <c r="D235" s="74">
        <v>44</v>
      </c>
      <c r="E235" s="243">
        <v>30</v>
      </c>
      <c r="F235" s="157">
        <f t="shared" si="40"/>
        <v>7.5566750629722929E-2</v>
      </c>
      <c r="G235" s="72">
        <v>0</v>
      </c>
      <c r="H235" s="75">
        <v>0</v>
      </c>
      <c r="I235" s="75"/>
      <c r="J235" s="75"/>
      <c r="K235" s="75"/>
      <c r="L235" s="75"/>
      <c r="M235" s="75"/>
      <c r="N235" s="75">
        <v>0</v>
      </c>
      <c r="O235" s="70">
        <v>0</v>
      </c>
      <c r="P235" s="90"/>
      <c r="Q235" s="90"/>
      <c r="R235" s="90"/>
      <c r="S235" s="70">
        <v>0</v>
      </c>
      <c r="T235" s="70">
        <v>0</v>
      </c>
      <c r="U235" s="71">
        <v>0</v>
      </c>
      <c r="V235" s="71">
        <f t="shared" si="41"/>
        <v>4.5</v>
      </c>
      <c r="W235" s="73">
        <f t="shared" si="42"/>
        <v>4</v>
      </c>
      <c r="X235" s="77">
        <v>15</v>
      </c>
      <c r="Y235" s="73">
        <f>'ИТОГ и проверка'!M235</f>
        <v>0</v>
      </c>
      <c r="Z235" s="73">
        <f t="shared" ref="Z235:Z244" si="48">Y235/E235%</f>
        <v>0</v>
      </c>
      <c r="AA235" s="71">
        <f t="shared" si="43"/>
        <v>-15</v>
      </c>
      <c r="AB235" s="10">
        <f t="shared" si="44"/>
        <v>0</v>
      </c>
      <c r="AC235" s="77"/>
      <c r="AD235" s="73"/>
      <c r="AE235" s="77"/>
      <c r="AF235" s="77"/>
      <c r="AG235" s="73"/>
      <c r="AH235" s="73">
        <f>'ИТОГ и проверка'!N235</f>
        <v>0</v>
      </c>
      <c r="AI235" s="91"/>
      <c r="AJ235" s="91">
        <f t="shared" si="45"/>
        <v>0</v>
      </c>
      <c r="AK235" s="89">
        <f t="shared" si="46"/>
        <v>0</v>
      </c>
      <c r="AL235" s="71">
        <f t="shared" si="47"/>
        <v>0</v>
      </c>
    </row>
    <row r="236" spans="1:38" ht="47.25">
      <c r="A236" s="66" t="s">
        <v>478</v>
      </c>
      <c r="B236" s="67" t="s">
        <v>479</v>
      </c>
      <c r="C236" s="171">
        <v>283.51</v>
      </c>
      <c r="D236" s="74">
        <v>59</v>
      </c>
      <c r="E236" s="148">
        <v>11</v>
      </c>
      <c r="F236" s="157">
        <f t="shared" si="40"/>
        <v>3.879933688406053E-2</v>
      </c>
      <c r="G236" s="72">
        <v>0</v>
      </c>
      <c r="H236" s="75">
        <v>0</v>
      </c>
      <c r="I236" s="75"/>
      <c r="J236" s="75"/>
      <c r="K236" s="75"/>
      <c r="L236" s="75"/>
      <c r="M236" s="75"/>
      <c r="N236" s="158">
        <v>0</v>
      </c>
      <c r="O236" s="70">
        <v>0</v>
      </c>
      <c r="P236" s="333"/>
      <c r="Q236" s="90"/>
      <c r="R236" s="172"/>
      <c r="S236" s="70">
        <v>0</v>
      </c>
      <c r="T236" s="345">
        <v>0</v>
      </c>
      <c r="U236" s="162">
        <v>0</v>
      </c>
      <c r="V236" s="71">
        <f t="shared" si="41"/>
        <v>1.65</v>
      </c>
      <c r="W236" s="73">
        <f t="shared" si="42"/>
        <v>1</v>
      </c>
      <c r="X236" s="77">
        <v>15</v>
      </c>
      <c r="Y236" s="73">
        <f>'ИТОГ и проверка'!M236</f>
        <v>0</v>
      </c>
      <c r="Z236" s="73">
        <f t="shared" si="48"/>
        <v>0</v>
      </c>
      <c r="AA236" s="71">
        <f t="shared" si="43"/>
        <v>-15</v>
      </c>
      <c r="AB236" s="73">
        <f t="shared" si="44"/>
        <v>0</v>
      </c>
      <c r="AC236" s="77"/>
      <c r="AD236" s="73"/>
      <c r="AE236" s="77"/>
      <c r="AF236" s="77"/>
      <c r="AG236" s="73"/>
      <c r="AH236" s="73">
        <f>'ИТОГ и проверка'!N236</f>
        <v>0</v>
      </c>
      <c r="AI236" s="91"/>
      <c r="AJ236" s="91">
        <f t="shared" si="45"/>
        <v>0</v>
      </c>
      <c r="AK236" s="89">
        <f t="shared" si="46"/>
        <v>0</v>
      </c>
      <c r="AL236" s="71">
        <f t="shared" si="47"/>
        <v>0</v>
      </c>
    </row>
    <row r="237" spans="1:38" ht="47.25">
      <c r="A237" s="66" t="s">
        <v>480</v>
      </c>
      <c r="B237" s="67" t="s">
        <v>481</v>
      </c>
      <c r="C237" s="168">
        <v>17.295000000000002</v>
      </c>
      <c r="D237" s="74">
        <v>0</v>
      </c>
      <c r="E237" s="203">
        <v>1</v>
      </c>
      <c r="F237" s="157">
        <f t="shared" si="40"/>
        <v>5.7820179242555649E-2</v>
      </c>
      <c r="G237" s="72">
        <v>0</v>
      </c>
      <c r="H237" s="75">
        <v>0</v>
      </c>
      <c r="I237" s="75"/>
      <c r="J237" s="75"/>
      <c r="K237" s="75"/>
      <c r="L237" s="75"/>
      <c r="M237" s="75"/>
      <c r="N237" s="158">
        <v>0</v>
      </c>
      <c r="O237" s="70">
        <v>0</v>
      </c>
      <c r="P237" s="333"/>
      <c r="Q237" s="90"/>
      <c r="R237" s="172"/>
      <c r="S237" s="70">
        <v>0</v>
      </c>
      <c r="T237" s="345">
        <v>0</v>
      </c>
      <c r="U237" s="162">
        <v>0</v>
      </c>
      <c r="V237" s="71">
        <f t="shared" si="41"/>
        <v>0</v>
      </c>
      <c r="W237" s="73">
        <f t="shared" si="42"/>
        <v>0</v>
      </c>
      <c r="X237" s="77">
        <v>0</v>
      </c>
      <c r="Y237" s="73">
        <f>'ИТОГ и проверка'!M237</f>
        <v>0</v>
      </c>
      <c r="Z237" s="73">
        <v>0</v>
      </c>
      <c r="AA237" s="71">
        <f t="shared" si="43"/>
        <v>0</v>
      </c>
      <c r="AB237" s="10">
        <f t="shared" si="44"/>
        <v>0</v>
      </c>
      <c r="AC237" s="77"/>
      <c r="AD237" s="73"/>
      <c r="AE237" s="77"/>
      <c r="AF237" s="77"/>
      <c r="AG237" s="73"/>
      <c r="AH237" s="73">
        <f>'ИТОГ и проверка'!N237</f>
        <v>0</v>
      </c>
      <c r="AI237" s="91"/>
      <c r="AJ237" s="91">
        <f t="shared" si="45"/>
        <v>0</v>
      </c>
      <c r="AK237" s="89">
        <f t="shared" si="46"/>
        <v>0</v>
      </c>
      <c r="AL237" s="71">
        <f t="shared" si="47"/>
        <v>0</v>
      </c>
    </row>
    <row r="238" spans="1:38" ht="47.25">
      <c r="A238" s="66" t="s">
        <v>482</v>
      </c>
      <c r="B238" s="67" t="s">
        <v>483</v>
      </c>
      <c r="C238" s="171">
        <v>21.34</v>
      </c>
      <c r="D238" s="74">
        <v>0</v>
      </c>
      <c r="E238" s="7">
        <v>2</v>
      </c>
      <c r="F238" s="157">
        <f t="shared" si="40"/>
        <v>9.3720712277413312E-2</v>
      </c>
      <c r="G238" s="72">
        <v>0</v>
      </c>
      <c r="H238" s="75">
        <v>0</v>
      </c>
      <c r="I238" s="75"/>
      <c r="J238" s="75"/>
      <c r="K238" s="75"/>
      <c r="L238" s="75"/>
      <c r="M238" s="75"/>
      <c r="N238" s="158">
        <v>0</v>
      </c>
      <c r="O238" s="70">
        <v>0</v>
      </c>
      <c r="P238" s="333"/>
      <c r="Q238" s="90"/>
      <c r="R238" s="172"/>
      <c r="S238" s="70">
        <v>0</v>
      </c>
      <c r="T238" s="345">
        <v>0</v>
      </c>
      <c r="U238" s="162">
        <v>0</v>
      </c>
      <c r="V238" s="71">
        <f t="shared" si="41"/>
        <v>0</v>
      </c>
      <c r="W238" s="73">
        <f t="shared" si="42"/>
        <v>0</v>
      </c>
      <c r="X238" s="77">
        <v>0</v>
      </c>
      <c r="Y238" s="73">
        <f>'ИТОГ и проверка'!M238</f>
        <v>0</v>
      </c>
      <c r="Z238" s="73">
        <v>0</v>
      </c>
      <c r="AA238" s="71">
        <f t="shared" si="43"/>
        <v>0</v>
      </c>
      <c r="AB238" s="73">
        <f t="shared" si="44"/>
        <v>0</v>
      </c>
      <c r="AC238" s="77"/>
      <c r="AD238" s="73"/>
      <c r="AE238" s="77"/>
      <c r="AF238" s="77"/>
      <c r="AG238" s="73"/>
      <c r="AH238" s="73">
        <f>'ИТОГ и проверка'!N238</f>
        <v>0</v>
      </c>
      <c r="AI238" s="91"/>
      <c r="AJ238" s="91">
        <f t="shared" si="45"/>
        <v>0</v>
      </c>
      <c r="AK238" s="89">
        <f t="shared" si="46"/>
        <v>0</v>
      </c>
      <c r="AL238" s="71">
        <f t="shared" si="47"/>
        <v>0</v>
      </c>
    </row>
    <row r="239" spans="1:38" ht="47.25">
      <c r="A239" s="66" t="s">
        <v>484</v>
      </c>
      <c r="B239" s="67" t="s">
        <v>485</v>
      </c>
      <c r="C239" s="195">
        <v>398.80700000000002</v>
      </c>
      <c r="D239" s="74">
        <v>69</v>
      </c>
      <c r="E239" s="203">
        <v>67</v>
      </c>
      <c r="F239" s="157">
        <f t="shared" si="40"/>
        <v>0.16800106317090721</v>
      </c>
      <c r="G239" s="72">
        <v>0</v>
      </c>
      <c r="H239" s="75">
        <v>0</v>
      </c>
      <c r="I239" s="75"/>
      <c r="J239" s="75"/>
      <c r="K239" s="75"/>
      <c r="L239" s="75"/>
      <c r="M239" s="75"/>
      <c r="N239" s="158">
        <v>0</v>
      </c>
      <c r="O239" s="70">
        <v>0</v>
      </c>
      <c r="P239" s="333"/>
      <c r="Q239" s="90"/>
      <c r="R239" s="172"/>
      <c r="S239" s="70">
        <v>0</v>
      </c>
      <c r="T239" s="345">
        <v>0</v>
      </c>
      <c r="U239" s="162">
        <v>0</v>
      </c>
      <c r="V239" s="71">
        <f t="shared" si="41"/>
        <v>10.049999999999999</v>
      </c>
      <c r="W239" s="73">
        <f t="shared" si="42"/>
        <v>10</v>
      </c>
      <c r="X239" s="77">
        <v>15</v>
      </c>
      <c r="Y239" s="73">
        <f>'ИТОГ и проверка'!M239</f>
        <v>0</v>
      </c>
      <c r="Z239" s="73">
        <f t="shared" si="48"/>
        <v>0</v>
      </c>
      <c r="AA239" s="71">
        <f t="shared" si="43"/>
        <v>-15</v>
      </c>
      <c r="AB239" s="10">
        <f t="shared" si="44"/>
        <v>0</v>
      </c>
      <c r="AC239" s="77"/>
      <c r="AD239" s="73"/>
      <c r="AE239" s="77"/>
      <c r="AF239" s="77"/>
      <c r="AG239" s="73"/>
      <c r="AH239" s="73">
        <f>'ИТОГ и проверка'!N239</f>
        <v>0</v>
      </c>
      <c r="AI239" s="91"/>
      <c r="AJ239" s="91">
        <f t="shared" si="45"/>
        <v>0</v>
      </c>
      <c r="AK239" s="89">
        <f t="shared" si="46"/>
        <v>0</v>
      </c>
      <c r="AL239" s="71">
        <f t="shared" si="47"/>
        <v>0</v>
      </c>
    </row>
    <row r="240" spans="1:38" ht="47.25">
      <c r="A240" s="66" t="s">
        <v>486</v>
      </c>
      <c r="B240" s="67" t="s">
        <v>487</v>
      </c>
      <c r="C240" s="171">
        <v>379.44299999999998</v>
      </c>
      <c r="D240" s="74">
        <v>68</v>
      </c>
      <c r="E240" s="246">
        <v>67</v>
      </c>
      <c r="F240" s="157">
        <f t="shared" si="40"/>
        <v>0.17657461067933788</v>
      </c>
      <c r="G240" s="72">
        <v>0</v>
      </c>
      <c r="H240" s="75">
        <v>0</v>
      </c>
      <c r="I240" s="75"/>
      <c r="J240" s="75"/>
      <c r="K240" s="75"/>
      <c r="L240" s="75"/>
      <c r="M240" s="75"/>
      <c r="N240" s="158">
        <v>0</v>
      </c>
      <c r="O240" s="70">
        <v>0</v>
      </c>
      <c r="P240" s="333"/>
      <c r="Q240" s="90"/>
      <c r="R240" s="172"/>
      <c r="S240" s="70">
        <v>0</v>
      </c>
      <c r="T240" s="345">
        <v>0</v>
      </c>
      <c r="U240" s="162">
        <v>0</v>
      </c>
      <c r="V240" s="71">
        <f t="shared" si="41"/>
        <v>10.049999999999999</v>
      </c>
      <c r="W240" s="73">
        <f t="shared" si="42"/>
        <v>10</v>
      </c>
      <c r="X240" s="77">
        <v>15</v>
      </c>
      <c r="Y240" s="73">
        <f>'ИТОГ и проверка'!M240</f>
        <v>0</v>
      </c>
      <c r="Z240" s="73">
        <f t="shared" si="48"/>
        <v>0</v>
      </c>
      <c r="AA240" s="71">
        <f t="shared" si="43"/>
        <v>-15</v>
      </c>
      <c r="AB240" s="73">
        <f t="shared" si="44"/>
        <v>0</v>
      </c>
      <c r="AC240" s="77"/>
      <c r="AD240" s="73"/>
      <c r="AE240" s="77"/>
      <c r="AF240" s="77"/>
      <c r="AG240" s="73"/>
      <c r="AH240" s="73">
        <f>'ИТОГ и проверка'!N240</f>
        <v>0</v>
      </c>
      <c r="AI240" s="91"/>
      <c r="AJ240" s="91">
        <f t="shared" si="45"/>
        <v>0</v>
      </c>
      <c r="AK240" s="89">
        <f t="shared" si="46"/>
        <v>0</v>
      </c>
      <c r="AL240" s="71">
        <f t="shared" si="47"/>
        <v>0</v>
      </c>
    </row>
    <row r="241" spans="1:38" ht="31.5">
      <c r="A241" s="66" t="s">
        <v>488</v>
      </c>
      <c r="B241" s="67" t="s">
        <v>489</v>
      </c>
      <c r="C241" s="195">
        <v>246.23500000000001</v>
      </c>
      <c r="D241" s="74">
        <v>89</v>
      </c>
      <c r="E241" s="203">
        <v>56</v>
      </c>
      <c r="F241" s="157">
        <f t="shared" si="40"/>
        <v>0.22742502081345056</v>
      </c>
      <c r="G241" s="72">
        <v>0</v>
      </c>
      <c r="H241" s="75">
        <v>0</v>
      </c>
      <c r="I241" s="75"/>
      <c r="J241" s="75"/>
      <c r="K241" s="75"/>
      <c r="L241" s="75"/>
      <c r="M241" s="75"/>
      <c r="N241" s="158">
        <v>0</v>
      </c>
      <c r="O241" s="70">
        <v>0</v>
      </c>
      <c r="P241" s="333"/>
      <c r="Q241" s="90"/>
      <c r="R241" s="172"/>
      <c r="S241" s="70">
        <v>0</v>
      </c>
      <c r="T241" s="345">
        <v>0</v>
      </c>
      <c r="U241" s="162">
        <v>0</v>
      </c>
      <c r="V241" s="71">
        <f t="shared" si="41"/>
        <v>8.4</v>
      </c>
      <c r="W241" s="73">
        <f t="shared" si="42"/>
        <v>8</v>
      </c>
      <c r="X241" s="77">
        <v>15</v>
      </c>
      <c r="Y241" s="73">
        <f>'ИТОГ и проверка'!M241</f>
        <v>0</v>
      </c>
      <c r="Z241" s="73">
        <f t="shared" si="48"/>
        <v>0</v>
      </c>
      <c r="AA241" s="71">
        <f t="shared" si="43"/>
        <v>-15</v>
      </c>
      <c r="AB241" s="10">
        <f t="shared" si="44"/>
        <v>0</v>
      </c>
      <c r="AC241" s="77"/>
      <c r="AD241" s="73"/>
      <c r="AE241" s="77"/>
      <c r="AF241" s="77"/>
      <c r="AG241" s="73"/>
      <c r="AH241" s="73">
        <f>'ИТОГ и проверка'!N241</f>
        <v>0</v>
      </c>
      <c r="AI241" s="91"/>
      <c r="AJ241" s="91">
        <f t="shared" si="45"/>
        <v>0</v>
      </c>
      <c r="AK241" s="89">
        <f t="shared" si="46"/>
        <v>0</v>
      </c>
      <c r="AL241" s="71">
        <f t="shared" si="47"/>
        <v>0</v>
      </c>
    </row>
    <row r="242" spans="1:38" ht="47.25">
      <c r="A242" s="66" t="s">
        <v>490</v>
      </c>
      <c r="B242" s="67" t="s">
        <v>491</v>
      </c>
      <c r="C242" s="171">
        <v>349.32100000000003</v>
      </c>
      <c r="D242" s="74">
        <v>59</v>
      </c>
      <c r="E242" s="246">
        <v>40</v>
      </c>
      <c r="F242" s="157">
        <f t="shared" si="40"/>
        <v>0.1145078595332087</v>
      </c>
      <c r="G242" s="72">
        <v>0</v>
      </c>
      <c r="H242" s="75">
        <v>0</v>
      </c>
      <c r="I242" s="75"/>
      <c r="J242" s="75"/>
      <c r="K242" s="75"/>
      <c r="L242" s="75"/>
      <c r="M242" s="75"/>
      <c r="N242" s="75">
        <v>0</v>
      </c>
      <c r="O242" s="75">
        <v>0</v>
      </c>
      <c r="P242" s="90"/>
      <c r="Q242" s="90"/>
      <c r="R242" s="90"/>
      <c r="S242" s="75">
        <v>0</v>
      </c>
      <c r="T242" s="75">
        <v>0</v>
      </c>
      <c r="U242" s="71">
        <v>0</v>
      </c>
      <c r="V242" s="71">
        <f t="shared" si="41"/>
        <v>6</v>
      </c>
      <c r="W242" s="73">
        <f t="shared" si="42"/>
        <v>6</v>
      </c>
      <c r="X242" s="77">
        <v>15</v>
      </c>
      <c r="Y242" s="73">
        <f>'ИТОГ и проверка'!M242</f>
        <v>0</v>
      </c>
      <c r="Z242" s="73">
        <f t="shared" si="48"/>
        <v>0</v>
      </c>
      <c r="AA242" s="71">
        <f t="shared" si="43"/>
        <v>-15</v>
      </c>
      <c r="AB242" s="73">
        <f t="shared" si="44"/>
        <v>0</v>
      </c>
      <c r="AC242" s="77"/>
      <c r="AD242" s="73"/>
      <c r="AE242" s="77"/>
      <c r="AF242" s="77"/>
      <c r="AG242" s="73"/>
      <c r="AH242" s="73">
        <f>'ИТОГ и проверка'!N242</f>
        <v>0</v>
      </c>
      <c r="AI242" s="91"/>
      <c r="AJ242" s="91">
        <f t="shared" si="45"/>
        <v>0</v>
      </c>
      <c r="AK242" s="89">
        <f t="shared" si="46"/>
        <v>0</v>
      </c>
      <c r="AL242" s="71">
        <f t="shared" si="47"/>
        <v>0</v>
      </c>
    </row>
    <row r="243" spans="1:38" ht="47.25">
      <c r="A243" s="66" t="s">
        <v>492</v>
      </c>
      <c r="B243" s="67" t="s">
        <v>493</v>
      </c>
      <c r="C243" s="168">
        <v>144.42500000000001</v>
      </c>
      <c r="D243" s="74">
        <v>13</v>
      </c>
      <c r="E243" s="243">
        <v>7</v>
      </c>
      <c r="F243" s="157">
        <f t="shared" si="40"/>
        <v>4.8468063008481908E-2</v>
      </c>
      <c r="G243" s="72">
        <v>0</v>
      </c>
      <c r="H243" s="75">
        <v>0</v>
      </c>
      <c r="I243" s="75"/>
      <c r="J243" s="75"/>
      <c r="K243" s="75"/>
      <c r="L243" s="75"/>
      <c r="M243" s="75"/>
      <c r="N243" s="75">
        <v>0</v>
      </c>
      <c r="O243" s="72">
        <v>0</v>
      </c>
      <c r="P243" s="90"/>
      <c r="Q243" s="90"/>
      <c r="R243" s="90"/>
      <c r="S243" s="72">
        <v>0</v>
      </c>
      <c r="T243" s="72">
        <v>0</v>
      </c>
      <c r="U243" s="71">
        <v>0</v>
      </c>
      <c r="V243" s="71">
        <f t="shared" si="41"/>
        <v>1.05</v>
      </c>
      <c r="W243" s="73">
        <f t="shared" si="42"/>
        <v>1</v>
      </c>
      <c r="X243" s="77">
        <v>15</v>
      </c>
      <c r="Y243" s="73">
        <f>'ИТОГ и проверка'!M243</f>
        <v>0</v>
      </c>
      <c r="Z243" s="73">
        <f t="shared" si="48"/>
        <v>0</v>
      </c>
      <c r="AA243" s="71">
        <f t="shared" si="43"/>
        <v>-15</v>
      </c>
      <c r="AB243" s="10">
        <f t="shared" si="44"/>
        <v>0</v>
      </c>
      <c r="AC243" s="77"/>
      <c r="AD243" s="73"/>
      <c r="AE243" s="77"/>
      <c r="AF243" s="77"/>
      <c r="AG243" s="73"/>
      <c r="AH243" s="73">
        <f>'ИТОГ и проверка'!N243</f>
        <v>0</v>
      </c>
      <c r="AI243" s="91"/>
      <c r="AJ243" s="91">
        <f t="shared" si="45"/>
        <v>0</v>
      </c>
      <c r="AK243" s="89">
        <f t="shared" si="46"/>
        <v>0</v>
      </c>
      <c r="AL243" s="71">
        <f t="shared" si="47"/>
        <v>0</v>
      </c>
    </row>
    <row r="244" spans="1:38" ht="47.25">
      <c r="A244" s="66" t="s">
        <v>494</v>
      </c>
      <c r="B244" s="67" t="s">
        <v>495</v>
      </c>
      <c r="C244" s="171">
        <v>289.97000000000003</v>
      </c>
      <c r="D244" s="74">
        <v>52</v>
      </c>
      <c r="E244" s="266">
        <v>38</v>
      </c>
      <c r="F244" s="157">
        <f t="shared" si="40"/>
        <v>0.13104803945235713</v>
      </c>
      <c r="G244" s="72">
        <v>0</v>
      </c>
      <c r="H244" s="75">
        <v>0</v>
      </c>
      <c r="I244" s="75"/>
      <c r="J244" s="75"/>
      <c r="K244" s="75"/>
      <c r="L244" s="75"/>
      <c r="M244" s="75"/>
      <c r="N244" s="75">
        <v>0</v>
      </c>
      <c r="O244" s="72">
        <v>0</v>
      </c>
      <c r="P244" s="90"/>
      <c r="Q244" s="90"/>
      <c r="R244" s="90"/>
      <c r="S244" s="72">
        <v>0</v>
      </c>
      <c r="T244" s="72">
        <v>0</v>
      </c>
      <c r="U244" s="71">
        <v>0</v>
      </c>
      <c r="V244" s="71">
        <f t="shared" si="41"/>
        <v>5.7</v>
      </c>
      <c r="W244" s="73">
        <f t="shared" si="42"/>
        <v>5</v>
      </c>
      <c r="X244" s="77">
        <v>15</v>
      </c>
      <c r="Y244" s="73">
        <f>'ИТОГ и проверка'!M244</f>
        <v>0</v>
      </c>
      <c r="Z244" s="73">
        <f t="shared" si="48"/>
        <v>0</v>
      </c>
      <c r="AA244" s="71">
        <f t="shared" si="43"/>
        <v>-15</v>
      </c>
      <c r="AB244" s="73">
        <f t="shared" si="44"/>
        <v>0</v>
      </c>
      <c r="AC244" s="77"/>
      <c r="AD244" s="73"/>
      <c r="AE244" s="77"/>
      <c r="AF244" s="77"/>
      <c r="AG244" s="73"/>
      <c r="AH244" s="73">
        <f>'ИТОГ и проверка'!N244</f>
        <v>0</v>
      </c>
      <c r="AI244" s="91"/>
      <c r="AJ244" s="91">
        <f t="shared" si="45"/>
        <v>0</v>
      </c>
      <c r="AK244" s="89">
        <f t="shared" si="46"/>
        <v>0</v>
      </c>
      <c r="AL244" s="71">
        <f t="shared" si="47"/>
        <v>0</v>
      </c>
    </row>
    <row r="245" spans="1:38">
      <c r="A245" s="93" t="s">
        <v>496</v>
      </c>
      <c r="B245" s="57" t="s">
        <v>497</v>
      </c>
      <c r="C245" s="175"/>
      <c r="D245" s="165"/>
      <c r="E245" s="258"/>
      <c r="F245" s="261"/>
      <c r="G245" s="119"/>
      <c r="H245" s="61"/>
      <c r="I245" s="61"/>
      <c r="J245" s="61"/>
      <c r="K245" s="61"/>
      <c r="L245" s="61"/>
      <c r="M245" s="61"/>
      <c r="N245" s="121"/>
      <c r="O245" s="59"/>
      <c r="P245" s="60"/>
      <c r="Q245" s="60"/>
      <c r="R245" s="60"/>
      <c r="S245" s="59"/>
      <c r="T245" s="59"/>
      <c r="U245" s="60"/>
      <c r="V245" s="60"/>
      <c r="W245" s="60"/>
      <c r="X245" s="60"/>
      <c r="Y245" s="60"/>
      <c r="Z245" s="60"/>
      <c r="AA245" s="60"/>
      <c r="AB245" s="10">
        <f t="shared" si="44"/>
        <v>0</v>
      </c>
      <c r="AC245" s="60"/>
      <c r="AD245" s="60"/>
      <c r="AE245" s="60"/>
      <c r="AF245" s="60"/>
      <c r="AG245" s="60"/>
      <c r="AH245" s="62"/>
      <c r="AI245" s="97"/>
      <c r="AJ245" s="91">
        <f t="shared" si="45"/>
        <v>0</v>
      </c>
      <c r="AK245" s="89">
        <f t="shared" si="46"/>
        <v>0</v>
      </c>
      <c r="AL245" s="71">
        <f t="shared" si="47"/>
        <v>0</v>
      </c>
    </row>
    <row r="246" spans="1:38" ht="63">
      <c r="A246" s="66" t="s">
        <v>498</v>
      </c>
      <c r="B246" s="67" t="s">
        <v>499</v>
      </c>
      <c r="C246" s="171">
        <v>18</v>
      </c>
      <c r="D246" s="74">
        <v>0</v>
      </c>
      <c r="E246" s="350">
        <v>0</v>
      </c>
      <c r="F246" s="174">
        <f t="shared" si="40"/>
        <v>0</v>
      </c>
      <c r="G246" s="72">
        <v>0</v>
      </c>
      <c r="H246" s="75">
        <v>0</v>
      </c>
      <c r="I246" s="75"/>
      <c r="J246" s="75"/>
      <c r="K246" s="75"/>
      <c r="L246" s="75"/>
      <c r="M246" s="75"/>
      <c r="N246" s="75">
        <v>0</v>
      </c>
      <c r="O246" s="72">
        <v>0</v>
      </c>
      <c r="P246" s="90"/>
      <c r="Q246" s="90"/>
      <c r="R246" s="90"/>
      <c r="S246" s="72">
        <v>0</v>
      </c>
      <c r="T246" s="72">
        <v>0</v>
      </c>
      <c r="U246" s="71">
        <v>0</v>
      </c>
      <c r="V246" s="71">
        <f t="shared" si="41"/>
        <v>0</v>
      </c>
      <c r="W246" s="73">
        <f t="shared" si="42"/>
        <v>0</v>
      </c>
      <c r="X246" s="77">
        <v>0</v>
      </c>
      <c r="Y246" s="73">
        <f>'ИТОГ и проверка'!M246</f>
        <v>0</v>
      </c>
      <c r="Z246" s="73">
        <v>0</v>
      </c>
      <c r="AA246" s="71">
        <f t="shared" si="43"/>
        <v>0</v>
      </c>
      <c r="AB246" s="73">
        <f t="shared" si="44"/>
        <v>0</v>
      </c>
      <c r="AC246" s="77"/>
      <c r="AD246" s="73"/>
      <c r="AE246" s="77"/>
      <c r="AF246" s="77"/>
      <c r="AG246" s="73"/>
      <c r="AH246" s="73">
        <f>'ИТОГ и проверка'!N246</f>
        <v>0</v>
      </c>
      <c r="AI246" s="91"/>
      <c r="AJ246" s="91">
        <f t="shared" si="45"/>
        <v>0</v>
      </c>
      <c r="AK246" s="89">
        <f t="shared" si="46"/>
        <v>0</v>
      </c>
      <c r="AL246" s="71">
        <f t="shared" si="47"/>
        <v>0</v>
      </c>
    </row>
    <row r="247" spans="1:38" ht="47.25">
      <c r="A247" s="66" t="s">
        <v>500</v>
      </c>
      <c r="B247" s="67" t="s">
        <v>501</v>
      </c>
      <c r="C247" s="168">
        <v>144.4</v>
      </c>
      <c r="D247" s="74">
        <v>0</v>
      </c>
      <c r="E247" s="186">
        <v>0</v>
      </c>
      <c r="F247" s="157">
        <f t="shared" si="40"/>
        <v>0</v>
      </c>
      <c r="G247" s="72">
        <v>0</v>
      </c>
      <c r="H247" s="75">
        <v>0</v>
      </c>
      <c r="I247" s="75"/>
      <c r="J247" s="75"/>
      <c r="K247" s="75"/>
      <c r="L247" s="75"/>
      <c r="M247" s="75"/>
      <c r="N247" s="75">
        <v>0</v>
      </c>
      <c r="O247" s="72">
        <v>0</v>
      </c>
      <c r="P247" s="90"/>
      <c r="Q247" s="90"/>
      <c r="R247" s="90"/>
      <c r="S247" s="72">
        <v>0</v>
      </c>
      <c r="T247" s="72">
        <v>0</v>
      </c>
      <c r="U247" s="71">
        <v>0</v>
      </c>
      <c r="V247" s="71">
        <f t="shared" si="41"/>
        <v>0</v>
      </c>
      <c r="W247" s="73">
        <f t="shared" si="42"/>
        <v>0</v>
      </c>
      <c r="X247" s="77">
        <v>0</v>
      </c>
      <c r="Y247" s="73">
        <f>'ИТОГ и проверка'!M247</f>
        <v>0</v>
      </c>
      <c r="Z247" s="73">
        <v>0</v>
      </c>
      <c r="AA247" s="71">
        <f t="shared" si="43"/>
        <v>0</v>
      </c>
      <c r="AB247" s="10">
        <f t="shared" si="44"/>
        <v>0</v>
      </c>
      <c r="AC247" s="77"/>
      <c r="AD247" s="73"/>
      <c r="AE247" s="77"/>
      <c r="AF247" s="77"/>
      <c r="AG247" s="73"/>
      <c r="AH247" s="73">
        <f>'ИТОГ и проверка'!N247</f>
        <v>0</v>
      </c>
      <c r="AI247" s="91"/>
      <c r="AJ247" s="91">
        <f t="shared" si="45"/>
        <v>0</v>
      </c>
      <c r="AK247" s="89">
        <f t="shared" si="46"/>
        <v>0</v>
      </c>
      <c r="AL247" s="71">
        <f t="shared" si="47"/>
        <v>0</v>
      </c>
    </row>
    <row r="248" spans="1:38">
      <c r="A248" s="93" t="s">
        <v>502</v>
      </c>
      <c r="B248" s="57" t="s">
        <v>503</v>
      </c>
      <c r="C248" s="163"/>
      <c r="D248" s="58"/>
      <c r="E248" s="164"/>
      <c r="F248" s="267"/>
      <c r="G248" s="119"/>
      <c r="H248" s="61"/>
      <c r="I248" s="61"/>
      <c r="J248" s="61"/>
      <c r="K248" s="61"/>
      <c r="L248" s="61"/>
      <c r="M248" s="61"/>
      <c r="N248" s="121"/>
      <c r="O248" s="59"/>
      <c r="P248" s="60"/>
      <c r="Q248" s="60"/>
      <c r="R248" s="60"/>
      <c r="S248" s="59"/>
      <c r="T248" s="59"/>
      <c r="U248" s="60"/>
      <c r="V248" s="60"/>
      <c r="W248" s="60"/>
      <c r="X248" s="60"/>
      <c r="Y248" s="60"/>
      <c r="Z248" s="60"/>
      <c r="AA248" s="60"/>
      <c r="AB248" s="73">
        <f t="shared" si="44"/>
        <v>0</v>
      </c>
      <c r="AC248" s="60"/>
      <c r="AD248" s="60"/>
      <c r="AE248" s="60"/>
      <c r="AF248" s="60"/>
      <c r="AG248" s="60"/>
      <c r="AH248" s="62"/>
      <c r="AI248" s="97"/>
      <c r="AJ248" s="91">
        <f t="shared" si="45"/>
        <v>0</v>
      </c>
      <c r="AK248" s="89">
        <f t="shared" si="46"/>
        <v>0</v>
      </c>
      <c r="AL248" s="71">
        <f t="shared" si="47"/>
        <v>0</v>
      </c>
    </row>
    <row r="249" spans="1:38" ht="63">
      <c r="A249" s="66" t="s">
        <v>504</v>
      </c>
      <c r="B249" s="67" t="s">
        <v>505</v>
      </c>
      <c r="C249" s="168">
        <v>29.6</v>
      </c>
      <c r="D249" s="74">
        <v>0</v>
      </c>
      <c r="E249" s="186">
        <v>0</v>
      </c>
      <c r="F249" s="157">
        <f t="shared" si="40"/>
        <v>0</v>
      </c>
      <c r="G249" s="72">
        <v>0</v>
      </c>
      <c r="H249" s="75">
        <v>0</v>
      </c>
      <c r="I249" s="75"/>
      <c r="J249" s="75"/>
      <c r="K249" s="75"/>
      <c r="L249" s="75"/>
      <c r="M249" s="75"/>
      <c r="N249" s="75">
        <v>0</v>
      </c>
      <c r="O249" s="72">
        <v>0</v>
      </c>
      <c r="P249" s="90"/>
      <c r="Q249" s="90"/>
      <c r="R249" s="90"/>
      <c r="S249" s="72">
        <v>0</v>
      </c>
      <c r="T249" s="72">
        <v>0</v>
      </c>
      <c r="U249" s="71">
        <v>0</v>
      </c>
      <c r="V249" s="71">
        <f t="shared" si="41"/>
        <v>0</v>
      </c>
      <c r="W249" s="73">
        <f t="shared" si="42"/>
        <v>0</v>
      </c>
      <c r="X249" s="77">
        <v>0</v>
      </c>
      <c r="Y249" s="73">
        <f>'ИТОГ и проверка'!M249</f>
        <v>0</v>
      </c>
      <c r="Z249" s="73">
        <v>0</v>
      </c>
      <c r="AA249" s="71">
        <f t="shared" si="43"/>
        <v>0</v>
      </c>
      <c r="AB249" s="10">
        <f t="shared" si="44"/>
        <v>0</v>
      </c>
      <c r="AC249" s="77"/>
      <c r="AD249" s="73"/>
      <c r="AE249" s="77"/>
      <c r="AF249" s="77"/>
      <c r="AG249" s="73"/>
      <c r="AH249" s="73">
        <f>'ИТОГ и проверка'!N249</f>
        <v>0</v>
      </c>
      <c r="AI249" s="91"/>
      <c r="AJ249" s="91">
        <f t="shared" si="45"/>
        <v>0</v>
      </c>
      <c r="AK249" s="89">
        <f t="shared" si="46"/>
        <v>0</v>
      </c>
      <c r="AL249" s="71">
        <f t="shared" si="47"/>
        <v>0</v>
      </c>
    </row>
    <row r="250" spans="1:38" ht="47.25">
      <c r="A250" s="66" t="s">
        <v>506</v>
      </c>
      <c r="B250" s="67" t="s">
        <v>507</v>
      </c>
      <c r="C250" s="171">
        <v>5.2</v>
      </c>
      <c r="D250" s="74">
        <v>0</v>
      </c>
      <c r="E250" s="148">
        <v>0</v>
      </c>
      <c r="F250" s="157">
        <f t="shared" si="40"/>
        <v>0</v>
      </c>
      <c r="G250" s="72">
        <v>0</v>
      </c>
      <c r="H250" s="75">
        <v>0</v>
      </c>
      <c r="I250" s="75"/>
      <c r="J250" s="75"/>
      <c r="K250" s="75"/>
      <c r="L250" s="75"/>
      <c r="M250" s="75"/>
      <c r="N250" s="75">
        <v>0</v>
      </c>
      <c r="O250" s="72">
        <v>0</v>
      </c>
      <c r="P250" s="90"/>
      <c r="Q250" s="90"/>
      <c r="R250" s="90"/>
      <c r="S250" s="72">
        <v>0</v>
      </c>
      <c r="T250" s="72">
        <v>0</v>
      </c>
      <c r="U250" s="71">
        <v>0</v>
      </c>
      <c r="V250" s="71">
        <f t="shared" si="41"/>
        <v>0</v>
      </c>
      <c r="W250" s="73">
        <f t="shared" si="42"/>
        <v>0</v>
      </c>
      <c r="X250" s="77">
        <v>0</v>
      </c>
      <c r="Y250" s="73">
        <f>'ИТОГ и проверка'!M250</f>
        <v>0</v>
      </c>
      <c r="Z250" s="73">
        <v>0</v>
      </c>
      <c r="AA250" s="71">
        <f t="shared" si="43"/>
        <v>0</v>
      </c>
      <c r="AB250" s="73">
        <f t="shared" si="44"/>
        <v>0</v>
      </c>
      <c r="AC250" s="77"/>
      <c r="AD250" s="73"/>
      <c r="AE250" s="77"/>
      <c r="AF250" s="77"/>
      <c r="AG250" s="73"/>
      <c r="AH250" s="73">
        <f>'ИТОГ и проверка'!N250</f>
        <v>0</v>
      </c>
      <c r="AI250" s="91"/>
      <c r="AJ250" s="91">
        <f t="shared" si="45"/>
        <v>0</v>
      </c>
      <c r="AK250" s="89">
        <f t="shared" si="46"/>
        <v>0</v>
      </c>
      <c r="AL250" s="71">
        <f t="shared" si="47"/>
        <v>0</v>
      </c>
    </row>
    <row r="251" spans="1:38" ht="47.25">
      <c r="A251" s="66" t="s">
        <v>508</v>
      </c>
      <c r="B251" s="67" t="s">
        <v>509</v>
      </c>
      <c r="C251" s="168">
        <v>3.2</v>
      </c>
      <c r="D251" s="74">
        <v>0</v>
      </c>
      <c r="E251" s="203">
        <v>0</v>
      </c>
      <c r="F251" s="157">
        <f t="shared" si="40"/>
        <v>0</v>
      </c>
      <c r="G251" s="72">
        <v>0</v>
      </c>
      <c r="H251" s="75">
        <v>0</v>
      </c>
      <c r="I251" s="75"/>
      <c r="J251" s="75"/>
      <c r="K251" s="75"/>
      <c r="L251" s="75"/>
      <c r="M251" s="75"/>
      <c r="N251" s="75">
        <v>0</v>
      </c>
      <c r="O251" s="72">
        <v>0</v>
      </c>
      <c r="P251" s="90"/>
      <c r="Q251" s="90"/>
      <c r="R251" s="90"/>
      <c r="S251" s="72">
        <v>0</v>
      </c>
      <c r="T251" s="72">
        <v>0</v>
      </c>
      <c r="U251" s="71">
        <v>0</v>
      </c>
      <c r="V251" s="71">
        <f t="shared" si="41"/>
        <v>0</v>
      </c>
      <c r="W251" s="73">
        <f t="shared" si="42"/>
        <v>0</v>
      </c>
      <c r="X251" s="77">
        <v>0</v>
      </c>
      <c r="Y251" s="73">
        <f>'ИТОГ и проверка'!M251</f>
        <v>0</v>
      </c>
      <c r="Z251" s="73">
        <v>0</v>
      </c>
      <c r="AA251" s="71">
        <f t="shared" si="43"/>
        <v>0</v>
      </c>
      <c r="AB251" s="10">
        <f t="shared" si="44"/>
        <v>0</v>
      </c>
      <c r="AC251" s="77"/>
      <c r="AD251" s="73"/>
      <c r="AE251" s="77"/>
      <c r="AF251" s="77"/>
      <c r="AG251" s="73"/>
      <c r="AH251" s="73">
        <f>'ИТОГ и проверка'!N251</f>
        <v>0</v>
      </c>
      <c r="AI251" s="91"/>
      <c r="AJ251" s="91">
        <f t="shared" si="45"/>
        <v>0</v>
      </c>
      <c r="AK251" s="89">
        <f t="shared" si="46"/>
        <v>0</v>
      </c>
      <c r="AL251" s="71">
        <f t="shared" si="47"/>
        <v>0</v>
      </c>
    </row>
    <row r="252" spans="1:38" ht="31.5">
      <c r="A252" s="66" t="s">
        <v>510</v>
      </c>
      <c r="B252" s="67" t="s">
        <v>511</v>
      </c>
      <c r="C252" s="171">
        <v>4</v>
      </c>
      <c r="D252" s="74">
        <v>0</v>
      </c>
      <c r="E252" s="148">
        <v>0</v>
      </c>
      <c r="F252" s="157">
        <f t="shared" si="40"/>
        <v>0</v>
      </c>
      <c r="G252" s="72">
        <v>0</v>
      </c>
      <c r="H252" s="75">
        <v>0</v>
      </c>
      <c r="I252" s="75"/>
      <c r="J252" s="75"/>
      <c r="K252" s="75"/>
      <c r="L252" s="75"/>
      <c r="M252" s="75"/>
      <c r="N252" s="75">
        <v>0</v>
      </c>
      <c r="O252" s="72">
        <v>0</v>
      </c>
      <c r="P252" s="90"/>
      <c r="Q252" s="90"/>
      <c r="R252" s="90"/>
      <c r="S252" s="72">
        <v>0</v>
      </c>
      <c r="T252" s="72">
        <v>0</v>
      </c>
      <c r="U252" s="71">
        <v>0</v>
      </c>
      <c r="V252" s="71">
        <f t="shared" si="41"/>
        <v>0</v>
      </c>
      <c r="W252" s="73">
        <f t="shared" si="42"/>
        <v>0</v>
      </c>
      <c r="X252" s="77">
        <v>0</v>
      </c>
      <c r="Y252" s="73">
        <f>'ИТОГ и проверка'!M252</f>
        <v>0</v>
      </c>
      <c r="Z252" s="73">
        <v>0</v>
      </c>
      <c r="AA252" s="71">
        <f t="shared" si="43"/>
        <v>0</v>
      </c>
      <c r="AB252" s="73">
        <f t="shared" si="44"/>
        <v>0</v>
      </c>
      <c r="AC252" s="77"/>
      <c r="AD252" s="73"/>
      <c r="AE252" s="77"/>
      <c r="AF252" s="77"/>
      <c r="AG252" s="73"/>
      <c r="AH252" s="73">
        <f>'ИТОГ и проверка'!N252</f>
        <v>0</v>
      </c>
      <c r="AI252" s="91"/>
      <c r="AJ252" s="91">
        <f t="shared" si="45"/>
        <v>0</v>
      </c>
      <c r="AK252" s="89">
        <f t="shared" si="46"/>
        <v>0</v>
      </c>
      <c r="AL252" s="71">
        <f t="shared" si="47"/>
        <v>0</v>
      </c>
    </row>
    <row r="253" spans="1:38" ht="31.5">
      <c r="A253" s="66" t="s">
        <v>512</v>
      </c>
      <c r="B253" s="67" t="s">
        <v>513</v>
      </c>
      <c r="C253" s="168">
        <v>9.4</v>
      </c>
      <c r="D253" s="74">
        <v>0</v>
      </c>
      <c r="E253" s="203">
        <v>0</v>
      </c>
      <c r="F253" s="157">
        <f t="shared" si="40"/>
        <v>0</v>
      </c>
      <c r="G253" s="72">
        <v>0</v>
      </c>
      <c r="H253" s="75">
        <v>0</v>
      </c>
      <c r="I253" s="75"/>
      <c r="J253" s="75"/>
      <c r="K253" s="75"/>
      <c r="L253" s="75"/>
      <c r="M253" s="75"/>
      <c r="N253" s="75">
        <v>0</v>
      </c>
      <c r="O253" s="72">
        <v>0</v>
      </c>
      <c r="P253" s="90"/>
      <c r="Q253" s="90"/>
      <c r="R253" s="90"/>
      <c r="S253" s="72">
        <v>0</v>
      </c>
      <c r="T253" s="72">
        <v>0</v>
      </c>
      <c r="U253" s="71">
        <v>0</v>
      </c>
      <c r="V253" s="71">
        <f t="shared" si="41"/>
        <v>0</v>
      </c>
      <c r="W253" s="73">
        <f t="shared" si="42"/>
        <v>0</v>
      </c>
      <c r="X253" s="77">
        <v>0</v>
      </c>
      <c r="Y253" s="73">
        <f>'ИТОГ и проверка'!M253</f>
        <v>0</v>
      </c>
      <c r="Z253" s="73">
        <v>0</v>
      </c>
      <c r="AA253" s="71">
        <f t="shared" si="43"/>
        <v>0</v>
      </c>
      <c r="AB253" s="10">
        <f t="shared" si="44"/>
        <v>0</v>
      </c>
      <c r="AC253" s="77"/>
      <c r="AD253" s="73"/>
      <c r="AE253" s="77"/>
      <c r="AF253" s="77"/>
      <c r="AG253" s="73"/>
      <c r="AH253" s="73">
        <f>'ИТОГ и проверка'!N253</f>
        <v>0</v>
      </c>
      <c r="AI253" s="91"/>
      <c r="AJ253" s="91">
        <f t="shared" si="45"/>
        <v>0</v>
      </c>
      <c r="AK253" s="89">
        <f t="shared" si="46"/>
        <v>0</v>
      </c>
      <c r="AL253" s="71">
        <f t="shared" si="47"/>
        <v>0</v>
      </c>
    </row>
    <row r="254" spans="1:38" ht="63">
      <c r="A254" s="66" t="s">
        <v>514</v>
      </c>
      <c r="B254" s="67" t="s">
        <v>515</v>
      </c>
      <c r="C254" s="171">
        <v>11.4</v>
      </c>
      <c r="D254" s="74">
        <v>0</v>
      </c>
      <c r="E254" s="148">
        <v>0</v>
      </c>
      <c r="F254" s="157">
        <f t="shared" si="40"/>
        <v>0</v>
      </c>
      <c r="G254" s="72">
        <v>0</v>
      </c>
      <c r="H254" s="75">
        <v>0</v>
      </c>
      <c r="I254" s="75"/>
      <c r="J254" s="75"/>
      <c r="K254" s="75"/>
      <c r="L254" s="75"/>
      <c r="M254" s="75"/>
      <c r="N254" s="75">
        <v>0</v>
      </c>
      <c r="O254" s="72">
        <v>0</v>
      </c>
      <c r="P254" s="90"/>
      <c r="Q254" s="90"/>
      <c r="R254" s="90"/>
      <c r="S254" s="72">
        <v>0</v>
      </c>
      <c r="T254" s="72">
        <v>0</v>
      </c>
      <c r="U254" s="71">
        <v>0</v>
      </c>
      <c r="V254" s="71">
        <f t="shared" si="41"/>
        <v>0</v>
      </c>
      <c r="W254" s="73">
        <f t="shared" si="42"/>
        <v>0</v>
      </c>
      <c r="X254" s="77">
        <v>0</v>
      </c>
      <c r="Y254" s="73">
        <f>'ИТОГ и проверка'!M254</f>
        <v>0</v>
      </c>
      <c r="Z254" s="73">
        <v>0</v>
      </c>
      <c r="AA254" s="71">
        <f t="shared" si="43"/>
        <v>0</v>
      </c>
      <c r="AB254" s="73">
        <f t="shared" si="44"/>
        <v>0</v>
      </c>
      <c r="AC254" s="77"/>
      <c r="AD254" s="73"/>
      <c r="AE254" s="77"/>
      <c r="AF254" s="77"/>
      <c r="AG254" s="73"/>
      <c r="AH254" s="73">
        <f>'ИТОГ и проверка'!N254</f>
        <v>0</v>
      </c>
      <c r="AI254" s="91"/>
      <c r="AJ254" s="91">
        <f t="shared" si="45"/>
        <v>0</v>
      </c>
      <c r="AK254" s="89">
        <f t="shared" si="46"/>
        <v>0</v>
      </c>
      <c r="AL254" s="71">
        <f t="shared" si="47"/>
        <v>0</v>
      </c>
    </row>
    <row r="255" spans="1:38">
      <c r="A255" s="66" t="s">
        <v>516</v>
      </c>
      <c r="B255" s="67" t="s">
        <v>517</v>
      </c>
      <c r="C255" s="168">
        <v>5.1719999999999997</v>
      </c>
      <c r="D255" s="74">
        <v>0</v>
      </c>
      <c r="E255" s="169">
        <v>0</v>
      </c>
      <c r="F255" s="157">
        <f t="shared" si="40"/>
        <v>0</v>
      </c>
      <c r="G255" s="72">
        <v>0</v>
      </c>
      <c r="H255" s="75">
        <v>0</v>
      </c>
      <c r="I255" s="75"/>
      <c r="J255" s="75"/>
      <c r="K255" s="75"/>
      <c r="L255" s="75"/>
      <c r="M255" s="75"/>
      <c r="N255" s="158">
        <v>0</v>
      </c>
      <c r="O255" s="44">
        <v>0</v>
      </c>
      <c r="P255" s="333"/>
      <c r="Q255" s="90"/>
      <c r="R255" s="172"/>
      <c r="S255" s="44">
        <v>0</v>
      </c>
      <c r="T255" s="38">
        <v>0</v>
      </c>
      <c r="U255" s="162">
        <v>0</v>
      </c>
      <c r="V255" s="71">
        <f t="shared" si="41"/>
        <v>0</v>
      </c>
      <c r="W255" s="73">
        <f t="shared" si="42"/>
        <v>0</v>
      </c>
      <c r="X255" s="77">
        <v>0</v>
      </c>
      <c r="Y255" s="73">
        <f>'ИТОГ и проверка'!M255</f>
        <v>0</v>
      </c>
      <c r="Z255" s="73">
        <v>0</v>
      </c>
      <c r="AA255" s="71">
        <f t="shared" si="43"/>
        <v>0</v>
      </c>
      <c r="AB255" s="10">
        <f t="shared" si="44"/>
        <v>0</v>
      </c>
      <c r="AC255" s="77"/>
      <c r="AD255" s="73"/>
      <c r="AE255" s="77"/>
      <c r="AF255" s="77"/>
      <c r="AG255" s="73"/>
      <c r="AH255" s="73">
        <f>'ИТОГ и проверка'!N255</f>
        <v>0</v>
      </c>
      <c r="AI255" s="91"/>
      <c r="AJ255" s="91">
        <f t="shared" si="45"/>
        <v>0</v>
      </c>
      <c r="AK255" s="89">
        <f t="shared" si="46"/>
        <v>0</v>
      </c>
      <c r="AL255" s="71">
        <f t="shared" si="47"/>
        <v>0</v>
      </c>
    </row>
    <row r="256" spans="1:38" ht="31.5">
      <c r="A256" s="66" t="s">
        <v>518</v>
      </c>
      <c r="B256" s="67" t="s">
        <v>519</v>
      </c>
      <c r="C256" s="171">
        <v>3.52</v>
      </c>
      <c r="D256" s="284">
        <v>0</v>
      </c>
      <c r="E256" s="250">
        <v>0</v>
      </c>
      <c r="F256" s="174">
        <f t="shared" si="40"/>
        <v>0</v>
      </c>
      <c r="G256" s="72">
        <v>0</v>
      </c>
      <c r="H256" s="75">
        <v>0</v>
      </c>
      <c r="I256" s="75"/>
      <c r="J256" s="75"/>
      <c r="K256" s="75"/>
      <c r="L256" s="75"/>
      <c r="M256" s="75"/>
      <c r="N256" s="75">
        <v>0</v>
      </c>
      <c r="O256" s="72">
        <v>0</v>
      </c>
      <c r="P256" s="90"/>
      <c r="Q256" s="90"/>
      <c r="R256" s="90"/>
      <c r="S256" s="72">
        <v>0</v>
      </c>
      <c r="T256" s="72">
        <v>0</v>
      </c>
      <c r="U256" s="71">
        <v>0</v>
      </c>
      <c r="V256" s="71">
        <f t="shared" si="41"/>
        <v>0</v>
      </c>
      <c r="W256" s="73">
        <f t="shared" si="42"/>
        <v>0</v>
      </c>
      <c r="X256" s="77">
        <v>0</v>
      </c>
      <c r="Y256" s="73">
        <f>'ИТОГ и проверка'!M256</f>
        <v>0</v>
      </c>
      <c r="Z256" s="73">
        <v>0</v>
      </c>
      <c r="AA256" s="71">
        <f t="shared" si="43"/>
        <v>0</v>
      </c>
      <c r="AB256" s="73">
        <f t="shared" si="44"/>
        <v>0</v>
      </c>
      <c r="AC256" s="77"/>
      <c r="AD256" s="73"/>
      <c r="AE256" s="77"/>
      <c r="AF256" s="77"/>
      <c r="AG256" s="73"/>
      <c r="AH256" s="73">
        <f>'ИТОГ и проверка'!N256</f>
        <v>0</v>
      </c>
      <c r="AI256" s="91"/>
      <c r="AJ256" s="91">
        <f t="shared" si="45"/>
        <v>0</v>
      </c>
      <c r="AK256" s="89">
        <f t="shared" si="46"/>
        <v>0</v>
      </c>
      <c r="AL256" s="71">
        <f t="shared" si="47"/>
        <v>0</v>
      </c>
    </row>
    <row r="257" spans="1:38" ht="31.5">
      <c r="A257" s="66" t="s">
        <v>520</v>
      </c>
      <c r="B257" s="67" t="s">
        <v>521</v>
      </c>
      <c r="C257" s="168">
        <v>23.2</v>
      </c>
      <c r="D257" s="74">
        <v>0</v>
      </c>
      <c r="E257" s="148">
        <v>0</v>
      </c>
      <c r="F257" s="157">
        <f t="shared" si="40"/>
        <v>0</v>
      </c>
      <c r="G257" s="72">
        <v>0</v>
      </c>
      <c r="H257" s="75">
        <v>0</v>
      </c>
      <c r="I257" s="75"/>
      <c r="J257" s="75"/>
      <c r="K257" s="75"/>
      <c r="L257" s="75"/>
      <c r="M257" s="75"/>
      <c r="N257" s="75">
        <v>0</v>
      </c>
      <c r="O257" s="72">
        <v>0</v>
      </c>
      <c r="P257" s="90"/>
      <c r="Q257" s="90"/>
      <c r="R257" s="90"/>
      <c r="S257" s="72">
        <v>0</v>
      </c>
      <c r="T257" s="72">
        <v>0</v>
      </c>
      <c r="U257" s="71">
        <v>0</v>
      </c>
      <c r="V257" s="71">
        <f t="shared" si="41"/>
        <v>0</v>
      </c>
      <c r="W257" s="73">
        <f t="shared" si="42"/>
        <v>0</v>
      </c>
      <c r="X257" s="77">
        <v>0</v>
      </c>
      <c r="Y257" s="73">
        <f>'ИТОГ и проверка'!M257</f>
        <v>0</v>
      </c>
      <c r="Z257" s="73">
        <v>0</v>
      </c>
      <c r="AA257" s="71">
        <f t="shared" si="43"/>
        <v>0</v>
      </c>
      <c r="AB257" s="10">
        <f t="shared" si="44"/>
        <v>0</v>
      </c>
      <c r="AC257" s="77"/>
      <c r="AD257" s="73"/>
      <c r="AE257" s="77"/>
      <c r="AF257" s="77"/>
      <c r="AG257" s="73"/>
      <c r="AH257" s="73">
        <f>'ИТОГ и проверка'!N257</f>
        <v>0</v>
      </c>
      <c r="AI257" s="91"/>
      <c r="AJ257" s="91">
        <f t="shared" si="45"/>
        <v>0</v>
      </c>
      <c r="AK257" s="89">
        <f t="shared" si="46"/>
        <v>0</v>
      </c>
      <c r="AL257" s="71">
        <f t="shared" si="47"/>
        <v>0</v>
      </c>
    </row>
    <row r="258" spans="1:38" ht="31.5">
      <c r="A258" s="66" t="s">
        <v>522</v>
      </c>
      <c r="B258" s="67" t="s">
        <v>523</v>
      </c>
      <c r="C258" s="222">
        <v>35.938000000000002</v>
      </c>
      <c r="D258" s="74">
        <v>0</v>
      </c>
      <c r="E258" s="70">
        <v>0</v>
      </c>
      <c r="F258" s="157">
        <f t="shared" si="40"/>
        <v>0</v>
      </c>
      <c r="G258" s="72">
        <v>0</v>
      </c>
      <c r="H258" s="75">
        <v>0</v>
      </c>
      <c r="I258" s="75"/>
      <c r="J258" s="75"/>
      <c r="K258" s="75"/>
      <c r="L258" s="75"/>
      <c r="M258" s="75"/>
      <c r="N258" s="75">
        <v>0</v>
      </c>
      <c r="O258" s="72">
        <v>0</v>
      </c>
      <c r="P258" s="90"/>
      <c r="Q258" s="90"/>
      <c r="R258" s="90"/>
      <c r="S258" s="72">
        <v>0</v>
      </c>
      <c r="T258" s="72">
        <v>0</v>
      </c>
      <c r="U258" s="71">
        <v>0</v>
      </c>
      <c r="V258" s="71">
        <f t="shared" si="41"/>
        <v>0</v>
      </c>
      <c r="W258" s="73">
        <f t="shared" si="42"/>
        <v>0</v>
      </c>
      <c r="X258" s="77">
        <v>0</v>
      </c>
      <c r="Y258" s="73">
        <f>'ИТОГ и проверка'!M258</f>
        <v>0</v>
      </c>
      <c r="Z258" s="73">
        <v>0</v>
      </c>
      <c r="AA258" s="71">
        <f t="shared" si="43"/>
        <v>0</v>
      </c>
      <c r="AB258" s="73">
        <f t="shared" si="44"/>
        <v>0</v>
      </c>
      <c r="AC258" s="77"/>
      <c r="AD258" s="73"/>
      <c r="AE258" s="77"/>
      <c r="AF258" s="77"/>
      <c r="AG258" s="73"/>
      <c r="AH258" s="73">
        <f>'ИТОГ и проверка'!N258</f>
        <v>0</v>
      </c>
      <c r="AI258" s="91"/>
      <c r="AJ258" s="91">
        <f t="shared" si="45"/>
        <v>0</v>
      </c>
      <c r="AK258" s="89">
        <f t="shared" si="46"/>
        <v>0</v>
      </c>
      <c r="AL258" s="71">
        <f t="shared" si="47"/>
        <v>0</v>
      </c>
    </row>
    <row r="259" spans="1:38" ht="47.25">
      <c r="A259" s="66" t="s">
        <v>524</v>
      </c>
      <c r="B259" s="67" t="s">
        <v>525</v>
      </c>
      <c r="C259" s="168">
        <v>12.676</v>
      </c>
      <c r="D259" s="74">
        <v>0</v>
      </c>
      <c r="E259" s="186">
        <v>0</v>
      </c>
      <c r="F259" s="157">
        <f t="shared" si="40"/>
        <v>0</v>
      </c>
      <c r="G259" s="72">
        <v>0</v>
      </c>
      <c r="H259" s="75">
        <v>0</v>
      </c>
      <c r="I259" s="75"/>
      <c r="J259" s="75"/>
      <c r="K259" s="75"/>
      <c r="L259" s="75"/>
      <c r="M259" s="75"/>
      <c r="N259" s="75">
        <v>0</v>
      </c>
      <c r="O259" s="72">
        <v>0</v>
      </c>
      <c r="P259" s="90"/>
      <c r="Q259" s="90"/>
      <c r="R259" s="90"/>
      <c r="S259" s="72">
        <v>0</v>
      </c>
      <c r="T259" s="72">
        <v>0</v>
      </c>
      <c r="U259" s="71">
        <v>0</v>
      </c>
      <c r="V259" s="71">
        <f t="shared" si="41"/>
        <v>0</v>
      </c>
      <c r="W259" s="73">
        <f t="shared" si="42"/>
        <v>0</v>
      </c>
      <c r="X259" s="77">
        <v>0</v>
      </c>
      <c r="Y259" s="73">
        <f>'ИТОГ и проверка'!M259</f>
        <v>0</v>
      </c>
      <c r="Z259" s="73">
        <v>0</v>
      </c>
      <c r="AA259" s="71">
        <f t="shared" si="43"/>
        <v>0</v>
      </c>
      <c r="AB259" s="10">
        <f t="shared" si="44"/>
        <v>0</v>
      </c>
      <c r="AC259" s="77"/>
      <c r="AD259" s="73"/>
      <c r="AE259" s="77"/>
      <c r="AF259" s="77"/>
      <c r="AG259" s="73"/>
      <c r="AH259" s="73">
        <f>'ИТОГ и проверка'!N259</f>
        <v>0</v>
      </c>
      <c r="AI259" s="91"/>
      <c r="AJ259" s="91">
        <f t="shared" si="45"/>
        <v>0</v>
      </c>
      <c r="AK259" s="89">
        <f t="shared" si="46"/>
        <v>0</v>
      </c>
      <c r="AL259" s="71">
        <f t="shared" si="47"/>
        <v>0</v>
      </c>
    </row>
    <row r="260" spans="1:38" ht="63">
      <c r="A260" s="69" t="s">
        <v>526</v>
      </c>
      <c r="B260" s="128" t="s">
        <v>527</v>
      </c>
      <c r="C260" s="171">
        <v>9.8000000000000007</v>
      </c>
      <c r="D260" s="74">
        <v>0</v>
      </c>
      <c r="E260" s="206">
        <v>0</v>
      </c>
      <c r="F260" s="157">
        <f t="shared" si="40"/>
        <v>0</v>
      </c>
      <c r="G260" s="72">
        <v>0</v>
      </c>
      <c r="H260" s="75">
        <v>0</v>
      </c>
      <c r="I260" s="75"/>
      <c r="J260" s="75"/>
      <c r="K260" s="75"/>
      <c r="L260" s="75"/>
      <c r="M260" s="75"/>
      <c r="N260" s="75">
        <v>0</v>
      </c>
      <c r="O260" s="112">
        <v>0</v>
      </c>
      <c r="P260" s="90"/>
      <c r="Q260" s="90"/>
      <c r="R260" s="90"/>
      <c r="S260" s="112">
        <v>0</v>
      </c>
      <c r="T260" s="112">
        <v>0</v>
      </c>
      <c r="U260" s="71">
        <v>0</v>
      </c>
      <c r="V260" s="71">
        <f t="shared" si="41"/>
        <v>0</v>
      </c>
      <c r="W260" s="73">
        <f t="shared" si="42"/>
        <v>0</v>
      </c>
      <c r="X260" s="77">
        <v>0</v>
      </c>
      <c r="Y260" s="73">
        <f>'ИТОГ и проверка'!M260</f>
        <v>0</v>
      </c>
      <c r="Z260" s="73">
        <v>0</v>
      </c>
      <c r="AA260" s="71">
        <f t="shared" si="43"/>
        <v>0</v>
      </c>
      <c r="AB260" s="73">
        <f t="shared" si="44"/>
        <v>0</v>
      </c>
      <c r="AC260" s="77"/>
      <c r="AD260" s="73"/>
      <c r="AE260" s="77"/>
      <c r="AF260" s="77"/>
      <c r="AG260" s="73"/>
      <c r="AH260" s="73">
        <f>'ИТОГ и проверка'!N260</f>
        <v>0</v>
      </c>
      <c r="AI260" s="91"/>
      <c r="AJ260" s="91">
        <f t="shared" si="45"/>
        <v>0</v>
      </c>
      <c r="AK260" s="89">
        <f t="shared" si="46"/>
        <v>0</v>
      </c>
      <c r="AL260" s="71">
        <f t="shared" si="47"/>
        <v>0</v>
      </c>
    </row>
    <row r="261" spans="1:38" ht="63">
      <c r="A261" s="66" t="s">
        <v>528</v>
      </c>
      <c r="B261" s="67" t="s">
        <v>529</v>
      </c>
      <c r="C261" s="168">
        <v>16.123000000000001</v>
      </c>
      <c r="D261" s="271">
        <v>0</v>
      </c>
      <c r="E261" s="227">
        <v>0</v>
      </c>
      <c r="F261" s="174">
        <f t="shared" si="40"/>
        <v>0</v>
      </c>
      <c r="G261" s="72">
        <v>0</v>
      </c>
      <c r="H261" s="75">
        <v>0</v>
      </c>
      <c r="I261" s="74"/>
      <c r="J261" s="75">
        <v>0</v>
      </c>
      <c r="K261" s="74"/>
      <c r="L261" s="74"/>
      <c r="M261" s="74"/>
      <c r="N261" s="75">
        <v>0</v>
      </c>
      <c r="O261" s="112">
        <v>0</v>
      </c>
      <c r="P261" s="69"/>
      <c r="Q261" s="69"/>
      <c r="R261" s="69"/>
      <c r="S261" s="112">
        <v>0</v>
      </c>
      <c r="T261" s="112">
        <v>0</v>
      </c>
      <c r="U261" s="71">
        <v>0</v>
      </c>
      <c r="V261" s="257">
        <f t="shared" si="41"/>
        <v>0</v>
      </c>
      <c r="W261" s="73">
        <v>0</v>
      </c>
      <c r="X261" s="77">
        <v>0</v>
      </c>
      <c r="Y261" s="73">
        <v>0</v>
      </c>
      <c r="Z261" s="73">
        <v>0</v>
      </c>
      <c r="AA261" s="71"/>
      <c r="AB261" s="10">
        <f t="shared" si="44"/>
        <v>0</v>
      </c>
      <c r="AC261" s="69"/>
      <c r="AD261" s="73">
        <v>0</v>
      </c>
      <c r="AE261" s="69"/>
      <c r="AF261" s="69"/>
      <c r="AG261" s="69"/>
      <c r="AH261" s="73">
        <v>0</v>
      </c>
      <c r="AI261" s="91"/>
      <c r="AJ261" s="91"/>
      <c r="AK261" s="89"/>
      <c r="AL261" s="71"/>
    </row>
    <row r="262" spans="1:38" ht="31.5">
      <c r="A262" s="66" t="s">
        <v>530</v>
      </c>
      <c r="B262" s="67" t="s">
        <v>531</v>
      </c>
      <c r="C262" s="171">
        <v>179.86</v>
      </c>
      <c r="D262" s="74">
        <v>0</v>
      </c>
      <c r="E262" s="148">
        <v>0</v>
      </c>
      <c r="F262" s="157">
        <f t="shared" si="40"/>
        <v>0</v>
      </c>
      <c r="G262" s="72">
        <v>0</v>
      </c>
      <c r="H262" s="75">
        <v>0</v>
      </c>
      <c r="I262" s="75"/>
      <c r="J262" s="75"/>
      <c r="K262" s="75"/>
      <c r="L262" s="75"/>
      <c r="M262" s="75"/>
      <c r="N262" s="75">
        <v>0</v>
      </c>
      <c r="O262" s="72">
        <v>0</v>
      </c>
      <c r="P262" s="90"/>
      <c r="Q262" s="90"/>
      <c r="R262" s="90"/>
      <c r="S262" s="72">
        <v>0</v>
      </c>
      <c r="T262" s="72">
        <v>0</v>
      </c>
      <c r="U262" s="71">
        <v>0</v>
      </c>
      <c r="V262" s="71">
        <f t="shared" si="41"/>
        <v>0</v>
      </c>
      <c r="W262" s="73">
        <f t="shared" si="42"/>
        <v>0</v>
      </c>
      <c r="X262" s="77">
        <v>0</v>
      </c>
      <c r="Y262" s="73">
        <f>'ИТОГ и проверка'!M262</f>
        <v>0</v>
      </c>
      <c r="Z262" s="73">
        <v>0</v>
      </c>
      <c r="AA262" s="71">
        <f t="shared" si="43"/>
        <v>0</v>
      </c>
      <c r="AB262" s="73">
        <f t="shared" si="44"/>
        <v>0</v>
      </c>
      <c r="AC262" s="77"/>
      <c r="AD262" s="73"/>
      <c r="AE262" s="77"/>
      <c r="AF262" s="77"/>
      <c r="AG262" s="73"/>
      <c r="AH262" s="73">
        <f>'ИТОГ и проверка'!N262</f>
        <v>0</v>
      </c>
      <c r="AI262" s="91"/>
      <c r="AJ262" s="91">
        <f t="shared" si="45"/>
        <v>0</v>
      </c>
      <c r="AK262" s="89">
        <f t="shared" si="46"/>
        <v>0</v>
      </c>
      <c r="AL262" s="71">
        <f t="shared" si="47"/>
        <v>0</v>
      </c>
    </row>
    <row r="263" spans="1:38" ht="47.25">
      <c r="A263" s="66" t="s">
        <v>532</v>
      </c>
      <c r="B263" s="67" t="s">
        <v>533</v>
      </c>
      <c r="C263" s="168">
        <v>47.5</v>
      </c>
      <c r="D263" s="74">
        <v>0</v>
      </c>
      <c r="E263" s="269">
        <v>0</v>
      </c>
      <c r="F263" s="157">
        <f t="shared" si="40"/>
        <v>0</v>
      </c>
      <c r="G263" s="72">
        <v>0</v>
      </c>
      <c r="H263" s="75">
        <v>0</v>
      </c>
      <c r="I263" s="75"/>
      <c r="J263" s="75"/>
      <c r="K263" s="75"/>
      <c r="L263" s="75"/>
      <c r="M263" s="75"/>
      <c r="N263" s="75">
        <v>0</v>
      </c>
      <c r="O263" s="72">
        <v>0</v>
      </c>
      <c r="P263" s="90"/>
      <c r="Q263" s="90"/>
      <c r="R263" s="90"/>
      <c r="S263" s="72">
        <v>0</v>
      </c>
      <c r="T263" s="72">
        <v>0</v>
      </c>
      <c r="U263" s="71">
        <v>0</v>
      </c>
      <c r="V263" s="71">
        <f t="shared" si="41"/>
        <v>0</v>
      </c>
      <c r="W263" s="73">
        <f t="shared" si="42"/>
        <v>0</v>
      </c>
      <c r="X263" s="77">
        <v>0</v>
      </c>
      <c r="Y263" s="73">
        <f>'ИТОГ и проверка'!M263</f>
        <v>0</v>
      </c>
      <c r="Z263" s="73">
        <v>0</v>
      </c>
      <c r="AA263" s="71">
        <f t="shared" si="43"/>
        <v>0</v>
      </c>
      <c r="AB263" s="10">
        <f t="shared" si="44"/>
        <v>0</v>
      </c>
      <c r="AC263" s="77"/>
      <c r="AD263" s="73"/>
      <c r="AE263" s="77"/>
      <c r="AF263" s="77"/>
      <c r="AG263" s="73"/>
      <c r="AH263" s="73">
        <f>'ИТОГ и проверка'!N263</f>
        <v>0</v>
      </c>
      <c r="AI263" s="91"/>
      <c r="AJ263" s="91">
        <f t="shared" si="45"/>
        <v>0</v>
      </c>
      <c r="AK263" s="89">
        <f t="shared" si="46"/>
        <v>0</v>
      </c>
      <c r="AL263" s="71">
        <f t="shared" si="47"/>
        <v>0</v>
      </c>
    </row>
    <row r="264" spans="1:38" ht="47.25">
      <c r="A264" s="66" t="s">
        <v>534</v>
      </c>
      <c r="B264" s="67" t="s">
        <v>535</v>
      </c>
      <c r="C264" s="222">
        <v>23.922999999999998</v>
      </c>
      <c r="D264" s="284">
        <v>0</v>
      </c>
      <c r="E264" s="273">
        <v>0</v>
      </c>
      <c r="F264" s="174">
        <f t="shared" si="40"/>
        <v>0</v>
      </c>
      <c r="G264" s="72">
        <v>0</v>
      </c>
      <c r="H264" s="75">
        <v>0</v>
      </c>
      <c r="I264" s="75"/>
      <c r="J264" s="75"/>
      <c r="K264" s="75"/>
      <c r="L264" s="75"/>
      <c r="M264" s="75"/>
      <c r="N264" s="75">
        <v>0</v>
      </c>
      <c r="O264" s="72">
        <v>0</v>
      </c>
      <c r="P264" s="90"/>
      <c r="Q264" s="90"/>
      <c r="R264" s="90"/>
      <c r="S264" s="72">
        <v>0</v>
      </c>
      <c r="T264" s="72">
        <v>0</v>
      </c>
      <c r="U264" s="71">
        <v>0</v>
      </c>
      <c r="V264" s="71">
        <f t="shared" si="41"/>
        <v>0</v>
      </c>
      <c r="W264" s="73">
        <f t="shared" si="42"/>
        <v>0</v>
      </c>
      <c r="X264" s="77">
        <v>0</v>
      </c>
      <c r="Y264" s="73">
        <f>'ИТОГ и проверка'!M264</f>
        <v>0</v>
      </c>
      <c r="Z264" s="73">
        <v>0</v>
      </c>
      <c r="AA264" s="71">
        <f t="shared" si="43"/>
        <v>0</v>
      </c>
      <c r="AB264" s="73">
        <f t="shared" si="44"/>
        <v>0</v>
      </c>
      <c r="AC264" s="77"/>
      <c r="AD264" s="73"/>
      <c r="AE264" s="77"/>
      <c r="AF264" s="77"/>
      <c r="AG264" s="73"/>
      <c r="AH264" s="73">
        <f>'ИТОГ и проверка'!N264</f>
        <v>0</v>
      </c>
      <c r="AI264" s="91"/>
      <c r="AJ264" s="91">
        <f t="shared" si="45"/>
        <v>0</v>
      </c>
      <c r="AK264" s="89">
        <f t="shared" si="46"/>
        <v>0</v>
      </c>
      <c r="AL264" s="71">
        <f t="shared" si="47"/>
        <v>0</v>
      </c>
    </row>
    <row r="265" spans="1:38" s="139" customFormat="1">
      <c r="A265" s="129"/>
      <c r="B265" s="130" t="s">
        <v>536</v>
      </c>
      <c r="C265" s="131">
        <f>SUM(C13:C264)</f>
        <v>70022.294000000009</v>
      </c>
      <c r="D265" s="132">
        <f>SUM(D13:D264)</f>
        <v>30889</v>
      </c>
      <c r="E265" s="274">
        <f>SUM(E13:E264)</f>
        <v>25906</v>
      </c>
      <c r="F265" s="336">
        <f t="shared" si="40"/>
        <v>0.36996788479966103</v>
      </c>
      <c r="G265" s="274">
        <f>SUM(G13:G264)</f>
        <v>1843</v>
      </c>
      <c r="H265" s="351">
        <f>G265/D265%</f>
        <v>5.966525300268704</v>
      </c>
      <c r="I265" s="274">
        <f>SUM(I13:I264)</f>
        <v>933</v>
      </c>
      <c r="J265" s="274">
        <f>SUM(J13:J264)</f>
        <v>0</v>
      </c>
      <c r="K265" s="274">
        <f>SUM(K13:K264)</f>
        <v>0</v>
      </c>
      <c r="L265" s="274">
        <f>SUM(L13:L264)</f>
        <v>0</v>
      </c>
      <c r="M265" s="274">
        <f>SUM(M13:M264)</f>
        <v>603</v>
      </c>
      <c r="N265" s="352">
        <f>SUM(N12:N264)</f>
        <v>432</v>
      </c>
      <c r="O265" s="132">
        <f t="shared" ref="O265:T265" si="49">SUM(O13:O264)</f>
        <v>329</v>
      </c>
      <c r="P265" s="132">
        <f t="shared" si="49"/>
        <v>0</v>
      </c>
      <c r="Q265" s="132">
        <f t="shared" si="49"/>
        <v>0</v>
      </c>
      <c r="R265" s="132">
        <f t="shared" si="49"/>
        <v>0</v>
      </c>
      <c r="S265" s="132">
        <f t="shared" si="49"/>
        <v>287</v>
      </c>
      <c r="T265" s="132">
        <f t="shared" si="49"/>
        <v>42</v>
      </c>
      <c r="U265" s="133">
        <f t="shared" ref="U265" si="50">O265/G265%</f>
        <v>17.85132935431362</v>
      </c>
      <c r="V265" s="132"/>
      <c r="W265" s="132">
        <f>SUM(W13:W264)</f>
        <v>3812</v>
      </c>
      <c r="X265" s="132"/>
      <c r="Y265" s="132">
        <f>SUM(Y13:Y264)</f>
        <v>1940</v>
      </c>
      <c r="Z265" s="132"/>
      <c r="AA265" s="132"/>
      <c r="AB265" s="132">
        <f t="shared" ref="AB265:AH265" si="51">SUM(AB13:AB264)</f>
        <v>0</v>
      </c>
      <c r="AC265" s="132">
        <f t="shared" si="51"/>
        <v>288</v>
      </c>
      <c r="AD265" s="132">
        <f t="shared" si="51"/>
        <v>0</v>
      </c>
      <c r="AE265" s="132">
        <f t="shared" si="51"/>
        <v>0</v>
      </c>
      <c r="AF265" s="132">
        <f t="shared" si="51"/>
        <v>0</v>
      </c>
      <c r="AG265" s="132">
        <f t="shared" si="51"/>
        <v>832</v>
      </c>
      <c r="AH265" s="132">
        <f t="shared" si="51"/>
        <v>246</v>
      </c>
      <c r="AI265" s="135"/>
      <c r="AJ265" s="136">
        <f t="shared" si="45"/>
        <v>1078</v>
      </c>
      <c r="AK265" s="137"/>
      <c r="AL265" s="138"/>
    </row>
    <row r="266" spans="1:38">
      <c r="V266" s="143"/>
      <c r="W266" s="143"/>
      <c r="X266" s="143"/>
      <c r="Y266" s="143"/>
      <c r="Z266" s="143"/>
      <c r="AA266" s="143"/>
      <c r="AB266" s="143"/>
      <c r="AC266" s="143"/>
      <c r="AD266" s="143"/>
      <c r="AE266" s="143"/>
      <c r="AF266" s="143"/>
      <c r="AG266" s="143"/>
      <c r="AH266" s="143"/>
    </row>
    <row r="268" spans="1:38" ht="62.25" customHeight="1">
      <c r="B268" s="537" t="s">
        <v>537</v>
      </c>
      <c r="C268" s="537"/>
      <c r="D268" s="538" t="s">
        <v>542</v>
      </c>
      <c r="E268" s="538"/>
      <c r="F268" s="539" t="s">
        <v>539</v>
      </c>
      <c r="G268" s="540"/>
      <c r="I268" s="541" t="s">
        <v>540</v>
      </c>
      <c r="J268" s="541"/>
      <c r="K268" s="541"/>
      <c r="AC268" s="278"/>
      <c r="AD268" s="277">
        <f>AD265+AE265+AF265+AG265</f>
        <v>832</v>
      </c>
    </row>
  </sheetData>
  <mergeCells count="37">
    <mergeCell ref="B268:C268"/>
    <mergeCell ref="D268:E268"/>
    <mergeCell ref="F268:G268"/>
    <mergeCell ref="I268:K268"/>
    <mergeCell ref="P9:S9"/>
    <mergeCell ref="T9:T10"/>
    <mergeCell ref="AD9:AG9"/>
    <mergeCell ref="AH9:AH10"/>
    <mergeCell ref="AK9:AK10"/>
    <mergeCell ref="Y8:Y10"/>
    <mergeCell ref="Z8:Z10"/>
    <mergeCell ref="AA8:AA10"/>
    <mergeCell ref="AC8:AC10"/>
    <mergeCell ref="AD8:AH8"/>
    <mergeCell ref="G6:U6"/>
    <mergeCell ref="G7:N7"/>
    <mergeCell ref="O7:U7"/>
    <mergeCell ref="W7:X7"/>
    <mergeCell ref="G8:G10"/>
    <mergeCell ref="H8:H10"/>
    <mergeCell ref="I8:I10"/>
    <mergeCell ref="J8:N8"/>
    <mergeCell ref="O8:O10"/>
    <mergeCell ref="P8:T8"/>
    <mergeCell ref="U8:U10"/>
    <mergeCell ref="V8:V10"/>
    <mergeCell ref="W8:W10"/>
    <mergeCell ref="X8:X10"/>
    <mergeCell ref="J9:M9"/>
    <mergeCell ref="N9:N10"/>
    <mergeCell ref="A6:A10"/>
    <mergeCell ref="B6:B10"/>
    <mergeCell ref="C6:C10"/>
    <mergeCell ref="D6:E8"/>
    <mergeCell ref="F6:F10"/>
    <mergeCell ref="D9:D10"/>
    <mergeCell ref="E9:E10"/>
  </mergeCells>
  <pageMargins left="0.70078740157480324" right="0.70078740157480324" top="0.75196850393700787" bottom="0.75196850393700787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269"/>
  <sheetViews>
    <sheetView zoomScale="70" workbookViewId="0">
      <pane ySplit="10" topLeftCell="A11" activePane="bottomLeft" state="frozen"/>
      <selection activeCell="M261" sqref="M261"/>
      <selection pane="bottomLeft"/>
    </sheetView>
  </sheetViews>
  <sheetFormatPr defaultColWidth="9" defaultRowHeight="15.75"/>
  <cols>
    <col min="1" max="1" width="5.125" style="1" bestFit="1" customWidth="1"/>
    <col min="2" max="2" width="35" style="1" bestFit="1" customWidth="1"/>
    <col min="3" max="3" width="9.375" style="2" bestFit="1" customWidth="1"/>
    <col min="4" max="4" width="8.25" style="2" bestFit="1" customWidth="1"/>
    <col min="5" max="5" width="9.5" style="2" bestFit="1" customWidth="1"/>
    <col min="6" max="6" width="6.75" style="1" bestFit="1" customWidth="1"/>
    <col min="7" max="20" width="6.75" style="3" bestFit="1" customWidth="1"/>
    <col min="21" max="21" width="7.875" style="3" bestFit="1" customWidth="1"/>
    <col min="22" max="22" width="8.25" style="3" hidden="1" customWidth="1"/>
    <col min="23" max="24" width="6.75" style="3" bestFit="1" customWidth="1"/>
    <col min="25" max="25" width="8.75" style="3" bestFit="1" customWidth="1"/>
    <col min="26" max="26" width="7.875" style="3" bestFit="1" customWidth="1"/>
    <col min="27" max="27" width="7.125" style="3" hidden="1" customWidth="1"/>
    <col min="28" max="28" width="9.75" style="3" hidden="1" customWidth="1"/>
    <col min="29" max="31" width="6.75" style="3" bestFit="1" customWidth="1"/>
    <col min="32" max="35" width="9" style="3" bestFit="1"/>
    <col min="36" max="38" width="0" style="1" hidden="1" bestFit="1" customWidth="1"/>
    <col min="39" max="39" width="9" style="1" bestFit="1"/>
    <col min="40" max="16384" width="9" style="1"/>
  </cols>
  <sheetData>
    <row r="1" spans="1:38">
      <c r="A1" s="5"/>
      <c r="B1" s="6" t="s">
        <v>0</v>
      </c>
      <c r="C1" s="7"/>
      <c r="D1" s="7"/>
      <c r="E1" s="7"/>
      <c r="F1" s="5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5"/>
    </row>
    <row r="2" spans="1:38" ht="20.25">
      <c r="A2" s="5"/>
      <c r="B2" s="6" t="s">
        <v>1</v>
      </c>
      <c r="C2" s="7"/>
      <c r="D2" s="7"/>
      <c r="E2" s="7"/>
      <c r="F2" s="5"/>
      <c r="G2" s="8"/>
      <c r="H2" s="8"/>
      <c r="I2" s="149"/>
      <c r="J2" s="149"/>
      <c r="K2" s="149"/>
      <c r="L2" s="149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13"/>
      <c r="AB2" s="13"/>
      <c r="AC2" s="8"/>
      <c r="AD2" s="8"/>
      <c r="AE2" s="8"/>
      <c r="AF2" s="8"/>
      <c r="AG2" s="8"/>
      <c r="AH2" s="8"/>
      <c r="AI2" s="8"/>
      <c r="AJ2" s="5"/>
    </row>
    <row r="3" spans="1:38" ht="20.25">
      <c r="A3" s="5"/>
      <c r="B3" s="6" t="s">
        <v>2</v>
      </c>
      <c r="C3" s="7"/>
      <c r="D3" s="7"/>
      <c r="E3" s="7"/>
      <c r="F3" s="5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5"/>
      <c r="AB3" s="15"/>
      <c r="AC3" s="8"/>
      <c r="AD3" s="8"/>
      <c r="AE3" s="149"/>
      <c r="AF3" s="8"/>
      <c r="AG3" s="8"/>
      <c r="AH3" s="8"/>
      <c r="AI3" s="8"/>
      <c r="AJ3" s="5"/>
    </row>
    <row r="4" spans="1:38" ht="20.25">
      <c r="A4" s="5"/>
      <c r="B4" s="6" t="s">
        <v>548</v>
      </c>
      <c r="C4" s="7"/>
      <c r="D4" s="7"/>
      <c r="E4" s="7"/>
      <c r="F4" s="5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15"/>
      <c r="AB4" s="15"/>
      <c r="AC4" s="8"/>
      <c r="AD4" s="8"/>
      <c r="AE4" s="8"/>
      <c r="AF4" s="8"/>
      <c r="AG4" s="8"/>
      <c r="AH4" s="8"/>
      <c r="AI4" s="8"/>
      <c r="AJ4" s="5"/>
    </row>
    <row r="5" spans="1:38" hidden="1">
      <c r="A5" s="18"/>
      <c r="B5" s="19"/>
      <c r="C5" s="20"/>
      <c r="D5" s="20"/>
      <c r="E5" s="20"/>
      <c r="F5" s="21"/>
      <c r="G5" s="22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8"/>
      <c r="AJ5" s="5"/>
    </row>
    <row r="6" spans="1:38">
      <c r="A6" s="494" t="s">
        <v>5</v>
      </c>
      <c r="B6" s="521" t="s">
        <v>6</v>
      </c>
      <c r="C6" s="564" t="s">
        <v>7</v>
      </c>
      <c r="D6" s="556" t="s">
        <v>8</v>
      </c>
      <c r="E6" s="557"/>
      <c r="F6" s="567" t="s">
        <v>9</v>
      </c>
      <c r="G6" s="510" t="s">
        <v>10</v>
      </c>
      <c r="H6" s="511"/>
      <c r="I6" s="511"/>
      <c r="J6" s="511"/>
      <c r="K6" s="511"/>
      <c r="L6" s="511"/>
      <c r="M6" s="511"/>
      <c r="N6" s="511"/>
      <c r="O6" s="511"/>
      <c r="P6" s="511"/>
      <c r="Q6" s="511"/>
      <c r="R6" s="511"/>
      <c r="S6" s="511"/>
      <c r="T6" s="511"/>
      <c r="U6" s="512"/>
      <c r="V6" s="29"/>
      <c r="W6" s="510" t="s">
        <v>11</v>
      </c>
      <c r="X6" s="511"/>
      <c r="Y6" s="511"/>
      <c r="Z6" s="511"/>
      <c r="AA6" s="511"/>
      <c r="AB6" s="511"/>
      <c r="AC6" s="511"/>
      <c r="AD6" s="511"/>
      <c r="AE6" s="511"/>
      <c r="AF6" s="511"/>
      <c r="AG6" s="511"/>
      <c r="AH6" s="512"/>
      <c r="AI6" s="307"/>
      <c r="AJ6" s="32"/>
    </row>
    <row r="7" spans="1:38">
      <c r="A7" s="495"/>
      <c r="B7" s="522"/>
      <c r="C7" s="565"/>
      <c r="D7" s="558"/>
      <c r="E7" s="559"/>
      <c r="F7" s="568"/>
      <c r="G7" s="510" t="s">
        <v>12</v>
      </c>
      <c r="H7" s="511"/>
      <c r="I7" s="511"/>
      <c r="J7" s="511"/>
      <c r="K7" s="511"/>
      <c r="L7" s="511"/>
      <c r="M7" s="511"/>
      <c r="N7" s="512"/>
      <c r="O7" s="510" t="s">
        <v>13</v>
      </c>
      <c r="P7" s="511"/>
      <c r="Q7" s="511"/>
      <c r="R7" s="511"/>
      <c r="S7" s="511"/>
      <c r="T7" s="511"/>
      <c r="U7" s="512"/>
      <c r="V7" s="29"/>
      <c r="W7" s="510" t="s">
        <v>14</v>
      </c>
      <c r="X7" s="512"/>
      <c r="Y7" s="510" t="s">
        <v>15</v>
      </c>
      <c r="Z7" s="511"/>
      <c r="AA7" s="511"/>
      <c r="AB7" s="511"/>
      <c r="AC7" s="511"/>
      <c r="AD7" s="511"/>
      <c r="AE7" s="511"/>
      <c r="AF7" s="511"/>
      <c r="AG7" s="511"/>
      <c r="AH7" s="512"/>
      <c r="AI7" s="307"/>
      <c r="AJ7" s="32"/>
    </row>
    <row r="8" spans="1:38" ht="22.5" customHeight="1">
      <c r="A8" s="495"/>
      <c r="B8" s="522"/>
      <c r="C8" s="565"/>
      <c r="D8" s="560"/>
      <c r="E8" s="561"/>
      <c r="F8" s="568"/>
      <c r="G8" s="516" t="s">
        <v>16</v>
      </c>
      <c r="H8" s="516" t="s">
        <v>17</v>
      </c>
      <c r="I8" s="516" t="s">
        <v>18</v>
      </c>
      <c r="J8" s="518" t="s">
        <v>19</v>
      </c>
      <c r="K8" s="519"/>
      <c r="L8" s="519"/>
      <c r="M8" s="519"/>
      <c r="N8" s="520"/>
      <c r="O8" s="521" t="s">
        <v>16</v>
      </c>
      <c r="P8" s="523" t="s">
        <v>19</v>
      </c>
      <c r="Q8" s="524"/>
      <c r="R8" s="524"/>
      <c r="S8" s="524"/>
      <c r="T8" s="525"/>
      <c r="U8" s="521" t="s">
        <v>20</v>
      </c>
      <c r="V8" s="547" t="s">
        <v>21</v>
      </c>
      <c r="W8" s="521" t="s">
        <v>16</v>
      </c>
      <c r="X8" s="521" t="s">
        <v>17</v>
      </c>
      <c r="Y8" s="521" t="s">
        <v>16</v>
      </c>
      <c r="Z8" s="521" t="s">
        <v>17</v>
      </c>
      <c r="AA8" s="531" t="s">
        <v>22</v>
      </c>
      <c r="AB8" s="39"/>
      <c r="AC8" s="521" t="s">
        <v>23</v>
      </c>
      <c r="AD8" s="523" t="s">
        <v>19</v>
      </c>
      <c r="AE8" s="524"/>
      <c r="AF8" s="524"/>
      <c r="AG8" s="524"/>
      <c r="AH8" s="525"/>
      <c r="AI8" s="307"/>
      <c r="AJ8" s="32"/>
      <c r="AK8" s="145"/>
    </row>
    <row r="9" spans="1:38" ht="22.5" customHeight="1">
      <c r="A9" s="495"/>
      <c r="B9" s="522"/>
      <c r="C9" s="565"/>
      <c r="D9" s="516" t="s">
        <v>24</v>
      </c>
      <c r="E9" s="516" t="s">
        <v>25</v>
      </c>
      <c r="F9" s="568"/>
      <c r="G9" s="517"/>
      <c r="H9" s="517"/>
      <c r="I9" s="517"/>
      <c r="J9" s="518" t="s">
        <v>26</v>
      </c>
      <c r="K9" s="519"/>
      <c r="L9" s="519"/>
      <c r="M9" s="520"/>
      <c r="N9" s="494" t="s">
        <v>27</v>
      </c>
      <c r="O9" s="522"/>
      <c r="P9" s="523" t="s">
        <v>26</v>
      </c>
      <c r="Q9" s="524"/>
      <c r="R9" s="524"/>
      <c r="S9" s="525"/>
      <c r="T9" s="521" t="s">
        <v>27</v>
      </c>
      <c r="U9" s="522"/>
      <c r="V9" s="548"/>
      <c r="W9" s="522"/>
      <c r="X9" s="522"/>
      <c r="Y9" s="529"/>
      <c r="Z9" s="529"/>
      <c r="AA9" s="532"/>
      <c r="AB9" s="43"/>
      <c r="AC9" s="529"/>
      <c r="AD9" s="523" t="s">
        <v>26</v>
      </c>
      <c r="AE9" s="524"/>
      <c r="AF9" s="524"/>
      <c r="AG9" s="525"/>
      <c r="AH9" s="521" t="s">
        <v>27</v>
      </c>
      <c r="AI9" s="307"/>
      <c r="AJ9" s="32"/>
      <c r="AK9" s="536" t="s">
        <v>22</v>
      </c>
    </row>
    <row r="10" spans="1:38" ht="39.75" customHeight="1">
      <c r="A10" s="495"/>
      <c r="B10" s="522"/>
      <c r="C10" s="566"/>
      <c r="D10" s="517"/>
      <c r="E10" s="517"/>
      <c r="F10" s="569"/>
      <c r="G10" s="517"/>
      <c r="H10" s="517"/>
      <c r="I10" s="517"/>
      <c r="J10" s="35" t="s">
        <v>28</v>
      </c>
      <c r="K10" s="35" t="s">
        <v>29</v>
      </c>
      <c r="L10" s="35" t="s">
        <v>30</v>
      </c>
      <c r="M10" s="35" t="s">
        <v>31</v>
      </c>
      <c r="N10" s="495"/>
      <c r="O10" s="522"/>
      <c r="P10" s="42" t="s">
        <v>28</v>
      </c>
      <c r="Q10" s="42" t="s">
        <v>29</v>
      </c>
      <c r="R10" s="42" t="s">
        <v>30</v>
      </c>
      <c r="S10" s="42" t="s">
        <v>31</v>
      </c>
      <c r="T10" s="522"/>
      <c r="U10" s="522"/>
      <c r="V10" s="549"/>
      <c r="W10" s="522"/>
      <c r="X10" s="522"/>
      <c r="Y10" s="530"/>
      <c r="Z10" s="530"/>
      <c r="AA10" s="533"/>
      <c r="AB10" s="45"/>
      <c r="AC10" s="530"/>
      <c r="AD10" s="42" t="s">
        <v>28</v>
      </c>
      <c r="AE10" s="42" t="s">
        <v>29</v>
      </c>
      <c r="AF10" s="42" t="s">
        <v>30</v>
      </c>
      <c r="AG10" s="42" t="s">
        <v>31</v>
      </c>
      <c r="AH10" s="530"/>
      <c r="AI10" s="307"/>
      <c r="AJ10" s="32"/>
      <c r="AK10" s="536"/>
    </row>
    <row r="11" spans="1:38" s="46" customFormat="1" ht="9.75" customHeight="1">
      <c r="A11" s="47">
        <v>1</v>
      </c>
      <c r="B11" s="48">
        <v>2</v>
      </c>
      <c r="C11" s="49">
        <v>3</v>
      </c>
      <c r="D11" s="49">
        <v>4</v>
      </c>
      <c r="E11" s="49">
        <v>5</v>
      </c>
      <c r="F11" s="49">
        <v>6</v>
      </c>
      <c r="G11" s="47">
        <v>7</v>
      </c>
      <c r="H11" s="47">
        <v>8</v>
      </c>
      <c r="I11" s="47">
        <v>9</v>
      </c>
      <c r="J11" s="47">
        <v>10</v>
      </c>
      <c r="K11" s="47">
        <v>11</v>
      </c>
      <c r="L11" s="47">
        <v>12</v>
      </c>
      <c r="M11" s="47">
        <v>13</v>
      </c>
      <c r="N11" s="47">
        <v>14</v>
      </c>
      <c r="O11" s="47">
        <v>15</v>
      </c>
      <c r="P11" s="47">
        <v>16</v>
      </c>
      <c r="Q11" s="47">
        <v>17</v>
      </c>
      <c r="R11" s="47">
        <v>18</v>
      </c>
      <c r="S11" s="47">
        <v>19</v>
      </c>
      <c r="T11" s="47">
        <v>20</v>
      </c>
      <c r="U11" s="47">
        <v>21</v>
      </c>
      <c r="V11" s="47"/>
      <c r="W11" s="47">
        <v>22</v>
      </c>
      <c r="X11" s="47">
        <v>23</v>
      </c>
      <c r="Y11" s="47">
        <v>24</v>
      </c>
      <c r="Z11" s="47">
        <v>25</v>
      </c>
      <c r="AA11" s="47"/>
      <c r="AB11" s="47"/>
      <c r="AC11" s="47">
        <v>26</v>
      </c>
      <c r="AD11" s="47">
        <v>27</v>
      </c>
      <c r="AE11" s="47">
        <v>28</v>
      </c>
      <c r="AF11" s="47">
        <v>29</v>
      </c>
      <c r="AG11" s="47">
        <v>30</v>
      </c>
      <c r="AH11" s="308">
        <v>31</v>
      </c>
      <c r="AI11" s="309"/>
      <c r="AJ11" s="310"/>
      <c r="AK11" s="53"/>
      <c r="AL11" s="151"/>
    </row>
    <row r="12" spans="1:38" ht="16.5" customHeight="1">
      <c r="A12" s="56">
        <v>1</v>
      </c>
      <c r="B12" s="57" t="s">
        <v>32</v>
      </c>
      <c r="C12" s="58"/>
      <c r="D12" s="58"/>
      <c r="E12" s="282"/>
      <c r="F12" s="60"/>
      <c r="G12" s="152"/>
      <c r="H12" s="152"/>
      <c r="I12" s="152"/>
      <c r="J12" s="152"/>
      <c r="K12" s="152"/>
      <c r="L12" s="152"/>
      <c r="M12" s="152"/>
      <c r="N12" s="152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192"/>
      <c r="AJ12" s="353"/>
      <c r="AK12" s="64"/>
      <c r="AL12" s="65"/>
    </row>
    <row r="13" spans="1:38" ht="31.5">
      <c r="A13" s="66" t="s">
        <v>33</v>
      </c>
      <c r="B13" s="67" t="s">
        <v>34</v>
      </c>
      <c r="C13" s="155">
        <v>240</v>
      </c>
      <c r="D13" s="271">
        <v>0</v>
      </c>
      <c r="E13" s="227">
        <v>0</v>
      </c>
      <c r="F13" s="174">
        <f>E13/C13</f>
        <v>0</v>
      </c>
      <c r="G13" s="72">
        <v>0</v>
      </c>
      <c r="H13" s="75">
        <v>0</v>
      </c>
      <c r="I13" s="75"/>
      <c r="J13" s="75"/>
      <c r="K13" s="75"/>
      <c r="L13" s="75"/>
      <c r="M13" s="75">
        <v>0</v>
      </c>
      <c r="N13" s="75"/>
      <c r="O13" s="92"/>
      <c r="P13" s="77"/>
      <c r="Q13" s="77"/>
      <c r="R13" s="77"/>
      <c r="S13" s="77"/>
      <c r="T13" s="77"/>
      <c r="U13" s="71">
        <v>0</v>
      </c>
      <c r="V13" s="71">
        <f>E13*X13%</f>
        <v>0</v>
      </c>
      <c r="W13" s="73">
        <f>ROUNDDOWN(V13,0)</f>
        <v>0</v>
      </c>
      <c r="X13" s="77">
        <v>0</v>
      </c>
      <c r="Y13" s="73">
        <f>'ИТОГ и проверка'!Q13</f>
        <v>0</v>
      </c>
      <c r="Z13" s="73">
        <v>0</v>
      </c>
      <c r="AA13" s="71">
        <f>Z13-X13</f>
        <v>0</v>
      </c>
      <c r="AB13" s="10">
        <f t="shared" ref="AB13:AB76" si="0">IF(AA13&gt;0.01,AA13*1000000,0)</f>
        <v>0</v>
      </c>
      <c r="AC13" s="77"/>
      <c r="AD13" s="73"/>
      <c r="AE13" s="77"/>
      <c r="AF13" s="77"/>
      <c r="AG13" s="73">
        <f>Y13</f>
        <v>0</v>
      </c>
      <c r="AH13" s="73"/>
      <c r="AI13" s="91"/>
      <c r="AJ13" s="80">
        <f>SUM(AD13:AI13)</f>
        <v>0</v>
      </c>
      <c r="AK13" s="81">
        <f t="shared" ref="AK13:AK76" si="1">AJ13-Y13</f>
        <v>0</v>
      </c>
      <c r="AL13" s="71">
        <f t="shared" ref="AL13:AL76" si="2">IF(AK13&gt;1,AK13*1000,0)</f>
        <v>0</v>
      </c>
    </row>
    <row r="14" spans="1:38">
      <c r="A14" s="56" t="s">
        <v>35</v>
      </c>
      <c r="B14" s="57" t="s">
        <v>36</v>
      </c>
      <c r="C14" s="163"/>
      <c r="D14" s="165"/>
      <c r="E14" s="258"/>
      <c r="F14" s="177"/>
      <c r="G14" s="119"/>
      <c r="H14" s="61"/>
      <c r="I14" s="61"/>
      <c r="J14" s="61"/>
      <c r="K14" s="61"/>
      <c r="L14" s="61"/>
      <c r="M14" s="61"/>
      <c r="N14" s="61"/>
      <c r="O14" s="92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20"/>
      <c r="AA14" s="60"/>
      <c r="AB14" s="73">
        <f t="shared" si="0"/>
        <v>0</v>
      </c>
      <c r="AC14" s="60"/>
      <c r="AD14" s="60"/>
      <c r="AE14" s="60"/>
      <c r="AF14" s="60"/>
      <c r="AG14" s="60"/>
      <c r="AH14" s="192"/>
      <c r="AI14" s="315"/>
      <c r="AJ14" s="88"/>
      <c r="AK14" s="89">
        <f t="shared" si="1"/>
        <v>0</v>
      </c>
      <c r="AL14" s="71">
        <f t="shared" si="2"/>
        <v>0</v>
      </c>
    </row>
    <row r="15" spans="1:38" ht="47.25">
      <c r="A15" s="66" t="s">
        <v>37</v>
      </c>
      <c r="B15" s="67" t="s">
        <v>38</v>
      </c>
      <c r="C15" s="168">
        <v>67.034000000000006</v>
      </c>
      <c r="D15" s="74">
        <v>87</v>
      </c>
      <c r="E15" s="187">
        <v>68</v>
      </c>
      <c r="F15" s="157">
        <f t="shared" ref="F15:F77" si="3">E15/C15</f>
        <v>1.0144105976071842</v>
      </c>
      <c r="G15" s="72">
        <v>25</v>
      </c>
      <c r="H15" s="75">
        <v>29</v>
      </c>
      <c r="I15" s="75"/>
      <c r="J15" s="75"/>
      <c r="K15" s="75"/>
      <c r="L15" s="75"/>
      <c r="M15" s="75">
        <v>25</v>
      </c>
      <c r="N15" s="75"/>
      <c r="O15" s="92"/>
      <c r="P15" s="77"/>
      <c r="Q15" s="77"/>
      <c r="R15" s="77"/>
      <c r="S15" s="77"/>
      <c r="T15" s="77"/>
      <c r="U15" s="71">
        <f t="shared" ref="U15:U77" si="4">O15/G15%</f>
        <v>0</v>
      </c>
      <c r="V15" s="71">
        <f t="shared" ref="V15:V77" si="5">E15*X15%</f>
        <v>23.799999999999997</v>
      </c>
      <c r="W15" s="73">
        <f t="shared" ref="W15:W77" si="6">ROUNDDOWN(V15,0)</f>
        <v>23</v>
      </c>
      <c r="X15" s="77">
        <v>35</v>
      </c>
      <c r="Y15" s="73">
        <f>'ИТОГ и проверка'!Q15</f>
        <v>20</v>
      </c>
      <c r="Z15" s="73">
        <f t="shared" ref="Z15:Z77" si="7">Y15/E15%</f>
        <v>29.411764705882351</v>
      </c>
      <c r="AA15" s="71">
        <f t="shared" ref="AA15:AA77" si="8">Z15-X15</f>
        <v>-5.5882352941176485</v>
      </c>
      <c r="AB15" s="10">
        <f t="shared" si="0"/>
        <v>0</v>
      </c>
      <c r="AC15" s="77"/>
      <c r="AD15" s="73"/>
      <c r="AE15" s="77"/>
      <c r="AF15" s="77"/>
      <c r="AG15" s="73">
        <f t="shared" ref="AG15:AG77" si="9">Y15</f>
        <v>20</v>
      </c>
      <c r="AH15" s="73"/>
      <c r="AI15" s="91"/>
      <c r="AJ15" s="91">
        <f t="shared" ref="AJ15:AJ78" si="10">SUM(AD15:AI15)</f>
        <v>20</v>
      </c>
      <c r="AK15" s="89">
        <f t="shared" si="1"/>
        <v>0</v>
      </c>
      <c r="AL15" s="71">
        <f t="shared" si="2"/>
        <v>0</v>
      </c>
    </row>
    <row r="16" spans="1:38" ht="31.5">
      <c r="A16" s="66" t="s">
        <v>39</v>
      </c>
      <c r="B16" s="67" t="s">
        <v>40</v>
      </c>
      <c r="C16" s="171">
        <v>10.308</v>
      </c>
      <c r="D16" s="74">
        <v>29</v>
      </c>
      <c r="E16" s="92">
        <v>41</v>
      </c>
      <c r="F16" s="157">
        <f t="shared" si="3"/>
        <v>3.9774932091579358</v>
      </c>
      <c r="G16" s="72">
        <v>10</v>
      </c>
      <c r="H16" s="75">
        <v>34</v>
      </c>
      <c r="I16" s="75"/>
      <c r="J16" s="75"/>
      <c r="K16" s="75"/>
      <c r="L16" s="75"/>
      <c r="M16" s="75">
        <v>10</v>
      </c>
      <c r="N16" s="75"/>
      <c r="O16" s="92"/>
      <c r="P16" s="77"/>
      <c r="Q16" s="77"/>
      <c r="R16" s="77"/>
      <c r="S16" s="77"/>
      <c r="T16" s="77"/>
      <c r="U16" s="71">
        <f t="shared" si="4"/>
        <v>0</v>
      </c>
      <c r="V16" s="71">
        <f t="shared" si="5"/>
        <v>14.35</v>
      </c>
      <c r="W16" s="73">
        <f t="shared" si="6"/>
        <v>14</v>
      </c>
      <c r="X16" s="77">
        <v>35</v>
      </c>
      <c r="Y16" s="73">
        <f>'ИТОГ и проверка'!Q16</f>
        <v>10</v>
      </c>
      <c r="Z16" s="73">
        <f t="shared" si="7"/>
        <v>24.390243902439025</v>
      </c>
      <c r="AA16" s="71">
        <f t="shared" si="8"/>
        <v>-10.609756097560975</v>
      </c>
      <c r="AB16" s="73">
        <f t="shared" si="0"/>
        <v>0</v>
      </c>
      <c r="AC16" s="77"/>
      <c r="AD16" s="73"/>
      <c r="AE16" s="77"/>
      <c r="AF16" s="77"/>
      <c r="AG16" s="73">
        <f t="shared" si="9"/>
        <v>10</v>
      </c>
      <c r="AH16" s="73"/>
      <c r="AI16" s="91"/>
      <c r="AJ16" s="91">
        <f t="shared" si="10"/>
        <v>10</v>
      </c>
      <c r="AK16" s="89">
        <f t="shared" si="1"/>
        <v>0</v>
      </c>
      <c r="AL16" s="71">
        <f t="shared" si="2"/>
        <v>0</v>
      </c>
    </row>
    <row r="17" spans="1:38">
      <c r="A17" s="93" t="s">
        <v>41</v>
      </c>
      <c r="B17" s="57" t="s">
        <v>42</v>
      </c>
      <c r="C17" s="175"/>
      <c r="D17" s="58"/>
      <c r="E17" s="185"/>
      <c r="F17" s="165"/>
      <c r="G17" s="119"/>
      <c r="H17" s="61"/>
      <c r="I17" s="61"/>
      <c r="J17" s="61"/>
      <c r="K17" s="61"/>
      <c r="L17" s="61"/>
      <c r="M17" s="61"/>
      <c r="N17" s="61"/>
      <c r="O17" s="92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20"/>
      <c r="AA17" s="60"/>
      <c r="AB17" s="10">
        <f t="shared" si="0"/>
        <v>0</v>
      </c>
      <c r="AC17" s="60"/>
      <c r="AD17" s="60"/>
      <c r="AE17" s="60"/>
      <c r="AF17" s="60"/>
      <c r="AG17" s="60"/>
      <c r="AH17" s="192"/>
      <c r="AI17" s="317"/>
      <c r="AJ17" s="91">
        <f t="shared" si="10"/>
        <v>0</v>
      </c>
      <c r="AK17" s="89">
        <f t="shared" si="1"/>
        <v>0</v>
      </c>
      <c r="AL17" s="71">
        <f t="shared" si="2"/>
        <v>0</v>
      </c>
    </row>
    <row r="18" spans="1:38" ht="47.25">
      <c r="A18" s="66" t="s">
        <v>43</v>
      </c>
      <c r="B18" s="67" t="s">
        <v>44</v>
      </c>
      <c r="C18" s="171">
        <v>397.6</v>
      </c>
      <c r="D18" s="284">
        <v>247</v>
      </c>
      <c r="E18" s="173">
        <v>233</v>
      </c>
      <c r="F18" s="174">
        <f t="shared" si="3"/>
        <v>0.58601609657947684</v>
      </c>
      <c r="G18" s="72">
        <v>49</v>
      </c>
      <c r="H18" s="75">
        <v>20</v>
      </c>
      <c r="I18" s="75"/>
      <c r="J18" s="75"/>
      <c r="K18" s="75"/>
      <c r="L18" s="75"/>
      <c r="M18" s="75">
        <v>49</v>
      </c>
      <c r="N18" s="75"/>
      <c r="O18" s="70"/>
      <c r="P18" s="77"/>
      <c r="Q18" s="77"/>
      <c r="R18" s="77"/>
      <c r="S18" s="77"/>
      <c r="T18" s="77"/>
      <c r="U18" s="71">
        <f t="shared" si="4"/>
        <v>0</v>
      </c>
      <c r="V18" s="71">
        <f t="shared" si="5"/>
        <v>81.55</v>
      </c>
      <c r="W18" s="73">
        <f t="shared" si="6"/>
        <v>81</v>
      </c>
      <c r="X18" s="77">
        <v>35</v>
      </c>
      <c r="Y18" s="73">
        <f>'ИТОГ и проверка'!Q18</f>
        <v>46</v>
      </c>
      <c r="Z18" s="73">
        <f t="shared" si="7"/>
        <v>19.742489270386265</v>
      </c>
      <c r="AA18" s="71">
        <f t="shared" si="8"/>
        <v>-15.257510729613735</v>
      </c>
      <c r="AB18" s="73">
        <f t="shared" si="0"/>
        <v>0</v>
      </c>
      <c r="AC18" s="77"/>
      <c r="AD18" s="73"/>
      <c r="AE18" s="77"/>
      <c r="AF18" s="77"/>
      <c r="AG18" s="73">
        <f t="shared" si="9"/>
        <v>46</v>
      </c>
      <c r="AH18" s="73"/>
      <c r="AI18" s="91"/>
      <c r="AJ18" s="91">
        <f t="shared" si="10"/>
        <v>46</v>
      </c>
      <c r="AK18" s="89">
        <f t="shared" si="1"/>
        <v>0</v>
      </c>
      <c r="AL18" s="71">
        <f t="shared" si="2"/>
        <v>0</v>
      </c>
    </row>
    <row r="19" spans="1:38" ht="31.5">
      <c r="A19" s="66" t="s">
        <v>45</v>
      </c>
      <c r="B19" s="67" t="s">
        <v>46</v>
      </c>
      <c r="C19" s="168">
        <v>236.4</v>
      </c>
      <c r="D19" s="284">
        <v>121</v>
      </c>
      <c r="E19" s="173">
        <v>98</v>
      </c>
      <c r="F19" s="174">
        <f t="shared" si="3"/>
        <v>0.41455160744500846</v>
      </c>
      <c r="G19" s="72">
        <v>42</v>
      </c>
      <c r="H19" s="75">
        <v>35</v>
      </c>
      <c r="I19" s="75"/>
      <c r="J19" s="75"/>
      <c r="K19" s="75"/>
      <c r="L19" s="75"/>
      <c r="M19" s="75">
        <v>42</v>
      </c>
      <c r="N19" s="75"/>
      <c r="O19" s="70"/>
      <c r="P19" s="77"/>
      <c r="Q19" s="77"/>
      <c r="R19" s="77"/>
      <c r="S19" s="77"/>
      <c r="T19" s="77"/>
      <c r="U19" s="71">
        <f t="shared" si="4"/>
        <v>0</v>
      </c>
      <c r="V19" s="71">
        <f t="shared" si="5"/>
        <v>34.299999999999997</v>
      </c>
      <c r="W19" s="73">
        <f t="shared" si="6"/>
        <v>34</v>
      </c>
      <c r="X19" s="77">
        <v>35</v>
      </c>
      <c r="Y19" s="73">
        <f>'ИТОГ и проверка'!Q19</f>
        <v>33</v>
      </c>
      <c r="Z19" s="73">
        <f t="shared" si="7"/>
        <v>33.673469387755105</v>
      </c>
      <c r="AA19" s="71">
        <f t="shared" si="8"/>
        <v>-1.3265306122448948</v>
      </c>
      <c r="AB19" s="10">
        <f t="shared" si="0"/>
        <v>0</v>
      </c>
      <c r="AC19" s="77"/>
      <c r="AD19" s="73"/>
      <c r="AE19" s="77"/>
      <c r="AF19" s="77"/>
      <c r="AG19" s="73">
        <f t="shared" si="9"/>
        <v>33</v>
      </c>
      <c r="AH19" s="73"/>
      <c r="AI19" s="91"/>
      <c r="AJ19" s="91">
        <f t="shared" si="10"/>
        <v>33</v>
      </c>
      <c r="AK19" s="89">
        <f t="shared" si="1"/>
        <v>0</v>
      </c>
      <c r="AL19" s="71">
        <f t="shared" si="2"/>
        <v>0</v>
      </c>
    </row>
    <row r="20" spans="1:38">
      <c r="A20" s="93" t="s">
        <v>47</v>
      </c>
      <c r="B20" s="57" t="s">
        <v>48</v>
      </c>
      <c r="C20" s="163"/>
      <c r="D20" s="165"/>
      <c r="E20" s="176"/>
      <c r="F20" s="177"/>
      <c r="G20" s="119"/>
      <c r="H20" s="61"/>
      <c r="I20" s="61"/>
      <c r="J20" s="61"/>
      <c r="K20" s="61"/>
      <c r="L20" s="61"/>
      <c r="M20" s="61"/>
      <c r="N20" s="61"/>
      <c r="O20" s="7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20"/>
      <c r="AA20" s="60"/>
      <c r="AB20" s="73">
        <f t="shared" si="0"/>
        <v>0</v>
      </c>
      <c r="AC20" s="60"/>
      <c r="AD20" s="60"/>
      <c r="AE20" s="60"/>
      <c r="AF20" s="60"/>
      <c r="AG20" s="60"/>
      <c r="AH20" s="192"/>
      <c r="AI20" s="317"/>
      <c r="AJ20" s="91">
        <f t="shared" si="10"/>
        <v>0</v>
      </c>
      <c r="AK20" s="89">
        <f t="shared" si="1"/>
        <v>0</v>
      </c>
      <c r="AL20" s="71">
        <f t="shared" si="2"/>
        <v>0</v>
      </c>
    </row>
    <row r="21" spans="1:38" ht="47.25">
      <c r="A21" s="66" t="s">
        <v>49</v>
      </c>
      <c r="B21" s="67" t="s">
        <v>50</v>
      </c>
      <c r="C21" s="168">
        <v>29.48</v>
      </c>
      <c r="D21" s="284">
        <v>74</v>
      </c>
      <c r="E21" s="227">
        <v>85</v>
      </c>
      <c r="F21" s="174">
        <f t="shared" si="3"/>
        <v>2.8833107191316145</v>
      </c>
      <c r="G21" s="72">
        <v>25</v>
      </c>
      <c r="H21" s="75">
        <v>34</v>
      </c>
      <c r="I21" s="75"/>
      <c r="J21" s="75"/>
      <c r="K21" s="75"/>
      <c r="L21" s="75"/>
      <c r="M21" s="75">
        <v>25</v>
      </c>
      <c r="N21" s="75"/>
      <c r="O21" s="70"/>
      <c r="P21" s="77"/>
      <c r="Q21" s="77"/>
      <c r="R21" s="77"/>
      <c r="S21" s="77"/>
      <c r="T21" s="77"/>
      <c r="U21" s="71">
        <f t="shared" si="4"/>
        <v>0</v>
      </c>
      <c r="V21" s="71">
        <f t="shared" si="5"/>
        <v>29.749999999999996</v>
      </c>
      <c r="W21" s="73">
        <f t="shared" si="6"/>
        <v>29</v>
      </c>
      <c r="X21" s="77">
        <v>35</v>
      </c>
      <c r="Y21" s="73">
        <f>'ИТОГ и проверка'!Q21</f>
        <v>29</v>
      </c>
      <c r="Z21" s="73">
        <f t="shared" si="7"/>
        <v>34.117647058823529</v>
      </c>
      <c r="AA21" s="71">
        <f t="shared" si="8"/>
        <v>-0.88235294117647101</v>
      </c>
      <c r="AB21" s="10">
        <f t="shared" si="0"/>
        <v>0</v>
      </c>
      <c r="AC21" s="77"/>
      <c r="AD21" s="73"/>
      <c r="AE21" s="77"/>
      <c r="AF21" s="77"/>
      <c r="AG21" s="73">
        <f t="shared" si="9"/>
        <v>29</v>
      </c>
      <c r="AH21" s="73"/>
      <c r="AI21" s="91"/>
      <c r="AJ21" s="91">
        <f t="shared" si="10"/>
        <v>29</v>
      </c>
      <c r="AK21" s="89">
        <f t="shared" si="1"/>
        <v>0</v>
      </c>
      <c r="AL21" s="71">
        <f t="shared" si="2"/>
        <v>0</v>
      </c>
    </row>
    <row r="22" spans="1:38" ht="31.5">
      <c r="A22" s="66" t="s">
        <v>51</v>
      </c>
      <c r="B22" s="67" t="s">
        <v>52</v>
      </c>
      <c r="C22" s="171">
        <v>21.36</v>
      </c>
      <c r="D22" s="74">
        <v>39</v>
      </c>
      <c r="E22" s="187">
        <v>10</v>
      </c>
      <c r="F22" s="157">
        <f t="shared" si="3"/>
        <v>0.46816479400749067</v>
      </c>
      <c r="G22" s="72">
        <v>10</v>
      </c>
      <c r="H22" s="75">
        <v>26</v>
      </c>
      <c r="I22" s="75"/>
      <c r="J22" s="75"/>
      <c r="K22" s="75"/>
      <c r="L22" s="75"/>
      <c r="M22" s="75">
        <v>10</v>
      </c>
      <c r="N22" s="75"/>
      <c r="O22" s="70"/>
      <c r="P22" s="77"/>
      <c r="Q22" s="77"/>
      <c r="R22" s="77"/>
      <c r="S22" s="77"/>
      <c r="T22" s="77"/>
      <c r="U22" s="71">
        <v>0</v>
      </c>
      <c r="V22" s="71">
        <f t="shared" si="5"/>
        <v>3.5</v>
      </c>
      <c r="W22" s="73">
        <f t="shared" si="6"/>
        <v>3</v>
      </c>
      <c r="X22" s="77">
        <v>35</v>
      </c>
      <c r="Y22" s="73">
        <f>'ИТОГ и проверка'!Q22</f>
        <v>0</v>
      </c>
      <c r="Z22" s="73">
        <f t="shared" si="7"/>
        <v>0</v>
      </c>
      <c r="AA22" s="71">
        <f t="shared" si="8"/>
        <v>-35</v>
      </c>
      <c r="AB22" s="73">
        <f t="shared" si="0"/>
        <v>0</v>
      </c>
      <c r="AC22" s="77"/>
      <c r="AD22" s="73"/>
      <c r="AE22" s="77"/>
      <c r="AF22" s="77"/>
      <c r="AG22" s="73">
        <f t="shared" si="9"/>
        <v>0</v>
      </c>
      <c r="AH22" s="73"/>
      <c r="AI22" s="91"/>
      <c r="AJ22" s="91">
        <f t="shared" si="10"/>
        <v>0</v>
      </c>
      <c r="AK22" s="89">
        <f t="shared" si="1"/>
        <v>0</v>
      </c>
      <c r="AL22" s="71">
        <f t="shared" si="2"/>
        <v>0</v>
      </c>
    </row>
    <row r="23" spans="1:38" ht="63">
      <c r="A23" s="66" t="s">
        <v>53</v>
      </c>
      <c r="B23" s="67" t="s">
        <v>54</v>
      </c>
      <c r="C23" s="168">
        <v>33.6</v>
      </c>
      <c r="D23" s="74">
        <v>22</v>
      </c>
      <c r="E23" s="206">
        <v>24</v>
      </c>
      <c r="F23" s="157">
        <f t="shared" si="3"/>
        <v>0.7142857142857143</v>
      </c>
      <c r="G23" s="72">
        <v>7</v>
      </c>
      <c r="H23" s="75">
        <v>32</v>
      </c>
      <c r="I23" s="75"/>
      <c r="J23" s="75"/>
      <c r="K23" s="75"/>
      <c r="L23" s="75"/>
      <c r="M23" s="75">
        <v>7</v>
      </c>
      <c r="N23" s="75"/>
      <c r="O23" s="70"/>
      <c r="P23" s="77"/>
      <c r="Q23" s="77"/>
      <c r="R23" s="77"/>
      <c r="S23" s="77"/>
      <c r="T23" s="77"/>
      <c r="U23" s="71">
        <f t="shared" si="4"/>
        <v>0</v>
      </c>
      <c r="V23" s="71">
        <f t="shared" si="5"/>
        <v>8.3999999999999986</v>
      </c>
      <c r="W23" s="73">
        <f t="shared" si="6"/>
        <v>8</v>
      </c>
      <c r="X23" s="77">
        <v>35</v>
      </c>
      <c r="Y23" s="73">
        <f>'ИТОГ и проверка'!Q23</f>
        <v>8</v>
      </c>
      <c r="Z23" s="73">
        <f t="shared" si="7"/>
        <v>33.333333333333336</v>
      </c>
      <c r="AA23" s="71">
        <f t="shared" si="8"/>
        <v>-1.6666666666666643</v>
      </c>
      <c r="AB23" s="10">
        <f t="shared" si="0"/>
        <v>0</v>
      </c>
      <c r="AC23" s="77"/>
      <c r="AD23" s="73"/>
      <c r="AE23" s="77"/>
      <c r="AF23" s="77"/>
      <c r="AG23" s="73">
        <f t="shared" si="9"/>
        <v>8</v>
      </c>
      <c r="AH23" s="73"/>
      <c r="AI23" s="91"/>
      <c r="AJ23" s="91">
        <f t="shared" si="10"/>
        <v>8</v>
      </c>
      <c r="AK23" s="89">
        <f t="shared" si="1"/>
        <v>0</v>
      </c>
      <c r="AL23" s="71">
        <f t="shared" si="2"/>
        <v>0</v>
      </c>
    </row>
    <row r="24" spans="1:38" ht="63">
      <c r="A24" s="101" t="s">
        <v>55</v>
      </c>
      <c r="B24" s="67" t="s">
        <v>56</v>
      </c>
      <c r="C24" s="68">
        <v>31.335999999999999</v>
      </c>
      <c r="D24" s="284">
        <v>17</v>
      </c>
      <c r="E24" s="227">
        <v>25</v>
      </c>
      <c r="F24" s="174">
        <f t="shared" si="3"/>
        <v>0.79780444217513402</v>
      </c>
      <c r="G24" s="72">
        <v>5</v>
      </c>
      <c r="H24" s="75">
        <v>29</v>
      </c>
      <c r="I24" s="75"/>
      <c r="J24" s="75"/>
      <c r="K24" s="75"/>
      <c r="L24" s="75"/>
      <c r="M24" s="75">
        <v>5</v>
      </c>
      <c r="N24" s="75"/>
      <c r="O24" s="70"/>
      <c r="P24" s="77"/>
      <c r="Q24" s="77"/>
      <c r="R24" s="77"/>
      <c r="S24" s="77"/>
      <c r="T24" s="77"/>
      <c r="U24" s="71">
        <f t="shared" si="4"/>
        <v>0</v>
      </c>
      <c r="V24" s="71">
        <f t="shared" si="5"/>
        <v>8.75</v>
      </c>
      <c r="W24" s="73">
        <f t="shared" si="6"/>
        <v>8</v>
      </c>
      <c r="X24" s="77">
        <v>35</v>
      </c>
      <c r="Y24" s="73">
        <f>'ИТОГ и проверка'!Q24</f>
        <v>8</v>
      </c>
      <c r="Z24" s="73">
        <f t="shared" si="7"/>
        <v>32</v>
      </c>
      <c r="AA24" s="71">
        <f t="shared" si="8"/>
        <v>-3</v>
      </c>
      <c r="AB24" s="73">
        <f t="shared" si="0"/>
        <v>0</v>
      </c>
      <c r="AC24" s="77"/>
      <c r="AD24" s="73"/>
      <c r="AE24" s="77"/>
      <c r="AF24" s="77"/>
      <c r="AG24" s="73">
        <f t="shared" si="9"/>
        <v>8</v>
      </c>
      <c r="AH24" s="73"/>
      <c r="AI24" s="91"/>
      <c r="AJ24" s="91">
        <f t="shared" si="10"/>
        <v>8</v>
      </c>
      <c r="AK24" s="89">
        <f t="shared" si="1"/>
        <v>0</v>
      </c>
      <c r="AL24" s="71">
        <f t="shared" si="2"/>
        <v>0</v>
      </c>
    </row>
    <row r="25" spans="1:38" ht="31.5">
      <c r="A25" s="66" t="s">
        <v>57</v>
      </c>
      <c r="B25" s="67" t="s">
        <v>58</v>
      </c>
      <c r="C25" s="189">
        <v>255.48</v>
      </c>
      <c r="D25" s="284">
        <v>18</v>
      </c>
      <c r="E25" s="227">
        <v>47</v>
      </c>
      <c r="F25" s="174">
        <f t="shared" si="3"/>
        <v>0.18396743385000783</v>
      </c>
      <c r="G25" s="72">
        <v>6</v>
      </c>
      <c r="H25" s="75">
        <v>33</v>
      </c>
      <c r="I25" s="75"/>
      <c r="J25" s="75"/>
      <c r="K25" s="75"/>
      <c r="L25" s="75"/>
      <c r="M25" s="75">
        <v>6</v>
      </c>
      <c r="N25" s="75"/>
      <c r="O25" s="70">
        <v>4</v>
      </c>
      <c r="P25" s="77"/>
      <c r="Q25" s="77"/>
      <c r="R25" s="77"/>
      <c r="S25" s="77"/>
      <c r="T25" s="77"/>
      <c r="U25" s="71">
        <v>0</v>
      </c>
      <c r="V25" s="71">
        <f t="shared" si="5"/>
        <v>16.45</v>
      </c>
      <c r="W25" s="73">
        <f t="shared" si="6"/>
        <v>16</v>
      </c>
      <c r="X25" s="77">
        <v>35</v>
      </c>
      <c r="Y25" s="73">
        <f>'ИТОГ и проверка'!Q25</f>
        <v>16</v>
      </c>
      <c r="Z25" s="73">
        <f t="shared" si="7"/>
        <v>34.042553191489361</v>
      </c>
      <c r="AA25" s="71">
        <f t="shared" si="8"/>
        <v>-0.9574468085106389</v>
      </c>
      <c r="AB25" s="10">
        <f t="shared" si="0"/>
        <v>0</v>
      </c>
      <c r="AC25" s="77"/>
      <c r="AD25" s="73"/>
      <c r="AE25" s="77"/>
      <c r="AF25" s="77"/>
      <c r="AG25" s="73">
        <f t="shared" si="9"/>
        <v>16</v>
      </c>
      <c r="AH25" s="73"/>
      <c r="AI25" s="91"/>
      <c r="AJ25" s="91">
        <f t="shared" si="10"/>
        <v>16</v>
      </c>
      <c r="AK25" s="89">
        <f t="shared" si="1"/>
        <v>0</v>
      </c>
      <c r="AL25" s="71">
        <f t="shared" si="2"/>
        <v>0</v>
      </c>
    </row>
    <row r="26" spans="1:38">
      <c r="A26" s="93" t="s">
        <v>59</v>
      </c>
      <c r="B26" s="57" t="s">
        <v>60</v>
      </c>
      <c r="C26" s="163"/>
      <c r="D26" s="165"/>
      <c r="E26" s="258"/>
      <c r="F26" s="213"/>
      <c r="G26" s="119"/>
      <c r="H26" s="61"/>
      <c r="I26" s="61"/>
      <c r="J26" s="61"/>
      <c r="K26" s="61"/>
      <c r="L26" s="61"/>
      <c r="M26" s="61"/>
      <c r="N26" s="61"/>
      <c r="O26" s="7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20"/>
      <c r="AA26" s="60"/>
      <c r="AB26" s="73">
        <f t="shared" si="0"/>
        <v>0</v>
      </c>
      <c r="AC26" s="60"/>
      <c r="AD26" s="60"/>
      <c r="AE26" s="60"/>
      <c r="AF26" s="60"/>
      <c r="AG26" s="60"/>
      <c r="AH26" s="192"/>
      <c r="AI26" s="317"/>
      <c r="AJ26" s="91">
        <f t="shared" si="10"/>
        <v>0</v>
      </c>
      <c r="AK26" s="89">
        <f t="shared" si="1"/>
        <v>0</v>
      </c>
      <c r="AL26" s="71">
        <f t="shared" si="2"/>
        <v>0</v>
      </c>
    </row>
    <row r="27" spans="1:38" ht="31.5">
      <c r="A27" s="66" t="s">
        <v>61</v>
      </c>
      <c r="B27" s="67" t="s">
        <v>62</v>
      </c>
      <c r="C27" s="168">
        <v>8592.02</v>
      </c>
      <c r="D27" s="284">
        <v>25004</v>
      </c>
      <c r="E27" s="227">
        <v>26712</v>
      </c>
      <c r="F27" s="174">
        <f t="shared" si="3"/>
        <v>3.1089313106813066</v>
      </c>
      <c r="G27" s="72">
        <v>8751</v>
      </c>
      <c r="H27" s="75">
        <v>35</v>
      </c>
      <c r="I27" s="75"/>
      <c r="J27" s="75"/>
      <c r="K27" s="75"/>
      <c r="L27" s="75"/>
      <c r="M27" s="75">
        <v>8751</v>
      </c>
      <c r="N27" s="75"/>
      <c r="O27" s="70">
        <v>7970</v>
      </c>
      <c r="P27" s="77"/>
      <c r="Q27" s="77"/>
      <c r="R27" s="77"/>
      <c r="S27" s="77"/>
      <c r="T27" s="77"/>
      <c r="U27" s="71">
        <f t="shared" si="4"/>
        <v>91.075305679350933</v>
      </c>
      <c r="V27" s="71">
        <f t="shared" si="5"/>
        <v>9349.1999999999989</v>
      </c>
      <c r="W27" s="73">
        <f t="shared" si="6"/>
        <v>9349</v>
      </c>
      <c r="X27" s="77">
        <v>35</v>
      </c>
      <c r="Y27" s="73">
        <f>'ИТОГ и проверка'!Q27</f>
        <v>9349</v>
      </c>
      <c r="Z27" s="73">
        <f t="shared" si="7"/>
        <v>34.999251272836176</v>
      </c>
      <c r="AA27" s="71">
        <f t="shared" si="8"/>
        <v>-7.487271638240145E-4</v>
      </c>
      <c r="AB27" s="10">
        <f t="shared" si="0"/>
        <v>0</v>
      </c>
      <c r="AC27" s="77"/>
      <c r="AD27" s="73"/>
      <c r="AE27" s="77"/>
      <c r="AF27" s="77"/>
      <c r="AG27" s="73">
        <f t="shared" si="9"/>
        <v>9349</v>
      </c>
      <c r="AH27" s="73"/>
      <c r="AI27" s="91"/>
      <c r="AJ27" s="91">
        <f t="shared" si="10"/>
        <v>9349</v>
      </c>
      <c r="AK27" s="89">
        <f t="shared" si="1"/>
        <v>0</v>
      </c>
      <c r="AL27" s="71">
        <f t="shared" si="2"/>
        <v>0</v>
      </c>
    </row>
    <row r="28" spans="1:38">
      <c r="A28" s="93" t="s">
        <v>63</v>
      </c>
      <c r="B28" s="57" t="s">
        <v>64</v>
      </c>
      <c r="C28" s="163"/>
      <c r="D28" s="165"/>
      <c r="E28" s="229"/>
      <c r="F28" s="213"/>
      <c r="G28" s="119"/>
      <c r="H28" s="61"/>
      <c r="I28" s="61"/>
      <c r="J28" s="61"/>
      <c r="K28" s="61"/>
      <c r="L28" s="61"/>
      <c r="M28" s="61"/>
      <c r="N28" s="61"/>
      <c r="O28" s="7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20"/>
      <c r="AA28" s="60"/>
      <c r="AB28" s="73">
        <f t="shared" si="0"/>
        <v>0</v>
      </c>
      <c r="AC28" s="60"/>
      <c r="AD28" s="60"/>
      <c r="AE28" s="60"/>
      <c r="AF28" s="60"/>
      <c r="AG28" s="60"/>
      <c r="AH28" s="192"/>
      <c r="AI28" s="317"/>
      <c r="AJ28" s="91">
        <f t="shared" si="10"/>
        <v>0</v>
      </c>
      <c r="AK28" s="89">
        <f t="shared" si="1"/>
        <v>0</v>
      </c>
      <c r="AL28" s="71">
        <f t="shared" si="2"/>
        <v>0</v>
      </c>
    </row>
    <row r="29" spans="1:38" ht="47.25">
      <c r="A29" s="66" t="s">
        <v>65</v>
      </c>
      <c r="B29" s="67" t="s">
        <v>66</v>
      </c>
      <c r="C29" s="195">
        <v>19.600000000000001</v>
      </c>
      <c r="D29" s="41">
        <v>40</v>
      </c>
      <c r="E29" s="197">
        <v>35</v>
      </c>
      <c r="F29" s="157">
        <f t="shared" si="3"/>
        <v>1.7857142857142856</v>
      </c>
      <c r="G29" s="72">
        <v>14</v>
      </c>
      <c r="H29" s="75">
        <v>35</v>
      </c>
      <c r="I29" s="75"/>
      <c r="J29" s="75"/>
      <c r="K29" s="75"/>
      <c r="L29" s="75"/>
      <c r="M29" s="75">
        <v>14</v>
      </c>
      <c r="N29" s="75"/>
      <c r="O29" s="70">
        <v>0</v>
      </c>
      <c r="P29" s="77"/>
      <c r="Q29" s="77"/>
      <c r="R29" s="77"/>
      <c r="S29" s="77"/>
      <c r="T29" s="77"/>
      <c r="U29" s="71">
        <f t="shared" si="4"/>
        <v>0</v>
      </c>
      <c r="V29" s="71">
        <f t="shared" si="5"/>
        <v>12.25</v>
      </c>
      <c r="W29" s="73">
        <f t="shared" si="6"/>
        <v>12</v>
      </c>
      <c r="X29" s="77">
        <v>35</v>
      </c>
      <c r="Y29" s="73">
        <f>'ИТОГ и проверка'!Q29</f>
        <v>12</v>
      </c>
      <c r="Z29" s="73">
        <f t="shared" si="7"/>
        <v>34.285714285714285</v>
      </c>
      <c r="AA29" s="71">
        <f t="shared" si="8"/>
        <v>-0.7142857142857153</v>
      </c>
      <c r="AB29" s="10">
        <f t="shared" si="0"/>
        <v>0</v>
      </c>
      <c r="AC29" s="77"/>
      <c r="AD29" s="73"/>
      <c r="AE29" s="77"/>
      <c r="AF29" s="77"/>
      <c r="AG29" s="73">
        <f t="shared" si="9"/>
        <v>12</v>
      </c>
      <c r="AH29" s="73"/>
      <c r="AI29" s="91"/>
      <c r="AJ29" s="91">
        <f t="shared" si="10"/>
        <v>12</v>
      </c>
      <c r="AK29" s="89">
        <f t="shared" si="1"/>
        <v>0</v>
      </c>
      <c r="AL29" s="71">
        <f t="shared" si="2"/>
        <v>0</v>
      </c>
    </row>
    <row r="30" spans="1:38" ht="47.25">
      <c r="A30" s="66" t="s">
        <v>67</v>
      </c>
      <c r="B30" s="67" t="s">
        <v>68</v>
      </c>
      <c r="C30" s="196">
        <v>6.8</v>
      </c>
      <c r="D30" s="41">
        <v>15</v>
      </c>
      <c r="E30" s="44">
        <v>13</v>
      </c>
      <c r="F30" s="157">
        <f t="shared" si="3"/>
        <v>1.911764705882353</v>
      </c>
      <c r="G30" s="72">
        <v>5</v>
      </c>
      <c r="H30" s="75">
        <v>33</v>
      </c>
      <c r="I30" s="75"/>
      <c r="J30" s="75"/>
      <c r="K30" s="75"/>
      <c r="L30" s="75"/>
      <c r="M30" s="75">
        <v>5</v>
      </c>
      <c r="N30" s="158"/>
      <c r="O30" s="70">
        <v>0</v>
      </c>
      <c r="P30" s="160"/>
      <c r="Q30" s="77"/>
      <c r="R30" s="77"/>
      <c r="S30" s="77"/>
      <c r="T30" s="77"/>
      <c r="U30" s="71">
        <f t="shared" si="4"/>
        <v>0</v>
      </c>
      <c r="V30" s="71">
        <f t="shared" si="5"/>
        <v>4.55</v>
      </c>
      <c r="W30" s="73">
        <f t="shared" si="6"/>
        <v>4</v>
      </c>
      <c r="X30" s="77">
        <v>35</v>
      </c>
      <c r="Y30" s="73">
        <f>'ИТОГ и проверка'!Q30</f>
        <v>4</v>
      </c>
      <c r="Z30" s="73">
        <f t="shared" si="7"/>
        <v>30.769230769230766</v>
      </c>
      <c r="AA30" s="71">
        <f t="shared" si="8"/>
        <v>-4.2307692307692335</v>
      </c>
      <c r="AB30" s="73">
        <f t="shared" si="0"/>
        <v>0</v>
      </c>
      <c r="AC30" s="77"/>
      <c r="AD30" s="73"/>
      <c r="AE30" s="77"/>
      <c r="AF30" s="77"/>
      <c r="AG30" s="73">
        <f t="shared" si="9"/>
        <v>4</v>
      </c>
      <c r="AH30" s="73"/>
      <c r="AI30" s="91"/>
      <c r="AJ30" s="91">
        <f t="shared" si="10"/>
        <v>4</v>
      </c>
      <c r="AK30" s="89">
        <f t="shared" si="1"/>
        <v>0</v>
      </c>
      <c r="AL30" s="71">
        <f t="shared" si="2"/>
        <v>0</v>
      </c>
    </row>
    <row r="31" spans="1:38" ht="47.25">
      <c r="A31" s="66" t="s">
        <v>69</v>
      </c>
      <c r="B31" s="67" t="s">
        <v>70</v>
      </c>
      <c r="C31" s="189">
        <v>5.1580000000000004</v>
      </c>
      <c r="D31" s="41">
        <v>12</v>
      </c>
      <c r="E31" s="197">
        <v>10</v>
      </c>
      <c r="F31" s="157">
        <f t="shared" si="3"/>
        <v>1.9387359441644048</v>
      </c>
      <c r="G31" s="72">
        <v>4</v>
      </c>
      <c r="H31" s="75">
        <v>33</v>
      </c>
      <c r="I31" s="75"/>
      <c r="J31" s="75"/>
      <c r="K31" s="75"/>
      <c r="L31" s="75"/>
      <c r="M31" s="75">
        <v>4</v>
      </c>
      <c r="N31" s="158"/>
      <c r="O31" s="70">
        <v>0</v>
      </c>
      <c r="P31" s="160"/>
      <c r="Q31" s="77"/>
      <c r="R31" s="77"/>
      <c r="S31" s="77"/>
      <c r="T31" s="77"/>
      <c r="U31" s="71">
        <f t="shared" si="4"/>
        <v>0</v>
      </c>
      <c r="V31" s="71">
        <f t="shared" si="5"/>
        <v>3.5</v>
      </c>
      <c r="W31" s="73">
        <f t="shared" si="6"/>
        <v>3</v>
      </c>
      <c r="X31" s="77">
        <v>35</v>
      </c>
      <c r="Y31" s="73">
        <f>'ИТОГ и проверка'!Q31</f>
        <v>3</v>
      </c>
      <c r="Z31" s="73">
        <f t="shared" si="7"/>
        <v>30</v>
      </c>
      <c r="AA31" s="71">
        <f t="shared" si="8"/>
        <v>-5</v>
      </c>
      <c r="AB31" s="10">
        <f t="shared" si="0"/>
        <v>0</v>
      </c>
      <c r="AC31" s="77"/>
      <c r="AD31" s="73"/>
      <c r="AE31" s="77"/>
      <c r="AF31" s="77"/>
      <c r="AG31" s="73">
        <f t="shared" si="9"/>
        <v>3</v>
      </c>
      <c r="AH31" s="73"/>
      <c r="AI31" s="91"/>
      <c r="AJ31" s="91">
        <f t="shared" si="10"/>
        <v>3</v>
      </c>
      <c r="AK31" s="89">
        <f t="shared" si="1"/>
        <v>0</v>
      </c>
      <c r="AL31" s="71">
        <f t="shared" si="2"/>
        <v>0</v>
      </c>
    </row>
    <row r="32" spans="1:38" ht="31.5">
      <c r="A32" s="66" t="s">
        <v>71</v>
      </c>
      <c r="B32" s="67" t="s">
        <v>72</v>
      </c>
      <c r="C32" s="171">
        <v>9.0289999999999999</v>
      </c>
      <c r="D32" s="41">
        <v>2</v>
      </c>
      <c r="E32" s="92">
        <v>0</v>
      </c>
      <c r="F32" s="157">
        <f t="shared" si="3"/>
        <v>0</v>
      </c>
      <c r="G32" s="72">
        <v>0</v>
      </c>
      <c r="H32" s="75">
        <v>0</v>
      </c>
      <c r="I32" s="75"/>
      <c r="J32" s="75"/>
      <c r="K32" s="75"/>
      <c r="L32" s="75"/>
      <c r="M32" s="75">
        <v>0</v>
      </c>
      <c r="N32" s="75"/>
      <c r="O32" s="70">
        <v>0</v>
      </c>
      <c r="P32" s="77"/>
      <c r="Q32" s="77"/>
      <c r="R32" s="77"/>
      <c r="S32" s="77"/>
      <c r="T32" s="77"/>
      <c r="U32" s="71">
        <v>0</v>
      </c>
      <c r="V32" s="71">
        <f t="shared" si="5"/>
        <v>0</v>
      </c>
      <c r="W32" s="73">
        <f t="shared" si="6"/>
        <v>0</v>
      </c>
      <c r="X32" s="77">
        <v>0</v>
      </c>
      <c r="Y32" s="73">
        <f>'ИТОГ и проверка'!Q32</f>
        <v>0</v>
      </c>
      <c r="Z32" s="73">
        <v>0</v>
      </c>
      <c r="AA32" s="71">
        <f t="shared" si="8"/>
        <v>0</v>
      </c>
      <c r="AB32" s="73">
        <f t="shared" si="0"/>
        <v>0</v>
      </c>
      <c r="AC32" s="77"/>
      <c r="AD32" s="73"/>
      <c r="AE32" s="77"/>
      <c r="AF32" s="77"/>
      <c r="AG32" s="73">
        <f t="shared" si="9"/>
        <v>0</v>
      </c>
      <c r="AH32" s="73"/>
      <c r="AI32" s="91"/>
      <c r="AJ32" s="91">
        <f t="shared" si="10"/>
        <v>0</v>
      </c>
      <c r="AK32" s="89">
        <f t="shared" si="1"/>
        <v>0</v>
      </c>
      <c r="AL32" s="71">
        <f t="shared" si="2"/>
        <v>0</v>
      </c>
    </row>
    <row r="33" spans="1:38" ht="31.5">
      <c r="A33" s="66" t="s">
        <v>73</v>
      </c>
      <c r="B33" s="67" t="s">
        <v>74</v>
      </c>
      <c r="C33" s="189">
        <v>302.7</v>
      </c>
      <c r="D33" s="44">
        <v>28</v>
      </c>
      <c r="E33" s="199">
        <v>22</v>
      </c>
      <c r="F33" s="157">
        <f t="shared" si="3"/>
        <v>7.2679220350181706E-2</v>
      </c>
      <c r="G33" s="72">
        <v>9</v>
      </c>
      <c r="H33" s="75">
        <v>32</v>
      </c>
      <c r="I33" s="75"/>
      <c r="J33" s="75"/>
      <c r="K33" s="75"/>
      <c r="L33" s="75"/>
      <c r="M33" s="75">
        <v>9</v>
      </c>
      <c r="N33" s="75"/>
      <c r="O33" s="70">
        <v>0</v>
      </c>
      <c r="P33" s="77"/>
      <c r="Q33" s="77"/>
      <c r="R33" s="77"/>
      <c r="S33" s="77"/>
      <c r="T33" s="77"/>
      <c r="U33" s="71">
        <f t="shared" si="4"/>
        <v>0</v>
      </c>
      <c r="V33" s="71">
        <f t="shared" si="5"/>
        <v>7.6999999999999993</v>
      </c>
      <c r="W33" s="73">
        <f t="shared" si="6"/>
        <v>7</v>
      </c>
      <c r="X33" s="77">
        <v>35</v>
      </c>
      <c r="Y33" s="73">
        <f>'ИТОГ и проверка'!Q33</f>
        <v>7</v>
      </c>
      <c r="Z33" s="73">
        <f t="shared" si="7"/>
        <v>31.818181818181817</v>
      </c>
      <c r="AA33" s="71">
        <f t="shared" si="8"/>
        <v>-3.1818181818181834</v>
      </c>
      <c r="AB33" s="10">
        <f t="shared" si="0"/>
        <v>0</v>
      </c>
      <c r="AC33" s="77"/>
      <c r="AD33" s="73"/>
      <c r="AE33" s="77"/>
      <c r="AF33" s="77"/>
      <c r="AG33" s="73">
        <f t="shared" si="9"/>
        <v>7</v>
      </c>
      <c r="AH33" s="73"/>
      <c r="AI33" s="91"/>
      <c r="AJ33" s="91">
        <f t="shared" si="10"/>
        <v>7</v>
      </c>
      <c r="AK33" s="89">
        <f t="shared" si="1"/>
        <v>0</v>
      </c>
      <c r="AL33" s="71">
        <f t="shared" si="2"/>
        <v>0</v>
      </c>
    </row>
    <row r="34" spans="1:38" ht="31.5">
      <c r="A34" s="66" t="s">
        <v>75</v>
      </c>
      <c r="B34" s="67" t="s">
        <v>76</v>
      </c>
      <c r="C34" s="171">
        <v>10</v>
      </c>
      <c r="D34" s="41">
        <v>13</v>
      </c>
      <c r="E34" s="44">
        <v>10</v>
      </c>
      <c r="F34" s="157">
        <f t="shared" si="3"/>
        <v>1</v>
      </c>
      <c r="G34" s="72">
        <v>4</v>
      </c>
      <c r="H34" s="75">
        <v>31</v>
      </c>
      <c r="I34" s="75"/>
      <c r="J34" s="75"/>
      <c r="K34" s="75"/>
      <c r="L34" s="75"/>
      <c r="M34" s="75">
        <v>4</v>
      </c>
      <c r="N34" s="75"/>
      <c r="O34" s="70">
        <v>4</v>
      </c>
      <c r="P34" s="77"/>
      <c r="Q34" s="77"/>
      <c r="R34" s="77"/>
      <c r="S34" s="77"/>
      <c r="T34" s="77"/>
      <c r="U34" s="71">
        <v>0</v>
      </c>
      <c r="V34" s="71">
        <f t="shared" si="5"/>
        <v>3.5</v>
      </c>
      <c r="W34" s="73">
        <f t="shared" si="6"/>
        <v>3</v>
      </c>
      <c r="X34" s="77">
        <v>35</v>
      </c>
      <c r="Y34" s="73">
        <f>'ИТОГ и проверка'!Q34</f>
        <v>3</v>
      </c>
      <c r="Z34" s="73">
        <f t="shared" si="7"/>
        <v>30</v>
      </c>
      <c r="AA34" s="71">
        <f t="shared" si="8"/>
        <v>-5</v>
      </c>
      <c r="AB34" s="73">
        <f t="shared" si="0"/>
        <v>0</v>
      </c>
      <c r="AC34" s="77"/>
      <c r="AD34" s="73"/>
      <c r="AE34" s="77"/>
      <c r="AF34" s="77"/>
      <c r="AG34" s="73">
        <f t="shared" si="9"/>
        <v>3</v>
      </c>
      <c r="AH34" s="73"/>
      <c r="AI34" s="91"/>
      <c r="AJ34" s="91">
        <f t="shared" si="10"/>
        <v>3</v>
      </c>
      <c r="AK34" s="89">
        <f t="shared" si="1"/>
        <v>0</v>
      </c>
      <c r="AL34" s="71">
        <f t="shared" si="2"/>
        <v>0</v>
      </c>
    </row>
    <row r="35" spans="1:38" ht="47.25">
      <c r="A35" s="66" t="s">
        <v>77</v>
      </c>
      <c r="B35" s="67" t="s">
        <v>78</v>
      </c>
      <c r="C35" s="168">
        <v>9.8000000000000007</v>
      </c>
      <c r="D35" s="354">
        <v>0</v>
      </c>
      <c r="E35" s="355">
        <v>0</v>
      </c>
      <c r="F35" s="174">
        <f t="shared" si="3"/>
        <v>0</v>
      </c>
      <c r="G35" s="72">
        <v>0</v>
      </c>
      <c r="H35" s="75">
        <v>0</v>
      </c>
      <c r="I35" s="75"/>
      <c r="J35" s="75"/>
      <c r="K35" s="75"/>
      <c r="L35" s="75"/>
      <c r="M35" s="75">
        <v>0</v>
      </c>
      <c r="N35" s="75"/>
      <c r="O35" s="70">
        <v>0</v>
      </c>
      <c r="P35" s="77"/>
      <c r="Q35" s="77"/>
      <c r="R35" s="77"/>
      <c r="S35" s="77"/>
      <c r="T35" s="77"/>
      <c r="U35" s="71">
        <v>0</v>
      </c>
      <c r="V35" s="71">
        <f t="shared" si="5"/>
        <v>0</v>
      </c>
      <c r="W35" s="73">
        <f t="shared" si="6"/>
        <v>0</v>
      </c>
      <c r="X35" s="77">
        <v>0</v>
      </c>
      <c r="Y35" s="73">
        <f>'ИТОГ и проверка'!Q35</f>
        <v>0</v>
      </c>
      <c r="Z35" s="73">
        <v>0</v>
      </c>
      <c r="AA35" s="71">
        <f t="shared" si="8"/>
        <v>0</v>
      </c>
      <c r="AB35" s="10">
        <f t="shared" si="0"/>
        <v>0</v>
      </c>
      <c r="AC35" s="77"/>
      <c r="AD35" s="73"/>
      <c r="AE35" s="77"/>
      <c r="AF35" s="77"/>
      <c r="AG35" s="73">
        <f t="shared" si="9"/>
        <v>0</v>
      </c>
      <c r="AH35" s="73"/>
      <c r="AI35" s="91"/>
      <c r="AJ35" s="91">
        <f t="shared" si="10"/>
        <v>0</v>
      </c>
      <c r="AK35" s="89">
        <f t="shared" si="1"/>
        <v>0</v>
      </c>
      <c r="AL35" s="71">
        <f t="shared" si="2"/>
        <v>0</v>
      </c>
    </row>
    <row r="36" spans="1:38">
      <c r="A36" s="93" t="s">
        <v>79</v>
      </c>
      <c r="B36" s="57" t="s">
        <v>80</v>
      </c>
      <c r="C36" s="163"/>
      <c r="D36" s="165"/>
      <c r="E36" s="229"/>
      <c r="F36" s="213"/>
      <c r="G36" s="119"/>
      <c r="H36" s="61"/>
      <c r="I36" s="61"/>
      <c r="J36" s="61"/>
      <c r="K36" s="61"/>
      <c r="L36" s="61"/>
      <c r="M36" s="61"/>
      <c r="N36" s="61"/>
      <c r="O36" s="59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20"/>
      <c r="AA36" s="60"/>
      <c r="AB36" s="73">
        <f t="shared" si="0"/>
        <v>0</v>
      </c>
      <c r="AC36" s="60"/>
      <c r="AD36" s="60"/>
      <c r="AE36" s="60"/>
      <c r="AF36" s="60"/>
      <c r="AG36" s="60"/>
      <c r="AH36" s="192"/>
      <c r="AI36" s="317"/>
      <c r="AJ36" s="91">
        <f t="shared" si="10"/>
        <v>0</v>
      </c>
      <c r="AK36" s="89">
        <f t="shared" si="1"/>
        <v>0</v>
      </c>
      <c r="AL36" s="71">
        <f t="shared" si="2"/>
        <v>0</v>
      </c>
    </row>
    <row r="37" spans="1:38" ht="47.25">
      <c r="A37" s="66" t="s">
        <v>81</v>
      </c>
      <c r="B37" s="67" t="s">
        <v>82</v>
      </c>
      <c r="C37" s="168">
        <v>164.08600000000001</v>
      </c>
      <c r="D37" s="74">
        <v>361</v>
      </c>
      <c r="E37" s="148">
        <v>375</v>
      </c>
      <c r="F37" s="157">
        <f t="shared" si="3"/>
        <v>2.2853869312433721</v>
      </c>
      <c r="G37" s="72">
        <v>108</v>
      </c>
      <c r="H37" s="75">
        <v>30</v>
      </c>
      <c r="I37" s="75"/>
      <c r="J37" s="75"/>
      <c r="K37" s="75"/>
      <c r="L37" s="75"/>
      <c r="M37" s="75">
        <v>108</v>
      </c>
      <c r="N37" s="75"/>
      <c r="O37" s="70">
        <v>63</v>
      </c>
      <c r="P37" s="77"/>
      <c r="Q37" s="77"/>
      <c r="R37" s="77"/>
      <c r="S37" s="77"/>
      <c r="T37" s="77"/>
      <c r="U37" s="71">
        <f t="shared" si="4"/>
        <v>58.333333333333329</v>
      </c>
      <c r="V37" s="71">
        <f t="shared" si="5"/>
        <v>131.25</v>
      </c>
      <c r="W37" s="73">
        <f t="shared" si="6"/>
        <v>131</v>
      </c>
      <c r="X37" s="77">
        <v>35</v>
      </c>
      <c r="Y37" s="73">
        <f>'ИТОГ и проверка'!Q37</f>
        <v>112</v>
      </c>
      <c r="Z37" s="73">
        <f t="shared" si="7"/>
        <v>29.866666666666667</v>
      </c>
      <c r="AA37" s="71">
        <f t="shared" si="8"/>
        <v>-5.1333333333333329</v>
      </c>
      <c r="AB37" s="10">
        <f t="shared" si="0"/>
        <v>0</v>
      </c>
      <c r="AC37" s="77"/>
      <c r="AD37" s="73"/>
      <c r="AE37" s="77"/>
      <c r="AF37" s="77"/>
      <c r="AG37" s="73">
        <f t="shared" si="9"/>
        <v>112</v>
      </c>
      <c r="AH37" s="73"/>
      <c r="AI37" s="91"/>
      <c r="AJ37" s="91">
        <f t="shared" si="10"/>
        <v>112</v>
      </c>
      <c r="AK37" s="89">
        <f t="shared" si="1"/>
        <v>0</v>
      </c>
      <c r="AL37" s="71">
        <f t="shared" si="2"/>
        <v>0</v>
      </c>
    </row>
    <row r="38" spans="1:38" ht="47.25">
      <c r="A38" s="66" t="s">
        <v>83</v>
      </c>
      <c r="B38" s="67" t="s">
        <v>84</v>
      </c>
      <c r="C38" s="171">
        <v>358.7</v>
      </c>
      <c r="D38" s="74">
        <v>763</v>
      </c>
      <c r="E38" s="70">
        <v>751</v>
      </c>
      <c r="F38" s="157">
        <f t="shared" si="3"/>
        <v>2.0936715918594926</v>
      </c>
      <c r="G38" s="72">
        <v>267</v>
      </c>
      <c r="H38" s="75">
        <v>35</v>
      </c>
      <c r="I38" s="75"/>
      <c r="J38" s="75"/>
      <c r="K38" s="75"/>
      <c r="L38" s="75"/>
      <c r="M38" s="75">
        <v>267</v>
      </c>
      <c r="N38" s="75"/>
      <c r="O38" s="70">
        <v>123</v>
      </c>
      <c r="P38" s="77"/>
      <c r="Q38" s="77"/>
      <c r="R38" s="77"/>
      <c r="S38" s="77"/>
      <c r="T38" s="77"/>
      <c r="U38" s="71">
        <f t="shared" si="4"/>
        <v>46.067415730337082</v>
      </c>
      <c r="V38" s="71">
        <f t="shared" si="5"/>
        <v>262.84999999999997</v>
      </c>
      <c r="W38" s="73">
        <f t="shared" si="6"/>
        <v>262</v>
      </c>
      <c r="X38" s="77">
        <v>35</v>
      </c>
      <c r="Y38" s="73">
        <f>'ИТОГ и проверка'!Q38</f>
        <v>262</v>
      </c>
      <c r="Z38" s="73">
        <f t="shared" si="7"/>
        <v>34.886817576564582</v>
      </c>
      <c r="AA38" s="71">
        <f t="shared" si="8"/>
        <v>-0.1131824234354184</v>
      </c>
      <c r="AB38" s="73">
        <f t="shared" si="0"/>
        <v>0</v>
      </c>
      <c r="AC38" s="77"/>
      <c r="AD38" s="73"/>
      <c r="AE38" s="77"/>
      <c r="AF38" s="77"/>
      <c r="AG38" s="73">
        <f t="shared" si="9"/>
        <v>262</v>
      </c>
      <c r="AH38" s="73"/>
      <c r="AI38" s="91"/>
      <c r="AJ38" s="91">
        <f t="shared" si="10"/>
        <v>262</v>
      </c>
      <c r="AK38" s="89">
        <f t="shared" si="1"/>
        <v>0</v>
      </c>
      <c r="AL38" s="71">
        <f t="shared" si="2"/>
        <v>0</v>
      </c>
    </row>
    <row r="39" spans="1:38" ht="47.25">
      <c r="A39" s="66" t="s">
        <v>85</v>
      </c>
      <c r="B39" s="67" t="s">
        <v>86</v>
      </c>
      <c r="C39" s="168">
        <v>59.463999999999999</v>
      </c>
      <c r="D39" s="74">
        <v>79</v>
      </c>
      <c r="E39" s="206">
        <v>84</v>
      </c>
      <c r="F39" s="157">
        <f t="shared" si="3"/>
        <v>1.4126193999730929</v>
      </c>
      <c r="G39" s="72">
        <v>27</v>
      </c>
      <c r="H39" s="75">
        <v>34</v>
      </c>
      <c r="I39" s="75"/>
      <c r="J39" s="75"/>
      <c r="K39" s="75"/>
      <c r="L39" s="75"/>
      <c r="M39" s="75">
        <v>27</v>
      </c>
      <c r="N39" s="75"/>
      <c r="O39" s="70">
        <v>5</v>
      </c>
      <c r="P39" s="77"/>
      <c r="Q39" s="77"/>
      <c r="R39" s="77"/>
      <c r="S39" s="77"/>
      <c r="T39" s="77"/>
      <c r="U39" s="71">
        <f t="shared" si="4"/>
        <v>18.518518518518519</v>
      </c>
      <c r="V39" s="71">
        <f t="shared" si="5"/>
        <v>29.4</v>
      </c>
      <c r="W39" s="73">
        <f t="shared" si="6"/>
        <v>29</v>
      </c>
      <c r="X39" s="77">
        <v>35</v>
      </c>
      <c r="Y39" s="73">
        <f>'ИТОГ и проверка'!Q39</f>
        <v>29</v>
      </c>
      <c r="Z39" s="73">
        <f t="shared" si="7"/>
        <v>34.523809523809526</v>
      </c>
      <c r="AA39" s="71">
        <f t="shared" si="8"/>
        <v>-0.4761904761904745</v>
      </c>
      <c r="AB39" s="10">
        <f t="shared" si="0"/>
        <v>0</v>
      </c>
      <c r="AC39" s="77"/>
      <c r="AD39" s="73"/>
      <c r="AE39" s="77"/>
      <c r="AF39" s="77"/>
      <c r="AG39" s="73">
        <f t="shared" si="9"/>
        <v>29</v>
      </c>
      <c r="AH39" s="73"/>
      <c r="AI39" s="91"/>
      <c r="AJ39" s="91">
        <f t="shared" si="10"/>
        <v>29</v>
      </c>
      <c r="AK39" s="89">
        <f t="shared" si="1"/>
        <v>0</v>
      </c>
      <c r="AL39" s="71">
        <f t="shared" si="2"/>
        <v>0</v>
      </c>
    </row>
    <row r="40" spans="1:38" ht="31.5">
      <c r="A40" s="66" t="s">
        <v>87</v>
      </c>
      <c r="B40" s="67" t="s">
        <v>88</v>
      </c>
      <c r="C40" s="171">
        <v>57.622</v>
      </c>
      <c r="D40" s="284">
        <v>236</v>
      </c>
      <c r="E40" s="170">
        <v>209</v>
      </c>
      <c r="F40" s="174">
        <f t="shared" si="3"/>
        <v>3.6270868765402104</v>
      </c>
      <c r="G40" s="72">
        <v>33</v>
      </c>
      <c r="H40" s="75">
        <v>14</v>
      </c>
      <c r="I40" s="75"/>
      <c r="J40" s="75"/>
      <c r="K40" s="75"/>
      <c r="L40" s="75"/>
      <c r="M40" s="75">
        <v>33</v>
      </c>
      <c r="N40" s="75"/>
      <c r="O40" s="70">
        <v>33</v>
      </c>
      <c r="P40" s="77"/>
      <c r="Q40" s="77"/>
      <c r="R40" s="77"/>
      <c r="S40" s="77"/>
      <c r="T40" s="77"/>
      <c r="U40" s="71">
        <f t="shared" si="4"/>
        <v>100</v>
      </c>
      <c r="V40" s="71">
        <f t="shared" si="5"/>
        <v>73.149999999999991</v>
      </c>
      <c r="W40" s="73">
        <f t="shared" si="6"/>
        <v>73</v>
      </c>
      <c r="X40" s="77">
        <v>35</v>
      </c>
      <c r="Y40" s="73">
        <f>'ИТОГ и проверка'!Q40</f>
        <v>35</v>
      </c>
      <c r="Z40" s="73">
        <f t="shared" si="7"/>
        <v>16.746411483253588</v>
      </c>
      <c r="AA40" s="71">
        <f t="shared" si="8"/>
        <v>-18.253588516746412</v>
      </c>
      <c r="AB40" s="73">
        <f t="shared" si="0"/>
        <v>0</v>
      </c>
      <c r="AC40" s="77"/>
      <c r="AD40" s="73"/>
      <c r="AE40" s="77"/>
      <c r="AF40" s="77"/>
      <c r="AG40" s="73">
        <f t="shared" si="9"/>
        <v>35</v>
      </c>
      <c r="AH40" s="73"/>
      <c r="AI40" s="91"/>
      <c r="AJ40" s="91">
        <f t="shared" si="10"/>
        <v>35</v>
      </c>
      <c r="AK40" s="89">
        <f t="shared" si="1"/>
        <v>0</v>
      </c>
      <c r="AL40" s="71">
        <f t="shared" si="2"/>
        <v>0</v>
      </c>
    </row>
    <row r="41" spans="1:38" ht="47.25">
      <c r="A41" s="66" t="s">
        <v>89</v>
      </c>
      <c r="B41" s="67" t="s">
        <v>90</v>
      </c>
      <c r="C41" s="168">
        <v>335.71</v>
      </c>
      <c r="D41" s="284">
        <v>1109</v>
      </c>
      <c r="E41" s="170">
        <v>1132</v>
      </c>
      <c r="F41" s="174">
        <f t="shared" si="3"/>
        <v>3.3719579398885946</v>
      </c>
      <c r="G41" s="72">
        <v>332</v>
      </c>
      <c r="H41" s="75">
        <v>30</v>
      </c>
      <c r="I41" s="75"/>
      <c r="J41" s="75"/>
      <c r="K41" s="75"/>
      <c r="L41" s="75"/>
      <c r="M41" s="75">
        <v>332</v>
      </c>
      <c r="N41" s="75"/>
      <c r="O41" s="70">
        <v>114</v>
      </c>
      <c r="P41" s="77"/>
      <c r="Q41" s="77"/>
      <c r="R41" s="77"/>
      <c r="S41" s="77"/>
      <c r="T41" s="77"/>
      <c r="U41" s="71">
        <f t="shared" si="4"/>
        <v>34.337349397590366</v>
      </c>
      <c r="V41" s="71">
        <f t="shared" si="5"/>
        <v>396.2</v>
      </c>
      <c r="W41" s="73">
        <f t="shared" si="6"/>
        <v>396</v>
      </c>
      <c r="X41" s="77">
        <v>35</v>
      </c>
      <c r="Y41" s="73">
        <f>'ИТОГ и проверка'!Q41</f>
        <v>339</v>
      </c>
      <c r="Z41" s="73">
        <f t="shared" si="7"/>
        <v>29.946996466431095</v>
      </c>
      <c r="AA41" s="71">
        <f t="shared" si="8"/>
        <v>-5.053003533568905</v>
      </c>
      <c r="AB41" s="10">
        <f t="shared" si="0"/>
        <v>0</v>
      </c>
      <c r="AC41" s="77"/>
      <c r="AD41" s="73"/>
      <c r="AE41" s="77"/>
      <c r="AF41" s="77"/>
      <c r="AG41" s="73">
        <f t="shared" si="9"/>
        <v>339</v>
      </c>
      <c r="AH41" s="73"/>
      <c r="AI41" s="91"/>
      <c r="AJ41" s="91">
        <f t="shared" si="10"/>
        <v>339</v>
      </c>
      <c r="AK41" s="89">
        <f t="shared" si="1"/>
        <v>0</v>
      </c>
      <c r="AL41" s="71">
        <f t="shared" si="2"/>
        <v>0</v>
      </c>
    </row>
    <row r="42" spans="1:38" ht="47.25">
      <c r="A42" s="66" t="s">
        <v>91</v>
      </c>
      <c r="B42" s="67" t="s">
        <v>92</v>
      </c>
      <c r="C42" s="171">
        <v>371.93</v>
      </c>
      <c r="D42" s="74">
        <v>655</v>
      </c>
      <c r="E42" s="148">
        <v>661</v>
      </c>
      <c r="F42" s="157">
        <f t="shared" si="3"/>
        <v>1.7772161428225741</v>
      </c>
      <c r="G42" s="72">
        <v>229</v>
      </c>
      <c r="H42" s="75">
        <v>35</v>
      </c>
      <c r="I42" s="75"/>
      <c r="J42" s="75"/>
      <c r="K42" s="75"/>
      <c r="L42" s="75"/>
      <c r="M42" s="75">
        <v>229</v>
      </c>
      <c r="N42" s="75"/>
      <c r="O42" s="70">
        <v>63</v>
      </c>
      <c r="P42" s="77"/>
      <c r="Q42" s="77"/>
      <c r="R42" s="77"/>
      <c r="S42" s="77"/>
      <c r="T42" s="77"/>
      <c r="U42" s="71">
        <f t="shared" si="4"/>
        <v>27.510917030567686</v>
      </c>
      <c r="V42" s="71">
        <f t="shared" si="5"/>
        <v>231.35</v>
      </c>
      <c r="W42" s="73">
        <f t="shared" si="6"/>
        <v>231</v>
      </c>
      <c r="X42" s="77">
        <v>35</v>
      </c>
      <c r="Y42" s="73">
        <f>'ИТОГ и проверка'!Q42</f>
        <v>231</v>
      </c>
      <c r="Z42" s="73">
        <f t="shared" si="7"/>
        <v>34.947049924357032</v>
      </c>
      <c r="AA42" s="71">
        <f t="shared" si="8"/>
        <v>-5.2950075642968386E-2</v>
      </c>
      <c r="AB42" s="73">
        <f t="shared" si="0"/>
        <v>0</v>
      </c>
      <c r="AC42" s="77"/>
      <c r="AD42" s="73"/>
      <c r="AE42" s="77"/>
      <c r="AF42" s="77"/>
      <c r="AG42" s="73">
        <f t="shared" si="9"/>
        <v>231</v>
      </c>
      <c r="AH42" s="73"/>
      <c r="AI42" s="91"/>
      <c r="AJ42" s="91">
        <f t="shared" si="10"/>
        <v>231</v>
      </c>
      <c r="AK42" s="89">
        <f t="shared" si="1"/>
        <v>0</v>
      </c>
      <c r="AL42" s="71">
        <f t="shared" si="2"/>
        <v>0</v>
      </c>
    </row>
    <row r="43" spans="1:38" ht="47.25">
      <c r="A43" s="66" t="s">
        <v>93</v>
      </c>
      <c r="B43" s="67" t="s">
        <v>94</v>
      </c>
      <c r="C43" s="168">
        <v>291.029</v>
      </c>
      <c r="D43" s="74">
        <v>391</v>
      </c>
      <c r="E43" s="90">
        <v>386</v>
      </c>
      <c r="F43" s="157">
        <f t="shared" si="3"/>
        <v>1.3263283040521736</v>
      </c>
      <c r="G43" s="72">
        <v>136</v>
      </c>
      <c r="H43" s="75">
        <v>35</v>
      </c>
      <c r="I43" s="75"/>
      <c r="J43" s="75"/>
      <c r="K43" s="75"/>
      <c r="L43" s="75"/>
      <c r="M43" s="75">
        <v>136</v>
      </c>
      <c r="N43" s="75"/>
      <c r="O43" s="70">
        <v>3</v>
      </c>
      <c r="P43" s="77"/>
      <c r="Q43" s="77"/>
      <c r="R43" s="77"/>
      <c r="S43" s="77"/>
      <c r="T43" s="77"/>
      <c r="U43" s="71">
        <f t="shared" si="4"/>
        <v>2.2058823529411762</v>
      </c>
      <c r="V43" s="71">
        <f t="shared" si="5"/>
        <v>135.1</v>
      </c>
      <c r="W43" s="73">
        <f t="shared" si="6"/>
        <v>135</v>
      </c>
      <c r="X43" s="77">
        <v>35</v>
      </c>
      <c r="Y43" s="73">
        <f>'ИТОГ и проверка'!Q43</f>
        <v>135</v>
      </c>
      <c r="Z43" s="73">
        <f t="shared" si="7"/>
        <v>34.974093264248708</v>
      </c>
      <c r="AA43" s="71">
        <f t="shared" si="8"/>
        <v>-2.5906735751291876E-2</v>
      </c>
      <c r="AB43" s="10">
        <f t="shared" si="0"/>
        <v>0</v>
      </c>
      <c r="AC43" s="77"/>
      <c r="AD43" s="73"/>
      <c r="AE43" s="77"/>
      <c r="AF43" s="77"/>
      <c r="AG43" s="73">
        <f t="shared" si="9"/>
        <v>135</v>
      </c>
      <c r="AH43" s="73"/>
      <c r="AI43" s="91"/>
      <c r="AJ43" s="91">
        <f t="shared" si="10"/>
        <v>135</v>
      </c>
      <c r="AK43" s="89">
        <f t="shared" si="1"/>
        <v>0</v>
      </c>
      <c r="AL43" s="71">
        <f t="shared" si="2"/>
        <v>0</v>
      </c>
    </row>
    <row r="44" spans="1:38" ht="47.25">
      <c r="A44" s="66" t="s">
        <v>95</v>
      </c>
      <c r="B44" s="67" t="s">
        <v>96</v>
      </c>
      <c r="C44" s="171">
        <v>170.64400000000001</v>
      </c>
      <c r="D44" s="74">
        <v>385</v>
      </c>
      <c r="E44" s="148">
        <v>392</v>
      </c>
      <c r="F44" s="157">
        <f t="shared" si="3"/>
        <v>2.297180094231265</v>
      </c>
      <c r="G44" s="72">
        <v>134</v>
      </c>
      <c r="H44" s="75">
        <v>35</v>
      </c>
      <c r="I44" s="75"/>
      <c r="J44" s="75"/>
      <c r="K44" s="75"/>
      <c r="L44" s="75"/>
      <c r="M44" s="75">
        <v>134</v>
      </c>
      <c r="N44" s="75"/>
      <c r="O44" s="70">
        <v>77</v>
      </c>
      <c r="P44" s="77"/>
      <c r="Q44" s="77"/>
      <c r="R44" s="77"/>
      <c r="S44" s="77"/>
      <c r="T44" s="77"/>
      <c r="U44" s="71">
        <f t="shared" si="4"/>
        <v>57.462686567164177</v>
      </c>
      <c r="V44" s="71">
        <f t="shared" si="5"/>
        <v>137.19999999999999</v>
      </c>
      <c r="W44" s="73">
        <f t="shared" si="6"/>
        <v>137</v>
      </c>
      <c r="X44" s="77">
        <v>35</v>
      </c>
      <c r="Y44" s="73">
        <f>'ИТОГ и проверка'!Q44</f>
        <v>137</v>
      </c>
      <c r="Z44" s="73">
        <f t="shared" si="7"/>
        <v>34.948979591836732</v>
      </c>
      <c r="AA44" s="71">
        <f t="shared" si="8"/>
        <v>-5.1020408163267916E-2</v>
      </c>
      <c r="AB44" s="73">
        <f t="shared" si="0"/>
        <v>0</v>
      </c>
      <c r="AC44" s="77"/>
      <c r="AD44" s="73"/>
      <c r="AE44" s="77"/>
      <c r="AF44" s="77"/>
      <c r="AG44" s="73">
        <f t="shared" si="9"/>
        <v>137</v>
      </c>
      <c r="AH44" s="73"/>
      <c r="AI44" s="91"/>
      <c r="AJ44" s="91">
        <f t="shared" si="10"/>
        <v>137</v>
      </c>
      <c r="AK44" s="89">
        <f t="shared" si="1"/>
        <v>0</v>
      </c>
      <c r="AL44" s="71">
        <f t="shared" si="2"/>
        <v>0</v>
      </c>
    </row>
    <row r="45" spans="1:38" ht="63">
      <c r="A45" s="66" t="s">
        <v>97</v>
      </c>
      <c r="B45" s="67" t="s">
        <v>98</v>
      </c>
      <c r="C45" s="168">
        <v>225.4</v>
      </c>
      <c r="D45" s="74">
        <v>445</v>
      </c>
      <c r="E45" s="90">
        <v>454</v>
      </c>
      <c r="F45" s="157">
        <f t="shared" si="3"/>
        <v>2.0141969831410824</v>
      </c>
      <c r="G45" s="72">
        <v>155</v>
      </c>
      <c r="H45" s="75">
        <v>35</v>
      </c>
      <c r="I45" s="75"/>
      <c r="J45" s="75"/>
      <c r="K45" s="75"/>
      <c r="L45" s="75"/>
      <c r="M45" s="75">
        <v>155</v>
      </c>
      <c r="N45" s="75"/>
      <c r="O45" s="70">
        <v>88</v>
      </c>
      <c r="P45" s="77"/>
      <c r="Q45" s="77"/>
      <c r="R45" s="77"/>
      <c r="S45" s="77"/>
      <c r="T45" s="77"/>
      <c r="U45" s="71">
        <f t="shared" si="4"/>
        <v>56.774193548387096</v>
      </c>
      <c r="V45" s="71">
        <f t="shared" si="5"/>
        <v>158.89999999999998</v>
      </c>
      <c r="W45" s="73">
        <f t="shared" si="6"/>
        <v>158</v>
      </c>
      <c r="X45" s="77">
        <v>35</v>
      </c>
      <c r="Y45" s="73">
        <f>'ИТОГ и проверка'!Q45</f>
        <v>158</v>
      </c>
      <c r="Z45" s="73">
        <f t="shared" si="7"/>
        <v>34.801762114537446</v>
      </c>
      <c r="AA45" s="71">
        <f t="shared" si="8"/>
        <v>-0.19823788546255372</v>
      </c>
      <c r="AB45" s="10">
        <f t="shared" si="0"/>
        <v>0</v>
      </c>
      <c r="AC45" s="77"/>
      <c r="AD45" s="73"/>
      <c r="AE45" s="77"/>
      <c r="AF45" s="77"/>
      <c r="AG45" s="73">
        <f t="shared" si="9"/>
        <v>158</v>
      </c>
      <c r="AH45" s="73"/>
      <c r="AI45" s="91"/>
      <c r="AJ45" s="91">
        <f t="shared" si="10"/>
        <v>158</v>
      </c>
      <c r="AK45" s="89">
        <f t="shared" si="1"/>
        <v>0</v>
      </c>
      <c r="AL45" s="71">
        <f t="shared" si="2"/>
        <v>0</v>
      </c>
    </row>
    <row r="46" spans="1:38" ht="47.25">
      <c r="A46" s="66" t="s">
        <v>99</v>
      </c>
      <c r="B46" s="67" t="s">
        <v>100</v>
      </c>
      <c r="C46" s="171">
        <v>434.36</v>
      </c>
      <c r="D46" s="284">
        <v>599</v>
      </c>
      <c r="E46" s="248">
        <v>524</v>
      </c>
      <c r="F46" s="174">
        <f t="shared" si="3"/>
        <v>1.2063725941615249</v>
      </c>
      <c r="G46" s="72">
        <v>209</v>
      </c>
      <c r="H46" s="75">
        <v>35</v>
      </c>
      <c r="I46" s="75"/>
      <c r="J46" s="75"/>
      <c r="K46" s="75"/>
      <c r="L46" s="75"/>
      <c r="M46" s="75">
        <v>209</v>
      </c>
      <c r="N46" s="75"/>
      <c r="O46" s="70">
        <v>48</v>
      </c>
      <c r="P46" s="77"/>
      <c r="Q46" s="77"/>
      <c r="R46" s="77"/>
      <c r="S46" s="77"/>
      <c r="T46" s="77"/>
      <c r="U46" s="71">
        <f t="shared" si="4"/>
        <v>22.966507177033495</v>
      </c>
      <c r="V46" s="71">
        <f t="shared" si="5"/>
        <v>183.39999999999998</v>
      </c>
      <c r="W46" s="73">
        <f t="shared" si="6"/>
        <v>183</v>
      </c>
      <c r="X46" s="77">
        <v>35</v>
      </c>
      <c r="Y46" s="73">
        <f>'ИТОГ и проверка'!Q46</f>
        <v>183</v>
      </c>
      <c r="Z46" s="73">
        <f t="shared" si="7"/>
        <v>34.923664122137403</v>
      </c>
      <c r="AA46" s="71">
        <f t="shared" si="8"/>
        <v>-7.6335877862597101E-2</v>
      </c>
      <c r="AB46" s="73">
        <f t="shared" si="0"/>
        <v>0</v>
      </c>
      <c r="AC46" s="77"/>
      <c r="AD46" s="73"/>
      <c r="AE46" s="77"/>
      <c r="AF46" s="77"/>
      <c r="AG46" s="73">
        <f t="shared" si="9"/>
        <v>183</v>
      </c>
      <c r="AH46" s="73"/>
      <c r="AI46" s="91"/>
      <c r="AJ46" s="91">
        <f t="shared" si="10"/>
        <v>183</v>
      </c>
      <c r="AK46" s="89">
        <f t="shared" si="1"/>
        <v>0</v>
      </c>
      <c r="AL46" s="71">
        <f t="shared" si="2"/>
        <v>0</v>
      </c>
    </row>
    <row r="47" spans="1:38" ht="31.5">
      <c r="A47" s="66" t="s">
        <v>101</v>
      </c>
      <c r="B47" s="67" t="s">
        <v>102</v>
      </c>
      <c r="C47" s="168">
        <v>182.9</v>
      </c>
      <c r="D47" s="284">
        <v>430</v>
      </c>
      <c r="E47" s="227">
        <v>382</v>
      </c>
      <c r="F47" s="174">
        <f t="shared" si="3"/>
        <v>2.0885729907053032</v>
      </c>
      <c r="G47" s="72">
        <v>150</v>
      </c>
      <c r="H47" s="75">
        <v>35</v>
      </c>
      <c r="I47" s="75"/>
      <c r="J47" s="75"/>
      <c r="K47" s="75"/>
      <c r="L47" s="75"/>
      <c r="M47" s="75">
        <v>150</v>
      </c>
      <c r="N47" s="75"/>
      <c r="O47" s="70">
        <v>54</v>
      </c>
      <c r="P47" s="77"/>
      <c r="Q47" s="77"/>
      <c r="R47" s="77"/>
      <c r="S47" s="77"/>
      <c r="T47" s="77"/>
      <c r="U47" s="71">
        <f t="shared" si="4"/>
        <v>36</v>
      </c>
      <c r="V47" s="71">
        <f t="shared" si="5"/>
        <v>133.69999999999999</v>
      </c>
      <c r="W47" s="73">
        <f t="shared" si="6"/>
        <v>133</v>
      </c>
      <c r="X47" s="77">
        <v>35</v>
      </c>
      <c r="Y47" s="73">
        <f>'ИТОГ и проверка'!Q47</f>
        <v>133</v>
      </c>
      <c r="Z47" s="73">
        <f t="shared" si="7"/>
        <v>34.816753926701573</v>
      </c>
      <c r="AA47" s="71">
        <f t="shared" si="8"/>
        <v>-0.18324607329842735</v>
      </c>
      <c r="AB47" s="10">
        <f t="shared" si="0"/>
        <v>0</v>
      </c>
      <c r="AC47" s="77"/>
      <c r="AD47" s="73"/>
      <c r="AE47" s="77"/>
      <c r="AF47" s="77"/>
      <c r="AG47" s="73">
        <f t="shared" si="9"/>
        <v>133</v>
      </c>
      <c r="AH47" s="73"/>
      <c r="AI47" s="91"/>
      <c r="AJ47" s="91">
        <f t="shared" si="10"/>
        <v>133</v>
      </c>
      <c r="AK47" s="89">
        <f t="shared" si="1"/>
        <v>0</v>
      </c>
      <c r="AL47" s="71">
        <f t="shared" si="2"/>
        <v>0</v>
      </c>
    </row>
    <row r="48" spans="1:38">
      <c r="A48" s="93" t="s">
        <v>103</v>
      </c>
      <c r="B48" s="57" t="s">
        <v>104</v>
      </c>
      <c r="C48" s="163"/>
      <c r="D48" s="165"/>
      <c r="E48" s="258"/>
      <c r="F48" s="213"/>
      <c r="G48" s="119"/>
      <c r="H48" s="61"/>
      <c r="I48" s="61"/>
      <c r="J48" s="61"/>
      <c r="K48" s="61"/>
      <c r="L48" s="61"/>
      <c r="M48" s="61"/>
      <c r="N48" s="61"/>
      <c r="O48" s="7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120"/>
      <c r="AA48" s="60"/>
      <c r="AB48" s="73">
        <f t="shared" si="0"/>
        <v>0</v>
      </c>
      <c r="AC48" s="60"/>
      <c r="AD48" s="60"/>
      <c r="AE48" s="60"/>
      <c r="AF48" s="60"/>
      <c r="AG48" s="60"/>
      <c r="AH48" s="192"/>
      <c r="AI48" s="317"/>
      <c r="AJ48" s="91">
        <f t="shared" si="10"/>
        <v>0</v>
      </c>
      <c r="AK48" s="89">
        <f t="shared" si="1"/>
        <v>0</v>
      </c>
      <c r="AL48" s="71">
        <f t="shared" si="2"/>
        <v>0</v>
      </c>
    </row>
    <row r="49" spans="1:38" ht="47.25">
      <c r="A49" s="66" t="s">
        <v>105</v>
      </c>
      <c r="B49" s="67" t="s">
        <v>106</v>
      </c>
      <c r="C49" s="195">
        <v>131.72999999999999</v>
      </c>
      <c r="D49" s="284">
        <v>271</v>
      </c>
      <c r="E49" s="252">
        <v>277</v>
      </c>
      <c r="F49" s="174">
        <f t="shared" si="3"/>
        <v>2.1027860016700828</v>
      </c>
      <c r="G49" s="72">
        <v>94</v>
      </c>
      <c r="H49" s="75">
        <v>35</v>
      </c>
      <c r="I49" s="75"/>
      <c r="J49" s="75"/>
      <c r="K49" s="75"/>
      <c r="L49" s="75"/>
      <c r="M49" s="75">
        <v>94</v>
      </c>
      <c r="N49" s="75"/>
      <c r="O49" s="70">
        <v>94</v>
      </c>
      <c r="P49" s="77"/>
      <c r="Q49" s="77"/>
      <c r="R49" s="77"/>
      <c r="S49" s="77"/>
      <c r="T49" s="77"/>
      <c r="U49" s="71">
        <f t="shared" si="4"/>
        <v>100</v>
      </c>
      <c r="V49" s="71">
        <f t="shared" si="5"/>
        <v>96.949999999999989</v>
      </c>
      <c r="W49" s="73">
        <f t="shared" si="6"/>
        <v>96</v>
      </c>
      <c r="X49" s="77">
        <v>35</v>
      </c>
      <c r="Y49" s="73">
        <f>'ИТОГ и проверка'!Q49</f>
        <v>96</v>
      </c>
      <c r="Z49" s="73">
        <f t="shared" si="7"/>
        <v>34.657039711191338</v>
      </c>
      <c r="AA49" s="71">
        <f t="shared" si="8"/>
        <v>-0.34296028880866203</v>
      </c>
      <c r="AB49" s="10">
        <f t="shared" si="0"/>
        <v>0</v>
      </c>
      <c r="AC49" s="77"/>
      <c r="AD49" s="73"/>
      <c r="AE49" s="77"/>
      <c r="AF49" s="77"/>
      <c r="AG49" s="73">
        <f t="shared" si="9"/>
        <v>96</v>
      </c>
      <c r="AH49" s="73"/>
      <c r="AI49" s="91"/>
      <c r="AJ49" s="91">
        <f t="shared" si="10"/>
        <v>96</v>
      </c>
      <c r="AK49" s="89">
        <f t="shared" si="1"/>
        <v>0</v>
      </c>
      <c r="AL49" s="71">
        <f t="shared" si="2"/>
        <v>0</v>
      </c>
    </row>
    <row r="50" spans="1:38" ht="31.5">
      <c r="A50" s="66" t="s">
        <v>107</v>
      </c>
      <c r="B50" s="67" t="s">
        <v>108</v>
      </c>
      <c r="C50" s="210">
        <v>1574.614</v>
      </c>
      <c r="D50" s="74">
        <v>6090</v>
      </c>
      <c r="E50" s="148">
        <v>5957</v>
      </c>
      <c r="F50" s="157">
        <f t="shared" si="3"/>
        <v>3.783149394073722</v>
      </c>
      <c r="G50" s="72">
        <v>2131</v>
      </c>
      <c r="H50" s="75">
        <v>35</v>
      </c>
      <c r="I50" s="75"/>
      <c r="J50" s="75"/>
      <c r="K50" s="75"/>
      <c r="L50" s="75"/>
      <c r="M50" s="75">
        <v>2131</v>
      </c>
      <c r="N50" s="75"/>
      <c r="O50" s="70">
        <v>1590</v>
      </c>
      <c r="P50" s="77"/>
      <c r="Q50" s="77"/>
      <c r="R50" s="77"/>
      <c r="S50" s="77"/>
      <c r="T50" s="77"/>
      <c r="U50" s="71">
        <f t="shared" si="4"/>
        <v>74.612857813233234</v>
      </c>
      <c r="V50" s="71">
        <f t="shared" si="5"/>
        <v>2084.9499999999998</v>
      </c>
      <c r="W50" s="73">
        <f t="shared" si="6"/>
        <v>2084</v>
      </c>
      <c r="X50" s="77">
        <v>35</v>
      </c>
      <c r="Y50" s="73">
        <f>'ИТОГ и проверка'!Q50</f>
        <v>2084</v>
      </c>
      <c r="Z50" s="73">
        <f t="shared" si="7"/>
        <v>34.984052375356725</v>
      </c>
      <c r="AA50" s="71">
        <f t="shared" si="8"/>
        <v>-1.5947624643274594E-2</v>
      </c>
      <c r="AB50" s="73">
        <f t="shared" si="0"/>
        <v>0</v>
      </c>
      <c r="AC50" s="77"/>
      <c r="AD50" s="73"/>
      <c r="AE50" s="77"/>
      <c r="AF50" s="77"/>
      <c r="AG50" s="73">
        <f t="shared" si="9"/>
        <v>2084</v>
      </c>
      <c r="AH50" s="73"/>
      <c r="AI50" s="91"/>
      <c r="AJ50" s="91">
        <f t="shared" si="10"/>
        <v>2084</v>
      </c>
      <c r="AK50" s="89">
        <f t="shared" si="1"/>
        <v>0</v>
      </c>
      <c r="AL50" s="71">
        <f t="shared" si="2"/>
        <v>0</v>
      </c>
    </row>
    <row r="51" spans="1:38" ht="31.5">
      <c r="A51" s="66" t="s">
        <v>109</v>
      </c>
      <c r="B51" s="67" t="s">
        <v>110</v>
      </c>
      <c r="C51" s="195">
        <v>110.759</v>
      </c>
      <c r="D51" s="284">
        <v>239</v>
      </c>
      <c r="E51" s="320">
        <v>250</v>
      </c>
      <c r="F51" s="174">
        <f t="shared" si="3"/>
        <v>2.2571529175958611</v>
      </c>
      <c r="G51" s="72">
        <v>83</v>
      </c>
      <c r="H51" s="75">
        <v>35</v>
      </c>
      <c r="I51" s="75"/>
      <c r="J51" s="75"/>
      <c r="K51" s="75"/>
      <c r="L51" s="75"/>
      <c r="M51" s="75">
        <v>83</v>
      </c>
      <c r="N51" s="75"/>
      <c r="O51" s="70">
        <v>28</v>
      </c>
      <c r="P51" s="77"/>
      <c r="Q51" s="77"/>
      <c r="R51" s="77"/>
      <c r="S51" s="77"/>
      <c r="T51" s="77"/>
      <c r="U51" s="71">
        <f t="shared" si="4"/>
        <v>33.734939759036145</v>
      </c>
      <c r="V51" s="71">
        <f t="shared" si="5"/>
        <v>87.5</v>
      </c>
      <c r="W51" s="73">
        <f t="shared" si="6"/>
        <v>87</v>
      </c>
      <c r="X51" s="77">
        <v>35</v>
      </c>
      <c r="Y51" s="73">
        <f>'ИТОГ и проверка'!Q51</f>
        <v>87</v>
      </c>
      <c r="Z51" s="73">
        <f t="shared" si="7"/>
        <v>34.799999999999997</v>
      </c>
      <c r="AA51" s="71">
        <f t="shared" si="8"/>
        <v>-0.20000000000000284</v>
      </c>
      <c r="AB51" s="10">
        <f t="shared" si="0"/>
        <v>0</v>
      </c>
      <c r="AC51" s="77"/>
      <c r="AD51" s="73"/>
      <c r="AE51" s="77"/>
      <c r="AF51" s="77"/>
      <c r="AG51" s="73">
        <f t="shared" si="9"/>
        <v>87</v>
      </c>
      <c r="AH51" s="73"/>
      <c r="AI51" s="91"/>
      <c r="AJ51" s="91">
        <f t="shared" si="10"/>
        <v>87</v>
      </c>
      <c r="AK51" s="89">
        <f t="shared" si="1"/>
        <v>0</v>
      </c>
      <c r="AL51" s="71">
        <f t="shared" si="2"/>
        <v>0</v>
      </c>
    </row>
    <row r="52" spans="1:38" ht="31.5">
      <c r="A52" s="66" t="s">
        <v>111</v>
      </c>
      <c r="B52" s="67" t="s">
        <v>112</v>
      </c>
      <c r="C52" s="196">
        <v>395.2</v>
      </c>
      <c r="D52" s="284">
        <v>746</v>
      </c>
      <c r="E52" s="356">
        <v>874</v>
      </c>
      <c r="F52" s="174">
        <f t="shared" si="3"/>
        <v>2.2115384615384617</v>
      </c>
      <c r="G52" s="72">
        <v>261</v>
      </c>
      <c r="H52" s="75">
        <v>35</v>
      </c>
      <c r="I52" s="75"/>
      <c r="J52" s="75"/>
      <c r="K52" s="75"/>
      <c r="L52" s="75"/>
      <c r="M52" s="75">
        <v>261</v>
      </c>
      <c r="N52" s="75"/>
      <c r="O52" s="70">
        <v>191</v>
      </c>
      <c r="P52" s="77"/>
      <c r="Q52" s="77"/>
      <c r="R52" s="77"/>
      <c r="S52" s="77"/>
      <c r="T52" s="77"/>
      <c r="U52" s="71">
        <f t="shared" si="4"/>
        <v>73.180076628352495</v>
      </c>
      <c r="V52" s="71">
        <f t="shared" si="5"/>
        <v>305.89999999999998</v>
      </c>
      <c r="W52" s="73">
        <f t="shared" si="6"/>
        <v>305</v>
      </c>
      <c r="X52" s="77">
        <v>35</v>
      </c>
      <c r="Y52" s="73">
        <f>'ИТОГ и проверка'!Q52</f>
        <v>305</v>
      </c>
      <c r="Z52" s="73">
        <f t="shared" si="7"/>
        <v>34.897025171624712</v>
      </c>
      <c r="AA52" s="71">
        <f t="shared" si="8"/>
        <v>-0.10297482837528804</v>
      </c>
      <c r="AB52" s="73">
        <f t="shared" si="0"/>
        <v>0</v>
      </c>
      <c r="AC52" s="77"/>
      <c r="AD52" s="73"/>
      <c r="AE52" s="77"/>
      <c r="AF52" s="77"/>
      <c r="AG52" s="73">
        <f t="shared" si="9"/>
        <v>305</v>
      </c>
      <c r="AH52" s="73"/>
      <c r="AI52" s="91"/>
      <c r="AJ52" s="91">
        <f t="shared" si="10"/>
        <v>305</v>
      </c>
      <c r="AK52" s="89">
        <f t="shared" si="1"/>
        <v>0</v>
      </c>
      <c r="AL52" s="71">
        <f t="shared" si="2"/>
        <v>0</v>
      </c>
    </row>
    <row r="53" spans="1:38">
      <c r="A53" s="93" t="s">
        <v>113</v>
      </c>
      <c r="B53" s="57" t="s">
        <v>114</v>
      </c>
      <c r="C53" s="175"/>
      <c r="D53" s="58"/>
      <c r="E53" s="167"/>
      <c r="F53" s="192"/>
      <c r="G53" s="119"/>
      <c r="H53" s="61"/>
      <c r="I53" s="61"/>
      <c r="J53" s="61"/>
      <c r="K53" s="61"/>
      <c r="L53" s="61"/>
      <c r="M53" s="61"/>
      <c r="N53" s="61"/>
      <c r="O53" s="7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20"/>
      <c r="AA53" s="60"/>
      <c r="AB53" s="10">
        <f t="shared" si="0"/>
        <v>0</v>
      </c>
      <c r="AC53" s="60"/>
      <c r="AD53" s="60"/>
      <c r="AE53" s="60"/>
      <c r="AF53" s="60"/>
      <c r="AG53" s="60"/>
      <c r="AH53" s="192"/>
      <c r="AI53" s="317"/>
      <c r="AJ53" s="91">
        <f t="shared" si="10"/>
        <v>0</v>
      </c>
      <c r="AK53" s="89">
        <f t="shared" si="1"/>
        <v>0</v>
      </c>
      <c r="AL53" s="71">
        <f t="shared" si="2"/>
        <v>0</v>
      </c>
    </row>
    <row r="54" spans="1:38" ht="47.25">
      <c r="A54" s="66" t="s">
        <v>115</v>
      </c>
      <c r="B54" s="67" t="s">
        <v>116</v>
      </c>
      <c r="C54" s="171">
        <v>242.89099999999999</v>
      </c>
      <c r="D54" s="284">
        <v>165</v>
      </c>
      <c r="E54" s="227">
        <v>245</v>
      </c>
      <c r="F54" s="174">
        <f t="shared" si="3"/>
        <v>1.0086829071476506</v>
      </c>
      <c r="G54" s="72">
        <v>57</v>
      </c>
      <c r="H54" s="75">
        <v>35</v>
      </c>
      <c r="I54" s="75"/>
      <c r="J54" s="75"/>
      <c r="K54" s="75"/>
      <c r="L54" s="75"/>
      <c r="M54" s="75">
        <v>57</v>
      </c>
      <c r="N54" s="75"/>
      <c r="O54" s="70">
        <v>57</v>
      </c>
      <c r="P54" s="77"/>
      <c r="Q54" s="77"/>
      <c r="R54" s="77"/>
      <c r="S54" s="77"/>
      <c r="T54" s="77"/>
      <c r="U54" s="71">
        <f t="shared" si="4"/>
        <v>100.00000000000001</v>
      </c>
      <c r="V54" s="71">
        <f t="shared" si="5"/>
        <v>85.75</v>
      </c>
      <c r="W54" s="73">
        <f t="shared" si="6"/>
        <v>85</v>
      </c>
      <c r="X54" s="77">
        <v>35</v>
      </c>
      <c r="Y54" s="73">
        <f>'ИТОГ и проверка'!Q54</f>
        <v>85</v>
      </c>
      <c r="Z54" s="73">
        <f t="shared" si="7"/>
        <v>34.693877551020407</v>
      </c>
      <c r="AA54" s="71">
        <f t="shared" si="8"/>
        <v>-0.30612244897959329</v>
      </c>
      <c r="AB54" s="73">
        <f t="shared" si="0"/>
        <v>0</v>
      </c>
      <c r="AC54" s="77"/>
      <c r="AD54" s="73"/>
      <c r="AE54" s="77"/>
      <c r="AF54" s="77"/>
      <c r="AG54" s="73">
        <f t="shared" si="9"/>
        <v>85</v>
      </c>
      <c r="AH54" s="73"/>
      <c r="AI54" s="91"/>
      <c r="AJ54" s="91">
        <f t="shared" si="10"/>
        <v>85</v>
      </c>
      <c r="AK54" s="89">
        <f t="shared" si="1"/>
        <v>0</v>
      </c>
      <c r="AL54" s="71">
        <f t="shared" si="2"/>
        <v>0</v>
      </c>
    </row>
    <row r="55" spans="1:38" ht="31.5">
      <c r="A55" s="66" t="s">
        <v>117</v>
      </c>
      <c r="B55" s="67" t="s">
        <v>118</v>
      </c>
      <c r="C55" s="195">
        <v>373.82499999999999</v>
      </c>
      <c r="D55" s="271">
        <v>1391</v>
      </c>
      <c r="E55" s="170">
        <v>1502</v>
      </c>
      <c r="F55" s="174">
        <f t="shared" si="3"/>
        <v>4.0179228248512002</v>
      </c>
      <c r="G55" s="72">
        <v>486</v>
      </c>
      <c r="H55" s="75">
        <v>35</v>
      </c>
      <c r="I55" s="75"/>
      <c r="J55" s="75"/>
      <c r="K55" s="75"/>
      <c r="L55" s="75"/>
      <c r="M55" s="75">
        <v>486</v>
      </c>
      <c r="N55" s="75"/>
      <c r="O55" s="70">
        <v>486</v>
      </c>
      <c r="P55" s="77"/>
      <c r="Q55" s="77"/>
      <c r="R55" s="77"/>
      <c r="S55" s="77"/>
      <c r="T55" s="77"/>
      <c r="U55" s="71">
        <f t="shared" si="4"/>
        <v>100</v>
      </c>
      <c r="V55" s="71">
        <f t="shared" si="5"/>
        <v>525.69999999999993</v>
      </c>
      <c r="W55" s="73">
        <f t="shared" si="6"/>
        <v>525</v>
      </c>
      <c r="X55" s="77">
        <v>35</v>
      </c>
      <c r="Y55" s="73">
        <f>'ИТОГ и проверка'!Q55</f>
        <v>525</v>
      </c>
      <c r="Z55" s="73">
        <f t="shared" si="7"/>
        <v>34.953395472703065</v>
      </c>
      <c r="AA55" s="71">
        <f t="shared" si="8"/>
        <v>-4.6604527296935316E-2</v>
      </c>
      <c r="AB55" s="10">
        <f t="shared" si="0"/>
        <v>0</v>
      </c>
      <c r="AC55" s="77"/>
      <c r="AD55" s="73"/>
      <c r="AE55" s="77"/>
      <c r="AF55" s="77"/>
      <c r="AG55" s="73">
        <f t="shared" si="9"/>
        <v>525</v>
      </c>
      <c r="AH55" s="73"/>
      <c r="AI55" s="91"/>
      <c r="AJ55" s="91">
        <f t="shared" si="10"/>
        <v>525</v>
      </c>
      <c r="AK55" s="89">
        <f t="shared" si="1"/>
        <v>0</v>
      </c>
      <c r="AL55" s="71">
        <f t="shared" si="2"/>
        <v>0</v>
      </c>
    </row>
    <row r="56" spans="1:38" ht="31.5">
      <c r="A56" s="66" t="s">
        <v>119</v>
      </c>
      <c r="B56" s="67" t="s">
        <v>120</v>
      </c>
      <c r="C56" s="196">
        <v>46.606000000000002</v>
      </c>
      <c r="D56" s="271">
        <v>119</v>
      </c>
      <c r="E56" s="170">
        <v>126</v>
      </c>
      <c r="F56" s="174">
        <f t="shared" si="3"/>
        <v>2.7035145689396214</v>
      </c>
      <c r="G56" s="72">
        <v>41</v>
      </c>
      <c r="H56" s="75">
        <v>34</v>
      </c>
      <c r="I56" s="75"/>
      <c r="J56" s="75"/>
      <c r="K56" s="75"/>
      <c r="L56" s="75"/>
      <c r="M56" s="75">
        <v>41</v>
      </c>
      <c r="N56" s="75"/>
      <c r="O56" s="70">
        <v>41</v>
      </c>
      <c r="P56" s="77"/>
      <c r="Q56" s="77"/>
      <c r="R56" s="77"/>
      <c r="S56" s="77"/>
      <c r="T56" s="77"/>
      <c r="U56" s="71">
        <f t="shared" si="4"/>
        <v>100</v>
      </c>
      <c r="V56" s="71">
        <f t="shared" si="5"/>
        <v>44.099999999999994</v>
      </c>
      <c r="W56" s="73">
        <f t="shared" si="6"/>
        <v>44</v>
      </c>
      <c r="X56" s="77">
        <v>35</v>
      </c>
      <c r="Y56" s="73">
        <f>'ИТОГ и проверка'!Q56</f>
        <v>44</v>
      </c>
      <c r="Z56" s="73">
        <f t="shared" si="7"/>
        <v>34.920634920634917</v>
      </c>
      <c r="AA56" s="71">
        <f t="shared" si="8"/>
        <v>-7.9365079365082636E-2</v>
      </c>
      <c r="AB56" s="73">
        <f t="shared" si="0"/>
        <v>0</v>
      </c>
      <c r="AC56" s="77"/>
      <c r="AD56" s="73"/>
      <c r="AE56" s="77"/>
      <c r="AF56" s="77"/>
      <c r="AG56" s="73">
        <f t="shared" si="9"/>
        <v>44</v>
      </c>
      <c r="AH56" s="73"/>
      <c r="AI56" s="91"/>
      <c r="AJ56" s="91">
        <f t="shared" si="10"/>
        <v>44</v>
      </c>
      <c r="AK56" s="89">
        <f t="shared" si="1"/>
        <v>0</v>
      </c>
      <c r="AL56" s="71">
        <f t="shared" si="2"/>
        <v>0</v>
      </c>
    </row>
    <row r="57" spans="1:38">
      <c r="A57" s="93" t="s">
        <v>121</v>
      </c>
      <c r="B57" s="57" t="s">
        <v>122</v>
      </c>
      <c r="C57" s="175"/>
      <c r="D57" s="165"/>
      <c r="E57" s="229"/>
      <c r="F57" s="213"/>
      <c r="G57" s="119"/>
      <c r="H57" s="61"/>
      <c r="I57" s="61"/>
      <c r="J57" s="61"/>
      <c r="K57" s="61"/>
      <c r="L57" s="61"/>
      <c r="M57" s="61"/>
      <c r="N57" s="61"/>
      <c r="O57" s="7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120"/>
      <c r="AA57" s="60"/>
      <c r="AB57" s="10">
        <f t="shared" si="0"/>
        <v>0</v>
      </c>
      <c r="AC57" s="60"/>
      <c r="AD57" s="60"/>
      <c r="AE57" s="60"/>
      <c r="AF57" s="60"/>
      <c r="AG57" s="60"/>
      <c r="AH57" s="192"/>
      <c r="AI57" s="317"/>
      <c r="AJ57" s="91">
        <f t="shared" si="10"/>
        <v>0</v>
      </c>
      <c r="AK57" s="89">
        <f t="shared" si="1"/>
        <v>0</v>
      </c>
      <c r="AL57" s="71">
        <f t="shared" si="2"/>
        <v>0</v>
      </c>
    </row>
    <row r="58" spans="1:38" ht="47.25">
      <c r="A58" s="66" t="s">
        <v>123</v>
      </c>
      <c r="B58" s="67" t="s">
        <v>124</v>
      </c>
      <c r="C58" s="171">
        <v>399.13</v>
      </c>
      <c r="D58" s="74">
        <v>167</v>
      </c>
      <c r="E58" s="148">
        <v>223</v>
      </c>
      <c r="F58" s="157">
        <f t="shared" si="3"/>
        <v>0.5587152055721194</v>
      </c>
      <c r="G58" s="72">
        <v>25</v>
      </c>
      <c r="H58" s="75">
        <v>15</v>
      </c>
      <c r="I58" s="75"/>
      <c r="J58" s="75"/>
      <c r="K58" s="75"/>
      <c r="L58" s="75"/>
      <c r="M58" s="75">
        <v>25</v>
      </c>
      <c r="N58" s="75"/>
      <c r="O58" s="70">
        <v>25</v>
      </c>
      <c r="P58" s="77"/>
      <c r="Q58" s="77"/>
      <c r="R58" s="77"/>
      <c r="S58" s="77"/>
      <c r="T58" s="77"/>
      <c r="U58" s="71">
        <f t="shared" si="4"/>
        <v>100</v>
      </c>
      <c r="V58" s="71">
        <f t="shared" si="5"/>
        <v>78.05</v>
      </c>
      <c r="W58" s="73">
        <f t="shared" si="6"/>
        <v>78</v>
      </c>
      <c r="X58" s="77">
        <v>35</v>
      </c>
      <c r="Y58" s="73">
        <f>'ИТОГ и проверка'!Q58</f>
        <v>26</v>
      </c>
      <c r="Z58" s="73">
        <f t="shared" si="7"/>
        <v>11.659192825112108</v>
      </c>
      <c r="AA58" s="71">
        <f t="shared" si="8"/>
        <v>-23.340807174887892</v>
      </c>
      <c r="AB58" s="73">
        <f t="shared" si="0"/>
        <v>0</v>
      </c>
      <c r="AC58" s="77"/>
      <c r="AD58" s="73"/>
      <c r="AE58" s="77"/>
      <c r="AF58" s="77"/>
      <c r="AG58" s="73">
        <f t="shared" si="9"/>
        <v>26</v>
      </c>
      <c r="AH58" s="73"/>
      <c r="AI58" s="91"/>
      <c r="AJ58" s="91">
        <f t="shared" si="10"/>
        <v>26</v>
      </c>
      <c r="AK58" s="89">
        <f t="shared" si="1"/>
        <v>0</v>
      </c>
      <c r="AL58" s="71">
        <f t="shared" si="2"/>
        <v>0</v>
      </c>
    </row>
    <row r="59" spans="1:38" ht="31.5">
      <c r="A59" s="66" t="s">
        <v>125</v>
      </c>
      <c r="B59" s="67" t="s">
        <v>126</v>
      </c>
      <c r="C59" s="168">
        <v>162.821</v>
      </c>
      <c r="D59" s="284">
        <v>418</v>
      </c>
      <c r="E59" s="357">
        <v>434</v>
      </c>
      <c r="F59" s="174">
        <f t="shared" si="3"/>
        <v>2.6655038355003349</v>
      </c>
      <c r="G59" s="72">
        <v>100</v>
      </c>
      <c r="H59" s="75">
        <v>24</v>
      </c>
      <c r="I59" s="75"/>
      <c r="J59" s="75"/>
      <c r="K59" s="75"/>
      <c r="L59" s="75"/>
      <c r="M59" s="75">
        <v>100</v>
      </c>
      <c r="N59" s="75"/>
      <c r="O59" s="70">
        <v>100</v>
      </c>
      <c r="P59" s="77"/>
      <c r="Q59" s="77"/>
      <c r="R59" s="77"/>
      <c r="S59" s="77"/>
      <c r="T59" s="77"/>
      <c r="U59" s="71">
        <f t="shared" si="4"/>
        <v>100</v>
      </c>
      <c r="V59" s="71">
        <f t="shared" si="5"/>
        <v>151.89999999999998</v>
      </c>
      <c r="W59" s="73">
        <f t="shared" si="6"/>
        <v>151</v>
      </c>
      <c r="X59" s="77">
        <v>35</v>
      </c>
      <c r="Y59" s="73">
        <f>'ИТОГ и проверка'!Q59</f>
        <v>100</v>
      </c>
      <c r="Z59" s="73">
        <f t="shared" si="7"/>
        <v>23.041474654377883</v>
      </c>
      <c r="AA59" s="71">
        <f t="shared" si="8"/>
        <v>-11.958525345622117</v>
      </c>
      <c r="AB59" s="10">
        <f t="shared" si="0"/>
        <v>0</v>
      </c>
      <c r="AC59" s="77"/>
      <c r="AD59" s="73"/>
      <c r="AE59" s="77"/>
      <c r="AF59" s="77"/>
      <c r="AG59" s="73">
        <f t="shared" si="9"/>
        <v>100</v>
      </c>
      <c r="AH59" s="73"/>
      <c r="AI59" s="91"/>
      <c r="AJ59" s="91">
        <f t="shared" si="10"/>
        <v>100</v>
      </c>
      <c r="AK59" s="89">
        <f t="shared" si="1"/>
        <v>0</v>
      </c>
      <c r="AL59" s="71">
        <f t="shared" si="2"/>
        <v>0</v>
      </c>
    </row>
    <row r="60" spans="1:38">
      <c r="A60" s="93" t="s">
        <v>127</v>
      </c>
      <c r="B60" s="57" t="s">
        <v>128</v>
      </c>
      <c r="C60" s="163"/>
      <c r="D60" s="165"/>
      <c r="E60" s="258"/>
      <c r="F60" s="213"/>
      <c r="G60" s="119"/>
      <c r="H60" s="61"/>
      <c r="I60" s="61"/>
      <c r="J60" s="61"/>
      <c r="K60" s="61"/>
      <c r="L60" s="61"/>
      <c r="M60" s="61"/>
      <c r="N60" s="61"/>
      <c r="O60" s="7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20"/>
      <c r="AA60" s="60"/>
      <c r="AB60" s="73">
        <f t="shared" si="0"/>
        <v>0</v>
      </c>
      <c r="AC60" s="60"/>
      <c r="AD60" s="60"/>
      <c r="AE60" s="60"/>
      <c r="AF60" s="60"/>
      <c r="AG60" s="60"/>
      <c r="AH60" s="192"/>
      <c r="AI60" s="317"/>
      <c r="AJ60" s="91">
        <f t="shared" si="10"/>
        <v>0</v>
      </c>
      <c r="AK60" s="89">
        <f t="shared" si="1"/>
        <v>0</v>
      </c>
      <c r="AL60" s="71">
        <f t="shared" si="2"/>
        <v>0</v>
      </c>
    </row>
    <row r="61" spans="1:38" ht="78.75">
      <c r="A61" s="66" t="s">
        <v>129</v>
      </c>
      <c r="B61" s="67" t="s">
        <v>130</v>
      </c>
      <c r="C61" s="168">
        <v>51.076999999999998</v>
      </c>
      <c r="D61" s="284">
        <v>56</v>
      </c>
      <c r="E61" s="227">
        <v>63</v>
      </c>
      <c r="F61" s="174">
        <f t="shared" si="3"/>
        <v>1.2334318773616306</v>
      </c>
      <c r="G61" s="72">
        <v>19</v>
      </c>
      <c r="H61" s="75">
        <v>34</v>
      </c>
      <c r="I61" s="75"/>
      <c r="J61" s="75"/>
      <c r="K61" s="75"/>
      <c r="L61" s="75"/>
      <c r="M61" s="75">
        <v>19</v>
      </c>
      <c r="N61" s="75"/>
      <c r="O61" s="70">
        <v>7</v>
      </c>
      <c r="P61" s="77"/>
      <c r="Q61" s="77"/>
      <c r="R61" s="77"/>
      <c r="S61" s="77"/>
      <c r="T61" s="77"/>
      <c r="U61" s="71">
        <f t="shared" si="4"/>
        <v>36.842105263157897</v>
      </c>
      <c r="V61" s="71">
        <f t="shared" si="5"/>
        <v>22.049999999999997</v>
      </c>
      <c r="W61" s="73">
        <f t="shared" si="6"/>
        <v>22</v>
      </c>
      <c r="X61" s="77">
        <v>35</v>
      </c>
      <c r="Y61" s="73">
        <f>'ИТОГ и проверка'!Q61</f>
        <v>22</v>
      </c>
      <c r="Z61" s="73">
        <f t="shared" si="7"/>
        <v>34.920634920634917</v>
      </c>
      <c r="AA61" s="71">
        <f t="shared" si="8"/>
        <v>-7.9365079365082636E-2</v>
      </c>
      <c r="AB61" s="10">
        <f t="shared" si="0"/>
        <v>0</v>
      </c>
      <c r="AC61" s="77"/>
      <c r="AD61" s="73"/>
      <c r="AE61" s="77"/>
      <c r="AF61" s="77"/>
      <c r="AG61" s="73">
        <f t="shared" si="9"/>
        <v>22</v>
      </c>
      <c r="AH61" s="73"/>
      <c r="AI61" s="91"/>
      <c r="AJ61" s="91">
        <f t="shared" si="10"/>
        <v>22</v>
      </c>
      <c r="AK61" s="89">
        <f t="shared" si="1"/>
        <v>0</v>
      </c>
      <c r="AL61" s="71">
        <f t="shared" si="2"/>
        <v>0</v>
      </c>
    </row>
    <row r="62" spans="1:38" ht="47.25">
      <c r="A62" s="66" t="s">
        <v>131</v>
      </c>
      <c r="B62" s="67" t="s">
        <v>132</v>
      </c>
      <c r="C62" s="222">
        <v>135.06299999999999</v>
      </c>
      <c r="D62" s="74">
        <v>199</v>
      </c>
      <c r="E62" s="187">
        <v>204</v>
      </c>
      <c r="F62" s="157">
        <f t="shared" si="3"/>
        <v>1.5104062548588437</v>
      </c>
      <c r="G62" s="72">
        <v>69</v>
      </c>
      <c r="H62" s="75">
        <v>35</v>
      </c>
      <c r="I62" s="75"/>
      <c r="J62" s="75"/>
      <c r="K62" s="75"/>
      <c r="L62" s="75"/>
      <c r="M62" s="75">
        <v>69</v>
      </c>
      <c r="N62" s="75"/>
      <c r="O62" s="70">
        <v>46</v>
      </c>
      <c r="P62" s="77"/>
      <c r="Q62" s="77"/>
      <c r="R62" s="77"/>
      <c r="S62" s="77"/>
      <c r="T62" s="77"/>
      <c r="U62" s="71">
        <f t="shared" si="4"/>
        <v>66.666666666666671</v>
      </c>
      <c r="V62" s="71">
        <f t="shared" si="5"/>
        <v>71.399999999999991</v>
      </c>
      <c r="W62" s="73">
        <f t="shared" si="6"/>
        <v>71</v>
      </c>
      <c r="X62" s="77">
        <v>35</v>
      </c>
      <c r="Y62" s="73">
        <f>'ИТОГ и проверка'!Q62</f>
        <v>71</v>
      </c>
      <c r="Z62" s="73">
        <f t="shared" si="7"/>
        <v>34.803921568627452</v>
      </c>
      <c r="AA62" s="71">
        <f t="shared" si="8"/>
        <v>-0.19607843137254832</v>
      </c>
      <c r="AB62" s="73">
        <f t="shared" si="0"/>
        <v>0</v>
      </c>
      <c r="AC62" s="77"/>
      <c r="AD62" s="73"/>
      <c r="AE62" s="77"/>
      <c r="AF62" s="77"/>
      <c r="AG62" s="73">
        <f t="shared" si="9"/>
        <v>71</v>
      </c>
      <c r="AH62" s="73"/>
      <c r="AI62" s="91"/>
      <c r="AJ62" s="91">
        <f t="shared" si="10"/>
        <v>71</v>
      </c>
      <c r="AK62" s="89">
        <f t="shared" si="1"/>
        <v>0</v>
      </c>
      <c r="AL62" s="71">
        <f t="shared" si="2"/>
        <v>0</v>
      </c>
    </row>
    <row r="63" spans="1:38" ht="47.25">
      <c r="A63" s="66" t="s">
        <v>133</v>
      </c>
      <c r="B63" s="67" t="s">
        <v>134</v>
      </c>
      <c r="C63" s="195">
        <v>220.90799999999999</v>
      </c>
      <c r="D63" s="74">
        <v>148</v>
      </c>
      <c r="E63" s="70">
        <v>116</v>
      </c>
      <c r="F63" s="157">
        <f t="shared" si="3"/>
        <v>0.52510547377188699</v>
      </c>
      <c r="G63" s="72">
        <v>10</v>
      </c>
      <c r="H63" s="75">
        <v>7</v>
      </c>
      <c r="I63" s="75"/>
      <c r="J63" s="75"/>
      <c r="K63" s="75"/>
      <c r="L63" s="75"/>
      <c r="M63" s="75">
        <v>10</v>
      </c>
      <c r="N63" s="75"/>
      <c r="O63" s="70">
        <v>3</v>
      </c>
      <c r="P63" s="77"/>
      <c r="Q63" s="77"/>
      <c r="R63" s="77"/>
      <c r="S63" s="77"/>
      <c r="T63" s="77"/>
      <c r="U63" s="71">
        <f t="shared" si="4"/>
        <v>30</v>
      </c>
      <c r="V63" s="71">
        <f t="shared" si="5"/>
        <v>40.599999999999994</v>
      </c>
      <c r="W63" s="73">
        <f t="shared" si="6"/>
        <v>40</v>
      </c>
      <c r="X63" s="77">
        <v>35</v>
      </c>
      <c r="Y63" s="73">
        <f>'ИТОГ и проверка'!Q63</f>
        <v>10</v>
      </c>
      <c r="Z63" s="73">
        <f t="shared" si="7"/>
        <v>8.6206896551724146</v>
      </c>
      <c r="AA63" s="71">
        <f t="shared" si="8"/>
        <v>-26.379310344827587</v>
      </c>
      <c r="AB63" s="10">
        <f t="shared" si="0"/>
        <v>0</v>
      </c>
      <c r="AC63" s="77"/>
      <c r="AD63" s="73"/>
      <c r="AE63" s="77"/>
      <c r="AF63" s="77"/>
      <c r="AG63" s="73">
        <f t="shared" si="9"/>
        <v>10</v>
      </c>
      <c r="AH63" s="73"/>
      <c r="AI63" s="91"/>
      <c r="AJ63" s="91">
        <f t="shared" si="10"/>
        <v>10</v>
      </c>
      <c r="AK63" s="89">
        <f t="shared" si="1"/>
        <v>0</v>
      </c>
      <c r="AL63" s="71">
        <f t="shared" si="2"/>
        <v>0</v>
      </c>
    </row>
    <row r="64" spans="1:38" ht="31.5">
      <c r="A64" s="66" t="s">
        <v>135</v>
      </c>
      <c r="B64" s="67" t="s">
        <v>136</v>
      </c>
      <c r="C64" s="171">
        <v>9.98</v>
      </c>
      <c r="D64" s="74">
        <v>13</v>
      </c>
      <c r="E64" s="206">
        <v>11</v>
      </c>
      <c r="F64" s="157">
        <f t="shared" si="3"/>
        <v>1.1022044088176353</v>
      </c>
      <c r="G64" s="72">
        <v>4</v>
      </c>
      <c r="H64" s="75">
        <v>31</v>
      </c>
      <c r="I64" s="75"/>
      <c r="J64" s="75"/>
      <c r="K64" s="75"/>
      <c r="L64" s="75"/>
      <c r="M64" s="75">
        <v>4</v>
      </c>
      <c r="N64" s="75"/>
      <c r="O64" s="115"/>
      <c r="P64" s="77"/>
      <c r="Q64" s="77"/>
      <c r="R64" s="77"/>
      <c r="S64" s="77"/>
      <c r="T64" s="77"/>
      <c r="U64" s="71">
        <f t="shared" si="4"/>
        <v>0</v>
      </c>
      <c r="V64" s="71">
        <f t="shared" si="5"/>
        <v>3.8499999999999996</v>
      </c>
      <c r="W64" s="73">
        <f t="shared" si="6"/>
        <v>3</v>
      </c>
      <c r="X64" s="77">
        <v>35</v>
      </c>
      <c r="Y64" s="73">
        <f>'ИТОГ и проверка'!Q64</f>
        <v>3</v>
      </c>
      <c r="Z64" s="73">
        <f t="shared" si="7"/>
        <v>27.272727272727273</v>
      </c>
      <c r="AA64" s="71">
        <f t="shared" si="8"/>
        <v>-7.7272727272727266</v>
      </c>
      <c r="AB64" s="73">
        <f t="shared" si="0"/>
        <v>0</v>
      </c>
      <c r="AC64" s="77"/>
      <c r="AD64" s="73"/>
      <c r="AE64" s="77"/>
      <c r="AF64" s="77"/>
      <c r="AG64" s="73">
        <f t="shared" si="9"/>
        <v>3</v>
      </c>
      <c r="AH64" s="73"/>
      <c r="AI64" s="91"/>
      <c r="AJ64" s="91">
        <f t="shared" si="10"/>
        <v>3</v>
      </c>
      <c r="AK64" s="89">
        <f t="shared" si="1"/>
        <v>0</v>
      </c>
      <c r="AL64" s="71">
        <f t="shared" si="2"/>
        <v>0</v>
      </c>
    </row>
    <row r="65" spans="1:38" ht="31.5">
      <c r="A65" s="66" t="s">
        <v>137</v>
      </c>
      <c r="B65" s="67" t="s">
        <v>138</v>
      </c>
      <c r="C65" s="168">
        <v>16.03</v>
      </c>
      <c r="D65" s="284">
        <v>52</v>
      </c>
      <c r="E65" s="250">
        <v>55</v>
      </c>
      <c r="F65" s="174">
        <f t="shared" si="3"/>
        <v>3.4310667498440424</v>
      </c>
      <c r="G65" s="72">
        <v>18</v>
      </c>
      <c r="H65" s="75">
        <v>35</v>
      </c>
      <c r="I65" s="75"/>
      <c r="J65" s="75"/>
      <c r="K65" s="75"/>
      <c r="L65" s="75"/>
      <c r="M65" s="75">
        <v>18</v>
      </c>
      <c r="N65" s="75"/>
      <c r="O65" s="70">
        <v>18</v>
      </c>
      <c r="P65" s="77"/>
      <c r="Q65" s="77"/>
      <c r="R65" s="77"/>
      <c r="S65" s="77"/>
      <c r="T65" s="77"/>
      <c r="U65" s="71">
        <f t="shared" si="4"/>
        <v>100</v>
      </c>
      <c r="V65" s="71">
        <f t="shared" si="5"/>
        <v>19.25</v>
      </c>
      <c r="W65" s="73">
        <f t="shared" si="6"/>
        <v>19</v>
      </c>
      <c r="X65" s="77">
        <v>35</v>
      </c>
      <c r="Y65" s="73">
        <f>'ИТОГ и проверка'!Q65</f>
        <v>19</v>
      </c>
      <c r="Z65" s="73">
        <f t="shared" si="7"/>
        <v>34.54545454545454</v>
      </c>
      <c r="AA65" s="71">
        <f t="shared" si="8"/>
        <v>-0.45454545454546036</v>
      </c>
      <c r="AB65" s="10">
        <f t="shared" si="0"/>
        <v>0</v>
      </c>
      <c r="AC65" s="77"/>
      <c r="AD65" s="73"/>
      <c r="AE65" s="77"/>
      <c r="AF65" s="77"/>
      <c r="AG65" s="73">
        <f t="shared" si="9"/>
        <v>19</v>
      </c>
      <c r="AH65" s="73"/>
      <c r="AI65" s="91"/>
      <c r="AJ65" s="91">
        <f t="shared" si="10"/>
        <v>19</v>
      </c>
      <c r="AK65" s="89">
        <f t="shared" si="1"/>
        <v>0</v>
      </c>
      <c r="AL65" s="71">
        <f t="shared" si="2"/>
        <v>0</v>
      </c>
    </row>
    <row r="66" spans="1:38" ht="31.5">
      <c r="A66" s="66" t="s">
        <v>139</v>
      </c>
      <c r="B66" s="67" t="s">
        <v>140</v>
      </c>
      <c r="C66" s="171">
        <v>11.13</v>
      </c>
      <c r="D66" s="74">
        <v>14</v>
      </c>
      <c r="E66" s="148">
        <v>11</v>
      </c>
      <c r="F66" s="157">
        <f t="shared" si="3"/>
        <v>0.98831985624438445</v>
      </c>
      <c r="G66" s="72">
        <v>0</v>
      </c>
      <c r="H66" s="75">
        <v>0</v>
      </c>
      <c r="I66" s="75"/>
      <c r="J66" s="75"/>
      <c r="K66" s="75"/>
      <c r="L66" s="75"/>
      <c r="M66" s="75">
        <v>0</v>
      </c>
      <c r="N66" s="75"/>
      <c r="O66" s="70">
        <v>0</v>
      </c>
      <c r="P66" s="77"/>
      <c r="Q66" s="77"/>
      <c r="R66" s="77"/>
      <c r="S66" s="77"/>
      <c r="T66" s="77"/>
      <c r="U66" s="71">
        <v>0</v>
      </c>
      <c r="V66" s="71">
        <f t="shared" si="5"/>
        <v>0</v>
      </c>
      <c r="W66" s="73">
        <f t="shared" si="6"/>
        <v>0</v>
      </c>
      <c r="X66" s="77">
        <v>0</v>
      </c>
      <c r="Y66" s="73">
        <f>'ИТОГ и проверка'!Q66</f>
        <v>0</v>
      </c>
      <c r="Z66" s="73">
        <f t="shared" si="7"/>
        <v>0</v>
      </c>
      <c r="AA66" s="71">
        <f t="shared" si="8"/>
        <v>0</v>
      </c>
      <c r="AB66" s="73">
        <f t="shared" si="0"/>
        <v>0</v>
      </c>
      <c r="AC66" s="77"/>
      <c r="AD66" s="73"/>
      <c r="AE66" s="77"/>
      <c r="AF66" s="77"/>
      <c r="AG66" s="73">
        <f t="shared" si="9"/>
        <v>0</v>
      </c>
      <c r="AH66" s="73"/>
      <c r="AI66" s="91"/>
      <c r="AJ66" s="91">
        <f t="shared" si="10"/>
        <v>0</v>
      </c>
      <c r="AK66" s="89">
        <f t="shared" si="1"/>
        <v>0</v>
      </c>
      <c r="AL66" s="71">
        <f t="shared" si="2"/>
        <v>0</v>
      </c>
    </row>
    <row r="67" spans="1:38" ht="31.5">
      <c r="A67" s="66" t="s">
        <v>141</v>
      </c>
      <c r="B67" s="67" t="s">
        <v>142</v>
      </c>
      <c r="C67" s="189">
        <v>7.4029999999999996</v>
      </c>
      <c r="D67" s="74">
        <v>8</v>
      </c>
      <c r="E67" s="74">
        <v>0</v>
      </c>
      <c r="F67" s="157">
        <f t="shared" si="3"/>
        <v>0</v>
      </c>
      <c r="G67" s="72">
        <v>0</v>
      </c>
      <c r="H67" s="75">
        <v>0</v>
      </c>
      <c r="I67" s="75"/>
      <c r="J67" s="75"/>
      <c r="K67" s="75"/>
      <c r="L67" s="75"/>
      <c r="M67" s="75">
        <v>0</v>
      </c>
      <c r="N67" s="75"/>
      <c r="O67" s="70">
        <v>0</v>
      </c>
      <c r="P67" s="77"/>
      <c r="Q67" s="77"/>
      <c r="R67" s="77"/>
      <c r="S67" s="77"/>
      <c r="T67" s="77"/>
      <c r="U67" s="71">
        <v>0</v>
      </c>
      <c r="V67" s="71">
        <f t="shared" si="5"/>
        <v>0</v>
      </c>
      <c r="W67" s="73">
        <f t="shared" si="6"/>
        <v>0</v>
      </c>
      <c r="X67" s="77">
        <v>0</v>
      </c>
      <c r="Y67" s="73">
        <f>'ИТОГ и проверка'!Q67</f>
        <v>0</v>
      </c>
      <c r="Z67" s="73">
        <v>0</v>
      </c>
      <c r="AA67" s="71">
        <f t="shared" si="8"/>
        <v>0</v>
      </c>
      <c r="AB67" s="10">
        <f t="shared" si="0"/>
        <v>0</v>
      </c>
      <c r="AC67" s="77"/>
      <c r="AD67" s="73"/>
      <c r="AE67" s="77"/>
      <c r="AF67" s="77"/>
      <c r="AG67" s="73">
        <f t="shared" si="9"/>
        <v>0</v>
      </c>
      <c r="AH67" s="73"/>
      <c r="AI67" s="91"/>
      <c r="AJ67" s="91">
        <f t="shared" si="10"/>
        <v>0</v>
      </c>
      <c r="AK67" s="89">
        <f t="shared" si="1"/>
        <v>0</v>
      </c>
      <c r="AL67" s="71">
        <f t="shared" si="2"/>
        <v>0</v>
      </c>
    </row>
    <row r="68" spans="1:38" ht="31.5">
      <c r="A68" s="66" t="s">
        <v>143</v>
      </c>
      <c r="B68" s="67" t="s">
        <v>144</v>
      </c>
      <c r="C68" s="196">
        <v>8</v>
      </c>
      <c r="D68" s="74">
        <v>8</v>
      </c>
      <c r="E68" s="226">
        <v>5</v>
      </c>
      <c r="F68" s="157">
        <f t="shared" si="3"/>
        <v>0.625</v>
      </c>
      <c r="G68" s="72">
        <v>2</v>
      </c>
      <c r="H68" s="75">
        <v>25</v>
      </c>
      <c r="I68" s="75"/>
      <c r="J68" s="75"/>
      <c r="K68" s="75"/>
      <c r="L68" s="75"/>
      <c r="M68" s="75">
        <v>2</v>
      </c>
      <c r="N68" s="75"/>
      <c r="O68" s="70">
        <v>2</v>
      </c>
      <c r="P68" s="77"/>
      <c r="Q68" s="77"/>
      <c r="R68" s="77"/>
      <c r="S68" s="77"/>
      <c r="T68" s="77"/>
      <c r="U68" s="71">
        <f t="shared" si="4"/>
        <v>100</v>
      </c>
      <c r="V68" s="71">
        <f t="shared" si="5"/>
        <v>1.75</v>
      </c>
      <c r="W68" s="73">
        <f t="shared" si="6"/>
        <v>1</v>
      </c>
      <c r="X68" s="77">
        <v>35</v>
      </c>
      <c r="Y68" s="73">
        <f>'ИТОГ и проверка'!Q68</f>
        <v>0</v>
      </c>
      <c r="Z68" s="73">
        <f t="shared" si="7"/>
        <v>0</v>
      </c>
      <c r="AA68" s="71">
        <f t="shared" si="8"/>
        <v>-35</v>
      </c>
      <c r="AB68" s="73">
        <f t="shared" si="0"/>
        <v>0</v>
      </c>
      <c r="AC68" s="77"/>
      <c r="AD68" s="73"/>
      <c r="AE68" s="77"/>
      <c r="AF68" s="77"/>
      <c r="AG68" s="73">
        <f t="shared" si="9"/>
        <v>0</v>
      </c>
      <c r="AH68" s="73"/>
      <c r="AI68" s="91"/>
      <c r="AJ68" s="91">
        <f t="shared" si="10"/>
        <v>0</v>
      </c>
      <c r="AK68" s="89">
        <f t="shared" si="1"/>
        <v>0</v>
      </c>
      <c r="AL68" s="71">
        <f t="shared" si="2"/>
        <v>0</v>
      </c>
    </row>
    <row r="69" spans="1:38" ht="31.5">
      <c r="A69" s="66" t="s">
        <v>145</v>
      </c>
      <c r="B69" s="67" t="s">
        <v>146</v>
      </c>
      <c r="C69" s="168">
        <v>28.376999999999999</v>
      </c>
      <c r="D69" s="74">
        <v>60</v>
      </c>
      <c r="E69" s="109">
        <v>53</v>
      </c>
      <c r="F69" s="157">
        <f t="shared" si="3"/>
        <v>1.8677097649504881</v>
      </c>
      <c r="G69" s="72">
        <v>21</v>
      </c>
      <c r="H69" s="75">
        <v>35</v>
      </c>
      <c r="I69" s="75"/>
      <c r="J69" s="75"/>
      <c r="K69" s="75"/>
      <c r="L69" s="75"/>
      <c r="M69" s="75">
        <v>21</v>
      </c>
      <c r="N69" s="75"/>
      <c r="O69" s="70">
        <v>5</v>
      </c>
      <c r="P69" s="77"/>
      <c r="Q69" s="77"/>
      <c r="R69" s="77"/>
      <c r="S69" s="77"/>
      <c r="T69" s="77"/>
      <c r="U69" s="71">
        <f t="shared" si="4"/>
        <v>23.80952380952381</v>
      </c>
      <c r="V69" s="71">
        <f t="shared" si="5"/>
        <v>18.549999999999997</v>
      </c>
      <c r="W69" s="73">
        <f t="shared" si="6"/>
        <v>18</v>
      </c>
      <c r="X69" s="77">
        <v>35</v>
      </c>
      <c r="Y69" s="73">
        <f>'ИТОГ и проверка'!Q69</f>
        <v>18</v>
      </c>
      <c r="Z69" s="73">
        <f t="shared" si="7"/>
        <v>33.962264150943398</v>
      </c>
      <c r="AA69" s="71">
        <f t="shared" si="8"/>
        <v>-1.0377358490566024</v>
      </c>
      <c r="AB69" s="10">
        <f t="shared" si="0"/>
        <v>0</v>
      </c>
      <c r="AC69" s="77"/>
      <c r="AD69" s="73"/>
      <c r="AE69" s="77"/>
      <c r="AF69" s="77"/>
      <c r="AG69" s="73">
        <f t="shared" si="9"/>
        <v>18</v>
      </c>
      <c r="AH69" s="73"/>
      <c r="AI69" s="91"/>
      <c r="AJ69" s="91">
        <f t="shared" si="10"/>
        <v>18</v>
      </c>
      <c r="AK69" s="89">
        <f t="shared" si="1"/>
        <v>0</v>
      </c>
      <c r="AL69" s="71">
        <f t="shared" si="2"/>
        <v>0</v>
      </c>
    </row>
    <row r="70" spans="1:38" ht="31.5">
      <c r="A70" s="66" t="s">
        <v>147</v>
      </c>
      <c r="B70" s="67" t="s">
        <v>148</v>
      </c>
      <c r="C70" s="171">
        <v>36.741999999999997</v>
      </c>
      <c r="D70" s="74">
        <v>0</v>
      </c>
      <c r="E70" s="323">
        <v>0</v>
      </c>
      <c r="F70" s="157">
        <f t="shared" si="3"/>
        <v>0</v>
      </c>
      <c r="G70" s="72">
        <v>0</v>
      </c>
      <c r="H70" s="75">
        <v>0</v>
      </c>
      <c r="I70" s="75"/>
      <c r="J70" s="75"/>
      <c r="K70" s="75"/>
      <c r="L70" s="75"/>
      <c r="M70" s="75">
        <v>0</v>
      </c>
      <c r="N70" s="75"/>
      <c r="O70" s="70">
        <v>0</v>
      </c>
      <c r="P70" s="77"/>
      <c r="Q70" s="77"/>
      <c r="R70" s="77"/>
      <c r="S70" s="77"/>
      <c r="T70" s="77"/>
      <c r="U70" s="71">
        <v>0</v>
      </c>
      <c r="V70" s="71">
        <f t="shared" si="5"/>
        <v>0</v>
      </c>
      <c r="W70" s="73">
        <f t="shared" si="6"/>
        <v>0</v>
      </c>
      <c r="X70" s="77">
        <v>0</v>
      </c>
      <c r="Y70" s="73">
        <f>'ИТОГ и проверка'!Q70</f>
        <v>0</v>
      </c>
      <c r="Z70" s="73">
        <v>0</v>
      </c>
      <c r="AA70" s="71">
        <f t="shared" si="8"/>
        <v>0</v>
      </c>
      <c r="AB70" s="73">
        <f t="shared" si="0"/>
        <v>0</v>
      </c>
      <c r="AC70" s="77"/>
      <c r="AD70" s="73"/>
      <c r="AE70" s="77"/>
      <c r="AF70" s="77"/>
      <c r="AG70" s="73">
        <f t="shared" si="9"/>
        <v>0</v>
      </c>
      <c r="AH70" s="73"/>
      <c r="AI70" s="91"/>
      <c r="AJ70" s="91">
        <f t="shared" si="10"/>
        <v>0</v>
      </c>
      <c r="AK70" s="89">
        <f t="shared" si="1"/>
        <v>0</v>
      </c>
      <c r="AL70" s="71">
        <f t="shared" si="2"/>
        <v>0</v>
      </c>
    </row>
    <row r="71" spans="1:38" ht="110.25">
      <c r="A71" s="66" t="s">
        <v>149</v>
      </c>
      <c r="B71" s="67" t="s">
        <v>150</v>
      </c>
      <c r="C71" s="195">
        <v>120.44</v>
      </c>
      <c r="D71" s="284">
        <v>149</v>
      </c>
      <c r="E71" s="218">
        <v>184</v>
      </c>
      <c r="F71" s="174">
        <f t="shared" si="3"/>
        <v>1.5277316506144138</v>
      </c>
      <c r="G71" s="72">
        <v>52</v>
      </c>
      <c r="H71" s="75">
        <v>35</v>
      </c>
      <c r="I71" s="75"/>
      <c r="J71" s="75"/>
      <c r="K71" s="75"/>
      <c r="L71" s="75"/>
      <c r="M71" s="75">
        <v>52</v>
      </c>
      <c r="N71" s="75"/>
      <c r="O71" s="70">
        <v>22</v>
      </c>
      <c r="P71" s="77"/>
      <c r="Q71" s="77"/>
      <c r="R71" s="77"/>
      <c r="S71" s="77"/>
      <c r="T71" s="77"/>
      <c r="U71" s="71">
        <f t="shared" si="4"/>
        <v>42.307692307692307</v>
      </c>
      <c r="V71" s="71">
        <f t="shared" si="5"/>
        <v>64.399999999999991</v>
      </c>
      <c r="W71" s="73">
        <f t="shared" si="6"/>
        <v>64</v>
      </c>
      <c r="X71" s="77">
        <v>35</v>
      </c>
      <c r="Y71" s="73">
        <f>'ИТОГ и проверка'!Q71</f>
        <v>60</v>
      </c>
      <c r="Z71" s="73">
        <f t="shared" si="7"/>
        <v>32.608695652173914</v>
      </c>
      <c r="AA71" s="71">
        <f t="shared" si="8"/>
        <v>-2.391304347826086</v>
      </c>
      <c r="AB71" s="10">
        <f t="shared" si="0"/>
        <v>0</v>
      </c>
      <c r="AC71" s="77"/>
      <c r="AD71" s="73"/>
      <c r="AE71" s="77"/>
      <c r="AF71" s="77"/>
      <c r="AG71" s="73">
        <f t="shared" si="9"/>
        <v>60</v>
      </c>
      <c r="AH71" s="73"/>
      <c r="AI71" s="91"/>
      <c r="AJ71" s="91">
        <f t="shared" si="10"/>
        <v>60</v>
      </c>
      <c r="AK71" s="89">
        <f t="shared" si="1"/>
        <v>0</v>
      </c>
      <c r="AL71" s="71">
        <f t="shared" si="2"/>
        <v>0</v>
      </c>
    </row>
    <row r="72" spans="1:38" ht="31.5">
      <c r="A72" s="66" t="s">
        <v>151</v>
      </c>
      <c r="B72" s="67" t="s">
        <v>152</v>
      </c>
      <c r="C72" s="171">
        <v>10.984999999999999</v>
      </c>
      <c r="D72" s="74">
        <v>22</v>
      </c>
      <c r="E72" s="226">
        <v>79</v>
      </c>
      <c r="F72" s="157">
        <f t="shared" si="3"/>
        <v>7.1916249431042338</v>
      </c>
      <c r="G72" s="72">
        <v>7</v>
      </c>
      <c r="H72" s="75">
        <v>32</v>
      </c>
      <c r="I72" s="75"/>
      <c r="J72" s="75"/>
      <c r="K72" s="75"/>
      <c r="L72" s="75"/>
      <c r="M72" s="75">
        <v>7</v>
      </c>
      <c r="N72" s="75"/>
      <c r="O72" s="70">
        <v>2</v>
      </c>
      <c r="P72" s="77"/>
      <c r="Q72" s="77"/>
      <c r="R72" s="77"/>
      <c r="S72" s="77"/>
      <c r="T72" s="77"/>
      <c r="U72" s="71">
        <f t="shared" si="4"/>
        <v>28.571428571428569</v>
      </c>
      <c r="V72" s="71">
        <f t="shared" si="5"/>
        <v>27.65</v>
      </c>
      <c r="W72" s="73">
        <f t="shared" si="6"/>
        <v>27</v>
      </c>
      <c r="X72" s="77">
        <v>35</v>
      </c>
      <c r="Y72" s="73">
        <f>'ИТОГ и проверка'!Q72</f>
        <v>9</v>
      </c>
      <c r="Z72" s="73">
        <f t="shared" si="7"/>
        <v>11.39240506329114</v>
      </c>
      <c r="AA72" s="71">
        <f t="shared" si="8"/>
        <v>-23.60759493670886</v>
      </c>
      <c r="AB72" s="73">
        <f t="shared" si="0"/>
        <v>0</v>
      </c>
      <c r="AC72" s="77"/>
      <c r="AD72" s="73"/>
      <c r="AE72" s="77"/>
      <c r="AF72" s="77"/>
      <c r="AG72" s="73">
        <f t="shared" si="9"/>
        <v>9</v>
      </c>
      <c r="AH72" s="73"/>
      <c r="AI72" s="91"/>
      <c r="AJ72" s="91">
        <f t="shared" si="10"/>
        <v>9</v>
      </c>
      <c r="AK72" s="89">
        <f t="shared" si="1"/>
        <v>0</v>
      </c>
      <c r="AL72" s="71">
        <f t="shared" si="2"/>
        <v>0</v>
      </c>
    </row>
    <row r="73" spans="1:38">
      <c r="A73" s="93" t="s">
        <v>153</v>
      </c>
      <c r="B73" s="57" t="s">
        <v>154</v>
      </c>
      <c r="C73" s="175"/>
      <c r="D73" s="58"/>
      <c r="E73" s="194"/>
      <c r="F73" s="192"/>
      <c r="G73" s="119"/>
      <c r="H73" s="61"/>
      <c r="I73" s="61"/>
      <c r="J73" s="61"/>
      <c r="K73" s="61"/>
      <c r="L73" s="61"/>
      <c r="M73" s="61"/>
      <c r="N73" s="61"/>
      <c r="O73" s="7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120"/>
      <c r="AA73" s="60"/>
      <c r="AB73" s="10">
        <f t="shared" si="0"/>
        <v>0</v>
      </c>
      <c r="AC73" s="60"/>
      <c r="AD73" s="60"/>
      <c r="AE73" s="60"/>
      <c r="AF73" s="60"/>
      <c r="AG73" s="60"/>
      <c r="AH73" s="192"/>
      <c r="AI73" s="317"/>
      <c r="AJ73" s="91">
        <f t="shared" si="10"/>
        <v>0</v>
      </c>
      <c r="AK73" s="89">
        <f t="shared" si="1"/>
        <v>0</v>
      </c>
      <c r="AL73" s="71">
        <f t="shared" si="2"/>
        <v>0</v>
      </c>
    </row>
    <row r="74" spans="1:38" ht="63">
      <c r="A74" s="66" t="s">
        <v>155</v>
      </c>
      <c r="B74" s="67" t="s">
        <v>156</v>
      </c>
      <c r="C74" s="171">
        <v>589.99</v>
      </c>
      <c r="D74" s="284">
        <v>2207</v>
      </c>
      <c r="E74" s="170">
        <v>2349</v>
      </c>
      <c r="F74" s="174">
        <f t="shared" si="3"/>
        <v>3.9814234139561688</v>
      </c>
      <c r="G74" s="72">
        <v>772</v>
      </c>
      <c r="H74" s="75">
        <v>35</v>
      </c>
      <c r="I74" s="75"/>
      <c r="J74" s="75"/>
      <c r="K74" s="75"/>
      <c r="L74" s="75"/>
      <c r="M74" s="75">
        <v>772</v>
      </c>
      <c r="N74" s="75"/>
      <c r="O74" s="70">
        <v>772</v>
      </c>
      <c r="P74" s="77"/>
      <c r="Q74" s="77"/>
      <c r="R74" s="77"/>
      <c r="S74" s="77"/>
      <c r="T74" s="77"/>
      <c r="U74" s="71">
        <f t="shared" si="4"/>
        <v>100</v>
      </c>
      <c r="V74" s="71">
        <f t="shared" si="5"/>
        <v>822.15</v>
      </c>
      <c r="W74" s="73">
        <f t="shared" si="6"/>
        <v>822</v>
      </c>
      <c r="X74" s="77">
        <v>35</v>
      </c>
      <c r="Y74" s="73">
        <f>'ИТОГ и проверка'!Q74</f>
        <v>822</v>
      </c>
      <c r="Z74" s="73">
        <f t="shared" si="7"/>
        <v>34.993614303959134</v>
      </c>
      <c r="AA74" s="71">
        <f t="shared" si="8"/>
        <v>-6.385696040865696E-3</v>
      </c>
      <c r="AB74" s="73">
        <f t="shared" si="0"/>
        <v>0</v>
      </c>
      <c r="AC74" s="77"/>
      <c r="AD74" s="73"/>
      <c r="AE74" s="77"/>
      <c r="AF74" s="77"/>
      <c r="AG74" s="73">
        <f t="shared" si="9"/>
        <v>822</v>
      </c>
      <c r="AH74" s="73"/>
      <c r="AI74" s="91"/>
      <c r="AJ74" s="91">
        <f t="shared" si="10"/>
        <v>822</v>
      </c>
      <c r="AK74" s="89">
        <f t="shared" si="1"/>
        <v>0</v>
      </c>
      <c r="AL74" s="71">
        <f t="shared" si="2"/>
        <v>0</v>
      </c>
    </row>
    <row r="75" spans="1:38" ht="47.25" customHeight="1">
      <c r="A75" s="66" t="s">
        <v>157</v>
      </c>
      <c r="B75" s="67" t="s">
        <v>158</v>
      </c>
      <c r="C75" s="168">
        <v>299.06700000000001</v>
      </c>
      <c r="D75" s="284">
        <v>797</v>
      </c>
      <c r="E75" s="250">
        <v>904</v>
      </c>
      <c r="F75" s="174">
        <f t="shared" si="3"/>
        <v>3.0227340361858714</v>
      </c>
      <c r="G75" s="72">
        <v>278</v>
      </c>
      <c r="H75" s="75">
        <v>35</v>
      </c>
      <c r="I75" s="75"/>
      <c r="J75" s="75"/>
      <c r="K75" s="75"/>
      <c r="L75" s="75"/>
      <c r="M75" s="75">
        <v>278</v>
      </c>
      <c r="N75" s="75"/>
      <c r="O75" s="70">
        <v>250</v>
      </c>
      <c r="P75" s="77"/>
      <c r="Q75" s="77"/>
      <c r="R75" s="77"/>
      <c r="S75" s="77"/>
      <c r="T75" s="77"/>
      <c r="U75" s="71">
        <f t="shared" si="4"/>
        <v>89.928057553956847</v>
      </c>
      <c r="V75" s="71">
        <f t="shared" si="5"/>
        <v>316.39999999999998</v>
      </c>
      <c r="W75" s="73">
        <f t="shared" si="6"/>
        <v>316</v>
      </c>
      <c r="X75" s="77">
        <v>35</v>
      </c>
      <c r="Y75" s="73">
        <f>'ИТОГ и проверка'!Q75</f>
        <v>316</v>
      </c>
      <c r="Z75" s="73">
        <f t="shared" si="7"/>
        <v>34.955752212389385</v>
      </c>
      <c r="AA75" s="71">
        <f t="shared" si="8"/>
        <v>-4.4247787610615319E-2</v>
      </c>
      <c r="AB75" s="10">
        <f t="shared" si="0"/>
        <v>0</v>
      </c>
      <c r="AC75" s="77"/>
      <c r="AD75" s="73"/>
      <c r="AE75" s="77"/>
      <c r="AF75" s="77"/>
      <c r="AG75" s="73">
        <f t="shared" si="9"/>
        <v>316</v>
      </c>
      <c r="AH75" s="73"/>
      <c r="AI75" s="91"/>
      <c r="AJ75" s="91">
        <f t="shared" si="10"/>
        <v>316</v>
      </c>
      <c r="AK75" s="89">
        <f t="shared" si="1"/>
        <v>0</v>
      </c>
      <c r="AL75" s="71">
        <f t="shared" si="2"/>
        <v>0</v>
      </c>
    </row>
    <row r="76" spans="1:38" ht="31.5">
      <c r="A76" s="66" t="s">
        <v>159</v>
      </c>
      <c r="B76" s="67" t="s">
        <v>160</v>
      </c>
      <c r="C76" s="171">
        <v>398.97</v>
      </c>
      <c r="D76" s="74">
        <v>1099</v>
      </c>
      <c r="E76" s="148">
        <v>1168</v>
      </c>
      <c r="F76" s="157">
        <f t="shared" si="3"/>
        <v>2.9275384114093788</v>
      </c>
      <c r="G76" s="72">
        <v>384</v>
      </c>
      <c r="H76" s="75">
        <v>35</v>
      </c>
      <c r="I76" s="75"/>
      <c r="J76" s="75"/>
      <c r="K76" s="75"/>
      <c r="L76" s="75"/>
      <c r="M76" s="75">
        <v>384</v>
      </c>
      <c r="N76" s="75"/>
      <c r="O76" s="115"/>
      <c r="P76" s="77"/>
      <c r="Q76" s="77"/>
      <c r="R76" s="77"/>
      <c r="S76" s="77"/>
      <c r="T76" s="77"/>
      <c r="U76" s="71">
        <f t="shared" si="4"/>
        <v>0</v>
      </c>
      <c r="V76" s="71">
        <f t="shared" si="5"/>
        <v>408.79999999999995</v>
      </c>
      <c r="W76" s="73">
        <f t="shared" si="6"/>
        <v>408</v>
      </c>
      <c r="X76" s="77">
        <v>35</v>
      </c>
      <c r="Y76" s="73">
        <f>'ИТОГ и проверка'!Q76</f>
        <v>408</v>
      </c>
      <c r="Z76" s="73">
        <f t="shared" si="7"/>
        <v>34.93150684931507</v>
      </c>
      <c r="AA76" s="71">
        <f t="shared" si="8"/>
        <v>-6.849315068492956E-2</v>
      </c>
      <c r="AB76" s="73">
        <f t="shared" si="0"/>
        <v>0</v>
      </c>
      <c r="AC76" s="77"/>
      <c r="AD76" s="73"/>
      <c r="AE76" s="77"/>
      <c r="AF76" s="77"/>
      <c r="AG76" s="73">
        <f t="shared" si="9"/>
        <v>408</v>
      </c>
      <c r="AH76" s="73"/>
      <c r="AI76" s="91"/>
      <c r="AJ76" s="91">
        <f t="shared" si="10"/>
        <v>408</v>
      </c>
      <c r="AK76" s="89">
        <f t="shared" si="1"/>
        <v>0</v>
      </c>
      <c r="AL76" s="71">
        <f t="shared" si="2"/>
        <v>0</v>
      </c>
    </row>
    <row r="77" spans="1:38" ht="31.5">
      <c r="A77" s="66" t="s">
        <v>161</v>
      </c>
      <c r="B77" s="67" t="s">
        <v>162</v>
      </c>
      <c r="C77" s="189">
        <v>1577</v>
      </c>
      <c r="D77" s="74">
        <v>4070</v>
      </c>
      <c r="E77" s="90">
        <v>4995</v>
      </c>
      <c r="F77" s="157">
        <f t="shared" si="3"/>
        <v>3.1674064679771718</v>
      </c>
      <c r="G77" s="72">
        <v>1424</v>
      </c>
      <c r="H77" s="75">
        <v>35</v>
      </c>
      <c r="I77" s="75">
        <v>0</v>
      </c>
      <c r="J77" s="75"/>
      <c r="K77" s="75"/>
      <c r="L77" s="75"/>
      <c r="M77" s="75">
        <v>1424</v>
      </c>
      <c r="N77" s="75"/>
      <c r="O77" s="70">
        <v>345</v>
      </c>
      <c r="P77" s="77"/>
      <c r="Q77" s="77"/>
      <c r="R77" s="77"/>
      <c r="S77" s="77"/>
      <c r="T77" s="77"/>
      <c r="U77" s="71">
        <f t="shared" si="4"/>
        <v>24.227528089887642</v>
      </c>
      <c r="V77" s="71">
        <f t="shared" si="5"/>
        <v>1748.25</v>
      </c>
      <c r="W77" s="73">
        <f t="shared" si="6"/>
        <v>1748</v>
      </c>
      <c r="X77" s="77">
        <v>35</v>
      </c>
      <c r="Y77" s="10">
        <f>'ИТОГ и проверка'!Q77+AC77</f>
        <v>1748</v>
      </c>
      <c r="Z77" s="73">
        <f t="shared" si="7"/>
        <v>34.99499499499499</v>
      </c>
      <c r="AA77" s="71">
        <f t="shared" si="8"/>
        <v>-5.0050050050103323E-3</v>
      </c>
      <c r="AB77" s="10">
        <f t="shared" ref="AB77:AB99" si="11">IF(AA77&gt;0.01,AA77*1000000,0)</f>
        <v>0</v>
      </c>
      <c r="AC77" s="77">
        <v>260</v>
      </c>
      <c r="AD77" s="73"/>
      <c r="AE77" s="77"/>
      <c r="AF77" s="77"/>
      <c r="AG77" s="73">
        <f t="shared" si="9"/>
        <v>1748</v>
      </c>
      <c r="AH77" s="73"/>
      <c r="AI77" s="91"/>
      <c r="AJ77" s="91">
        <f t="shared" si="10"/>
        <v>1748</v>
      </c>
      <c r="AK77" s="89">
        <f t="shared" ref="AK77:AK99" si="12">AJ77-Y77</f>
        <v>0</v>
      </c>
      <c r="AL77" s="71">
        <f t="shared" ref="AL77:AL99" si="13">IF(AK77&gt;1,AK77*1000,0)</f>
        <v>0</v>
      </c>
    </row>
    <row r="78" spans="1:38">
      <c r="A78" s="93" t="s">
        <v>163</v>
      </c>
      <c r="B78" s="57" t="s">
        <v>164</v>
      </c>
      <c r="C78" s="163"/>
      <c r="D78" s="165"/>
      <c r="E78" s="212"/>
      <c r="F78" s="213"/>
      <c r="G78" s="119"/>
      <c r="H78" s="61"/>
      <c r="I78" s="61"/>
      <c r="J78" s="61"/>
      <c r="K78" s="61"/>
      <c r="L78" s="61"/>
      <c r="M78" s="61"/>
      <c r="N78" s="61"/>
      <c r="O78" s="7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120"/>
      <c r="AA78" s="60"/>
      <c r="AB78" s="73">
        <f t="shared" si="11"/>
        <v>0</v>
      </c>
      <c r="AC78" s="60"/>
      <c r="AD78" s="60"/>
      <c r="AE78" s="60"/>
      <c r="AF78" s="60"/>
      <c r="AG78" s="60"/>
      <c r="AH78" s="192"/>
      <c r="AI78" s="317"/>
      <c r="AJ78" s="91">
        <f t="shared" si="10"/>
        <v>0</v>
      </c>
      <c r="AK78" s="89">
        <f t="shared" si="12"/>
        <v>0</v>
      </c>
      <c r="AL78" s="71">
        <f t="shared" si="13"/>
        <v>0</v>
      </c>
    </row>
    <row r="79" spans="1:38" ht="47.25">
      <c r="A79" s="66" t="s">
        <v>165</v>
      </c>
      <c r="B79" s="67" t="s">
        <v>166</v>
      </c>
      <c r="C79" s="168">
        <v>644</v>
      </c>
      <c r="D79" s="284">
        <v>4621</v>
      </c>
      <c r="E79" s="208">
        <v>4504</v>
      </c>
      <c r="F79" s="174">
        <f t="shared" ref="F79:F99" si="14">E79/C79</f>
        <v>6.9937888198757765</v>
      </c>
      <c r="G79" s="72">
        <v>1155</v>
      </c>
      <c r="H79" s="75">
        <v>25</v>
      </c>
      <c r="I79" s="235"/>
      <c r="J79" s="75"/>
      <c r="K79" s="75"/>
      <c r="L79" s="75"/>
      <c r="M79" s="75">
        <v>1155</v>
      </c>
      <c r="N79" s="75"/>
      <c r="O79" s="70">
        <v>1155</v>
      </c>
      <c r="P79" s="77"/>
      <c r="Q79" s="77"/>
      <c r="R79" s="77"/>
      <c r="S79" s="77"/>
      <c r="T79" s="77"/>
      <c r="U79" s="71">
        <f t="shared" ref="U79:U99" si="15">O79/G79%</f>
        <v>100</v>
      </c>
      <c r="V79" s="71">
        <f t="shared" ref="V79:V108" si="16">E79*X79%</f>
        <v>1576.3999999999999</v>
      </c>
      <c r="W79" s="73">
        <f t="shared" ref="W79:W99" si="17">ROUNDDOWN(V79,0)</f>
        <v>1576</v>
      </c>
      <c r="X79" s="77">
        <v>35</v>
      </c>
      <c r="Y79" s="73">
        <f>'ИТОГ и проверка'!Q79</f>
        <v>1100</v>
      </c>
      <c r="Z79" s="73">
        <f t="shared" ref="Z79:Z108" si="18">Y79/E79%</f>
        <v>24.422735346358792</v>
      </c>
      <c r="AA79" s="71">
        <f t="shared" ref="AA79:AA99" si="19">Z79-X79</f>
        <v>-10.577264653641208</v>
      </c>
      <c r="AB79" s="10">
        <f t="shared" si="11"/>
        <v>0</v>
      </c>
      <c r="AC79" s="236"/>
      <c r="AD79" s="73"/>
      <c r="AE79" s="77"/>
      <c r="AF79" s="77"/>
      <c r="AG79" s="73">
        <f t="shared" ref="AG79:AG99" si="20">Y79</f>
        <v>1100</v>
      </c>
      <c r="AH79" s="73"/>
      <c r="AI79" s="91"/>
      <c r="AJ79" s="91">
        <f t="shared" ref="AJ79:AJ99" si="21">SUM(AD79:AI79)</f>
        <v>1100</v>
      </c>
      <c r="AK79" s="89">
        <f t="shared" si="12"/>
        <v>0</v>
      </c>
      <c r="AL79" s="71">
        <f t="shared" si="13"/>
        <v>0</v>
      </c>
    </row>
    <row r="80" spans="1:38" ht="63">
      <c r="A80" s="66" t="s">
        <v>167</v>
      </c>
      <c r="B80" s="67" t="s">
        <v>168</v>
      </c>
      <c r="C80" s="196">
        <v>1406</v>
      </c>
      <c r="D80" s="284">
        <v>10073</v>
      </c>
      <c r="E80" s="208">
        <v>9892</v>
      </c>
      <c r="F80" s="174">
        <f t="shared" si="14"/>
        <v>7.0355618776671411</v>
      </c>
      <c r="G80" s="72">
        <v>3525</v>
      </c>
      <c r="H80" s="75">
        <v>35</v>
      </c>
      <c r="I80" s="235"/>
      <c r="J80" s="75"/>
      <c r="K80" s="75"/>
      <c r="L80" s="75"/>
      <c r="M80" s="75">
        <v>3525</v>
      </c>
      <c r="N80" s="75"/>
      <c r="O80" s="70">
        <v>0</v>
      </c>
      <c r="P80" s="77"/>
      <c r="Q80" s="77"/>
      <c r="R80" s="77"/>
      <c r="S80" s="77"/>
      <c r="T80" s="77"/>
      <c r="U80" s="71">
        <f t="shared" si="15"/>
        <v>0</v>
      </c>
      <c r="V80" s="71">
        <f t="shared" si="16"/>
        <v>3462.2</v>
      </c>
      <c r="W80" s="73">
        <f t="shared" si="17"/>
        <v>3462</v>
      </c>
      <c r="X80" s="77">
        <v>35</v>
      </c>
      <c r="Y80" s="73">
        <f>'ИТОГ и проверка'!Q80</f>
        <v>3462</v>
      </c>
      <c r="Z80" s="73">
        <f t="shared" si="18"/>
        <v>34.99797816417307</v>
      </c>
      <c r="AA80" s="71">
        <f t="shared" si="19"/>
        <v>-2.0218358269303849E-3</v>
      </c>
      <c r="AB80" s="73">
        <f t="shared" si="11"/>
        <v>0</v>
      </c>
      <c r="AC80" s="236"/>
      <c r="AD80" s="73"/>
      <c r="AE80" s="77"/>
      <c r="AF80" s="77"/>
      <c r="AG80" s="73">
        <f t="shared" si="20"/>
        <v>3462</v>
      </c>
      <c r="AH80" s="73"/>
      <c r="AI80" s="91"/>
      <c r="AJ80" s="91">
        <f t="shared" si="21"/>
        <v>3462</v>
      </c>
      <c r="AK80" s="89">
        <f t="shared" si="12"/>
        <v>0</v>
      </c>
      <c r="AL80" s="71">
        <f t="shared" si="13"/>
        <v>0</v>
      </c>
    </row>
    <row r="81" spans="1:38" ht="47.25">
      <c r="A81" s="66" t="s">
        <v>169</v>
      </c>
      <c r="B81" s="67" t="s">
        <v>170</v>
      </c>
      <c r="C81" s="195">
        <v>31</v>
      </c>
      <c r="D81" s="284">
        <v>172</v>
      </c>
      <c r="E81" s="170">
        <v>214</v>
      </c>
      <c r="F81" s="174">
        <f t="shared" si="14"/>
        <v>6.903225806451613</v>
      </c>
      <c r="G81" s="72">
        <v>60</v>
      </c>
      <c r="H81" s="75">
        <v>35</v>
      </c>
      <c r="I81" s="235"/>
      <c r="J81" s="75"/>
      <c r="K81" s="75"/>
      <c r="L81" s="75"/>
      <c r="M81" s="75">
        <v>60</v>
      </c>
      <c r="N81" s="75"/>
      <c r="O81" s="70">
        <v>40</v>
      </c>
      <c r="P81" s="77"/>
      <c r="Q81" s="77"/>
      <c r="R81" s="77"/>
      <c r="S81" s="77"/>
      <c r="T81" s="77"/>
      <c r="U81" s="71">
        <f t="shared" si="15"/>
        <v>66.666666666666671</v>
      </c>
      <c r="V81" s="71">
        <f t="shared" si="16"/>
        <v>74.899999999999991</v>
      </c>
      <c r="W81" s="73">
        <f t="shared" si="17"/>
        <v>74</v>
      </c>
      <c r="X81" s="77">
        <v>35</v>
      </c>
      <c r="Y81" s="73">
        <f>'ИТОГ и проверка'!Q81</f>
        <v>74</v>
      </c>
      <c r="Z81" s="73">
        <f t="shared" si="18"/>
        <v>34.579439252336449</v>
      </c>
      <c r="AA81" s="71">
        <f t="shared" si="19"/>
        <v>-0.42056074766355067</v>
      </c>
      <c r="AB81" s="10">
        <f t="shared" si="11"/>
        <v>0</v>
      </c>
      <c r="AC81" s="236"/>
      <c r="AD81" s="73"/>
      <c r="AE81" s="77"/>
      <c r="AF81" s="77"/>
      <c r="AG81" s="73">
        <f t="shared" si="20"/>
        <v>74</v>
      </c>
      <c r="AH81" s="73"/>
      <c r="AI81" s="91"/>
      <c r="AJ81" s="91">
        <f t="shared" si="21"/>
        <v>74</v>
      </c>
      <c r="AK81" s="89">
        <f t="shared" si="12"/>
        <v>0</v>
      </c>
      <c r="AL81" s="71">
        <f t="shared" si="13"/>
        <v>0</v>
      </c>
    </row>
    <row r="82" spans="1:38" ht="47.25">
      <c r="A82" s="66" t="s">
        <v>171</v>
      </c>
      <c r="B82" s="67" t="s">
        <v>172</v>
      </c>
      <c r="C82" s="222">
        <v>58</v>
      </c>
      <c r="D82" s="74">
        <v>395</v>
      </c>
      <c r="E82" s="148">
        <v>369</v>
      </c>
      <c r="F82" s="157">
        <f t="shared" si="14"/>
        <v>6.3620689655172411</v>
      </c>
      <c r="G82" s="72">
        <v>138</v>
      </c>
      <c r="H82" s="75">
        <v>35</v>
      </c>
      <c r="I82" s="235"/>
      <c r="J82" s="75"/>
      <c r="K82" s="75"/>
      <c r="L82" s="75"/>
      <c r="M82" s="75">
        <v>138</v>
      </c>
      <c r="N82" s="75"/>
      <c r="O82" s="70">
        <v>90</v>
      </c>
      <c r="P82" s="77"/>
      <c r="Q82" s="77"/>
      <c r="R82" s="77"/>
      <c r="S82" s="77"/>
      <c r="T82" s="77"/>
      <c r="U82" s="71">
        <f t="shared" si="15"/>
        <v>65.217391304347828</v>
      </c>
      <c r="V82" s="71">
        <f t="shared" si="16"/>
        <v>129.15</v>
      </c>
      <c r="W82" s="73">
        <f t="shared" si="17"/>
        <v>129</v>
      </c>
      <c r="X82" s="77">
        <v>35</v>
      </c>
      <c r="Y82" s="73">
        <f>'ИТОГ и проверка'!Q82</f>
        <v>129</v>
      </c>
      <c r="Z82" s="73">
        <f t="shared" si="18"/>
        <v>34.959349593495936</v>
      </c>
      <c r="AA82" s="71">
        <f t="shared" si="19"/>
        <v>-4.0650406504063596E-2</v>
      </c>
      <c r="AB82" s="73">
        <f t="shared" si="11"/>
        <v>0</v>
      </c>
      <c r="AC82" s="236"/>
      <c r="AD82" s="73"/>
      <c r="AE82" s="77"/>
      <c r="AF82" s="77"/>
      <c r="AG82" s="73">
        <f t="shared" si="20"/>
        <v>129</v>
      </c>
      <c r="AH82" s="73"/>
      <c r="AI82" s="91"/>
      <c r="AJ82" s="91">
        <f t="shared" si="21"/>
        <v>129</v>
      </c>
      <c r="AK82" s="89">
        <f t="shared" si="12"/>
        <v>0</v>
      </c>
      <c r="AL82" s="71">
        <f t="shared" si="13"/>
        <v>0</v>
      </c>
    </row>
    <row r="83" spans="1:38" ht="47.25">
      <c r="A83" s="66" t="s">
        <v>173</v>
      </c>
      <c r="B83" s="67" t="s">
        <v>174</v>
      </c>
      <c r="C83" s="195">
        <v>166.6</v>
      </c>
      <c r="D83" s="74">
        <v>1224</v>
      </c>
      <c r="E83" s="90">
        <v>1186</v>
      </c>
      <c r="F83" s="157">
        <f t="shared" si="14"/>
        <v>7.1188475390156061</v>
      </c>
      <c r="G83" s="72">
        <v>428</v>
      </c>
      <c r="H83" s="75">
        <v>35</v>
      </c>
      <c r="I83" s="235"/>
      <c r="J83" s="75"/>
      <c r="K83" s="75"/>
      <c r="L83" s="75"/>
      <c r="M83" s="75">
        <v>428</v>
      </c>
      <c r="N83" s="75"/>
      <c r="O83" s="70">
        <v>280</v>
      </c>
      <c r="P83" s="77"/>
      <c r="Q83" s="77"/>
      <c r="R83" s="77"/>
      <c r="S83" s="77"/>
      <c r="T83" s="77"/>
      <c r="U83" s="71">
        <f t="shared" si="15"/>
        <v>65.420560747663544</v>
      </c>
      <c r="V83" s="71">
        <f t="shared" si="16"/>
        <v>415.09999999999997</v>
      </c>
      <c r="W83" s="73">
        <f t="shared" si="17"/>
        <v>415</v>
      </c>
      <c r="X83" s="77">
        <v>35</v>
      </c>
      <c r="Y83" s="73">
        <f>'ИТОГ и проверка'!Q83</f>
        <v>415</v>
      </c>
      <c r="Z83" s="73">
        <f t="shared" si="18"/>
        <v>34.991568296795954</v>
      </c>
      <c r="AA83" s="71">
        <f t="shared" si="19"/>
        <v>-8.4317032040459594E-3</v>
      </c>
      <c r="AB83" s="10">
        <f t="shared" si="11"/>
        <v>0</v>
      </c>
      <c r="AC83" s="236"/>
      <c r="AD83" s="73"/>
      <c r="AE83" s="77"/>
      <c r="AF83" s="77"/>
      <c r="AG83" s="73">
        <f t="shared" si="20"/>
        <v>415</v>
      </c>
      <c r="AH83" s="73"/>
      <c r="AI83" s="91"/>
      <c r="AJ83" s="91">
        <f t="shared" si="21"/>
        <v>415</v>
      </c>
      <c r="AK83" s="89">
        <f t="shared" si="12"/>
        <v>0</v>
      </c>
      <c r="AL83" s="71">
        <f t="shared" si="13"/>
        <v>0</v>
      </c>
    </row>
    <row r="84" spans="1:38" ht="47.25">
      <c r="A84" s="66" t="s">
        <v>175</v>
      </c>
      <c r="B84" s="67" t="s">
        <v>176</v>
      </c>
      <c r="C84" s="222">
        <v>21.2</v>
      </c>
      <c r="D84" s="74">
        <v>152</v>
      </c>
      <c r="E84" s="148">
        <v>143</v>
      </c>
      <c r="F84" s="157">
        <f t="shared" si="14"/>
        <v>6.7452830188679247</v>
      </c>
      <c r="G84" s="72">
        <v>53</v>
      </c>
      <c r="H84" s="75">
        <v>35</v>
      </c>
      <c r="I84" s="235"/>
      <c r="J84" s="75"/>
      <c r="K84" s="75"/>
      <c r="L84" s="75"/>
      <c r="M84" s="75">
        <v>53</v>
      </c>
      <c r="N84" s="75"/>
      <c r="O84" s="70">
        <v>35</v>
      </c>
      <c r="P84" s="77"/>
      <c r="Q84" s="77"/>
      <c r="R84" s="77"/>
      <c r="S84" s="77"/>
      <c r="T84" s="77"/>
      <c r="U84" s="71">
        <f t="shared" si="15"/>
        <v>66.037735849056602</v>
      </c>
      <c r="V84" s="71">
        <f t="shared" si="16"/>
        <v>50.05</v>
      </c>
      <c r="W84" s="73">
        <f t="shared" si="17"/>
        <v>50</v>
      </c>
      <c r="X84" s="77">
        <v>35</v>
      </c>
      <c r="Y84" s="73">
        <f>'ИТОГ и проверка'!Q84</f>
        <v>50</v>
      </c>
      <c r="Z84" s="73">
        <f t="shared" si="18"/>
        <v>34.965034965034967</v>
      </c>
      <c r="AA84" s="71">
        <f t="shared" si="19"/>
        <v>-3.4965034965033226E-2</v>
      </c>
      <c r="AB84" s="73">
        <f t="shared" si="11"/>
        <v>0</v>
      </c>
      <c r="AC84" s="236"/>
      <c r="AD84" s="73"/>
      <c r="AE84" s="77"/>
      <c r="AF84" s="77"/>
      <c r="AG84" s="73">
        <f t="shared" si="20"/>
        <v>50</v>
      </c>
      <c r="AH84" s="73"/>
      <c r="AI84" s="91"/>
      <c r="AJ84" s="91">
        <f t="shared" si="21"/>
        <v>50</v>
      </c>
      <c r="AK84" s="89">
        <f t="shared" si="12"/>
        <v>0</v>
      </c>
      <c r="AL84" s="71">
        <f t="shared" si="13"/>
        <v>0</v>
      </c>
    </row>
    <row r="85" spans="1:38" ht="47.25">
      <c r="A85" s="66" t="s">
        <v>177</v>
      </c>
      <c r="B85" s="67" t="s">
        <v>178</v>
      </c>
      <c r="C85" s="195">
        <v>70.2</v>
      </c>
      <c r="D85" s="74">
        <v>490</v>
      </c>
      <c r="E85" s="90">
        <v>509</v>
      </c>
      <c r="F85" s="157">
        <f t="shared" si="14"/>
        <v>7.2507122507122501</v>
      </c>
      <c r="G85" s="72">
        <v>161</v>
      </c>
      <c r="H85" s="75">
        <v>33</v>
      </c>
      <c r="I85" s="235"/>
      <c r="J85" s="75"/>
      <c r="K85" s="75"/>
      <c r="L85" s="75"/>
      <c r="M85" s="75">
        <v>161</v>
      </c>
      <c r="N85" s="75"/>
      <c r="O85" s="70">
        <v>105</v>
      </c>
      <c r="P85" s="77"/>
      <c r="Q85" s="77"/>
      <c r="R85" s="77"/>
      <c r="S85" s="77"/>
      <c r="T85" s="77"/>
      <c r="U85" s="71">
        <f t="shared" si="15"/>
        <v>65.217391304347828</v>
      </c>
      <c r="V85" s="71">
        <f t="shared" si="16"/>
        <v>178.14999999999998</v>
      </c>
      <c r="W85" s="73">
        <f t="shared" si="17"/>
        <v>178</v>
      </c>
      <c r="X85" s="77">
        <v>35</v>
      </c>
      <c r="Y85" s="73">
        <f>'ИТОГ и проверка'!Q85</f>
        <v>178</v>
      </c>
      <c r="Z85" s="73">
        <f t="shared" si="18"/>
        <v>34.970530451866402</v>
      </c>
      <c r="AA85" s="71">
        <f t="shared" si="19"/>
        <v>-2.9469548133597812E-2</v>
      </c>
      <c r="AB85" s="10">
        <f t="shared" si="11"/>
        <v>0</v>
      </c>
      <c r="AC85" s="236"/>
      <c r="AD85" s="73"/>
      <c r="AE85" s="77"/>
      <c r="AF85" s="77"/>
      <c r="AG85" s="73">
        <f t="shared" si="20"/>
        <v>178</v>
      </c>
      <c r="AH85" s="73"/>
      <c r="AI85" s="91"/>
      <c r="AJ85" s="91">
        <f t="shared" si="21"/>
        <v>178</v>
      </c>
      <c r="AK85" s="89">
        <f t="shared" si="12"/>
        <v>0</v>
      </c>
      <c r="AL85" s="71">
        <f t="shared" si="13"/>
        <v>0</v>
      </c>
    </row>
    <row r="86" spans="1:38" ht="47.25">
      <c r="A86" s="66" t="s">
        <v>179</v>
      </c>
      <c r="B86" s="67" t="s">
        <v>180</v>
      </c>
      <c r="C86" s="222">
        <v>31</v>
      </c>
      <c r="D86" s="74">
        <v>232</v>
      </c>
      <c r="E86" s="148">
        <v>221</v>
      </c>
      <c r="F86" s="157">
        <f t="shared" si="14"/>
        <v>7.129032258064516</v>
      </c>
      <c r="G86" s="72">
        <v>81</v>
      </c>
      <c r="H86" s="75">
        <v>35</v>
      </c>
      <c r="I86" s="235"/>
      <c r="J86" s="75"/>
      <c r="K86" s="75"/>
      <c r="L86" s="75"/>
      <c r="M86" s="75">
        <v>81</v>
      </c>
      <c r="N86" s="75"/>
      <c r="O86" s="70">
        <v>55</v>
      </c>
      <c r="P86" s="77"/>
      <c r="Q86" s="77"/>
      <c r="R86" s="77"/>
      <c r="S86" s="77"/>
      <c r="T86" s="77"/>
      <c r="U86" s="71">
        <f t="shared" si="15"/>
        <v>67.901234567901227</v>
      </c>
      <c r="V86" s="71">
        <f t="shared" si="16"/>
        <v>77.349999999999994</v>
      </c>
      <c r="W86" s="73">
        <f t="shared" si="17"/>
        <v>77</v>
      </c>
      <c r="X86" s="77">
        <v>35</v>
      </c>
      <c r="Y86" s="73">
        <f>'ИТОГ и проверка'!Q86</f>
        <v>77</v>
      </c>
      <c r="Z86" s="73">
        <f t="shared" si="18"/>
        <v>34.841628959276015</v>
      </c>
      <c r="AA86" s="71">
        <f t="shared" si="19"/>
        <v>-0.15837104072398489</v>
      </c>
      <c r="AB86" s="73">
        <f t="shared" si="11"/>
        <v>0</v>
      </c>
      <c r="AC86" s="236"/>
      <c r="AD86" s="73"/>
      <c r="AE86" s="77"/>
      <c r="AF86" s="77"/>
      <c r="AG86" s="73">
        <f t="shared" si="20"/>
        <v>77</v>
      </c>
      <c r="AH86" s="73"/>
      <c r="AI86" s="91"/>
      <c r="AJ86" s="91">
        <f t="shared" si="21"/>
        <v>77</v>
      </c>
      <c r="AK86" s="89">
        <f t="shared" si="12"/>
        <v>0</v>
      </c>
      <c r="AL86" s="71">
        <f t="shared" si="13"/>
        <v>0</v>
      </c>
    </row>
    <row r="87" spans="1:38" ht="47.25">
      <c r="A87" s="66" t="s">
        <v>181</v>
      </c>
      <c r="B87" s="67" t="s">
        <v>182</v>
      </c>
      <c r="C87" s="195">
        <v>72</v>
      </c>
      <c r="D87" s="74">
        <v>513</v>
      </c>
      <c r="E87" s="90">
        <v>522</v>
      </c>
      <c r="F87" s="157">
        <f t="shared" si="14"/>
        <v>7.25</v>
      </c>
      <c r="G87" s="72">
        <v>179</v>
      </c>
      <c r="H87" s="75">
        <v>35</v>
      </c>
      <c r="I87" s="235"/>
      <c r="J87" s="75"/>
      <c r="K87" s="75"/>
      <c r="L87" s="75"/>
      <c r="M87" s="75">
        <v>179</v>
      </c>
      <c r="N87" s="75"/>
      <c r="O87" s="70">
        <v>120</v>
      </c>
      <c r="P87" s="77"/>
      <c r="Q87" s="77"/>
      <c r="R87" s="77"/>
      <c r="S87" s="77"/>
      <c r="T87" s="77"/>
      <c r="U87" s="71">
        <f t="shared" si="15"/>
        <v>67.039106145251395</v>
      </c>
      <c r="V87" s="71">
        <f t="shared" si="16"/>
        <v>182.7</v>
      </c>
      <c r="W87" s="73">
        <f t="shared" si="17"/>
        <v>182</v>
      </c>
      <c r="X87" s="77">
        <v>35</v>
      </c>
      <c r="Y87" s="73">
        <f>'ИТОГ и проверка'!Q87</f>
        <v>182</v>
      </c>
      <c r="Z87" s="73">
        <f t="shared" si="18"/>
        <v>34.865900383141764</v>
      </c>
      <c r="AA87" s="71">
        <f t="shared" si="19"/>
        <v>-0.13409961685823646</v>
      </c>
      <c r="AB87" s="10">
        <f t="shared" si="11"/>
        <v>0</v>
      </c>
      <c r="AC87" s="236"/>
      <c r="AD87" s="73"/>
      <c r="AE87" s="77"/>
      <c r="AF87" s="77"/>
      <c r="AG87" s="73">
        <f t="shared" si="20"/>
        <v>182</v>
      </c>
      <c r="AH87" s="73"/>
      <c r="AI87" s="91"/>
      <c r="AJ87" s="91">
        <f t="shared" si="21"/>
        <v>182</v>
      </c>
      <c r="AK87" s="89">
        <f t="shared" si="12"/>
        <v>0</v>
      </c>
      <c r="AL87" s="71">
        <f t="shared" si="13"/>
        <v>0</v>
      </c>
    </row>
    <row r="88" spans="1:38" ht="47.25">
      <c r="A88" s="66" t="s">
        <v>183</v>
      </c>
      <c r="B88" s="67" t="s">
        <v>184</v>
      </c>
      <c r="C88" s="222">
        <v>117.6</v>
      </c>
      <c r="D88" s="74">
        <v>859</v>
      </c>
      <c r="E88" s="148">
        <v>851</v>
      </c>
      <c r="F88" s="157">
        <f t="shared" si="14"/>
        <v>7.2363945578231297</v>
      </c>
      <c r="G88" s="72">
        <v>300</v>
      </c>
      <c r="H88" s="75">
        <v>35</v>
      </c>
      <c r="I88" s="235"/>
      <c r="J88" s="75"/>
      <c r="K88" s="75"/>
      <c r="L88" s="75"/>
      <c r="M88" s="75">
        <v>300</v>
      </c>
      <c r="N88" s="75"/>
      <c r="O88" s="70">
        <v>195</v>
      </c>
      <c r="P88" s="77"/>
      <c r="Q88" s="77"/>
      <c r="R88" s="77"/>
      <c r="S88" s="77"/>
      <c r="T88" s="77"/>
      <c r="U88" s="71">
        <f t="shared" si="15"/>
        <v>65</v>
      </c>
      <c r="V88" s="71">
        <f t="shared" si="16"/>
        <v>297.84999999999997</v>
      </c>
      <c r="W88" s="73">
        <f t="shared" si="17"/>
        <v>297</v>
      </c>
      <c r="X88" s="77">
        <v>35</v>
      </c>
      <c r="Y88" s="73">
        <f>'ИТОГ и проверка'!Q88</f>
        <v>297</v>
      </c>
      <c r="Z88" s="73">
        <f t="shared" si="18"/>
        <v>34.90011750881316</v>
      </c>
      <c r="AA88" s="71">
        <f t="shared" si="19"/>
        <v>-9.9882491186839673E-2</v>
      </c>
      <c r="AB88" s="73">
        <f t="shared" si="11"/>
        <v>0</v>
      </c>
      <c r="AC88" s="236"/>
      <c r="AD88" s="73"/>
      <c r="AE88" s="77"/>
      <c r="AF88" s="77"/>
      <c r="AG88" s="73">
        <f t="shared" si="20"/>
        <v>297</v>
      </c>
      <c r="AH88" s="73"/>
      <c r="AI88" s="91"/>
      <c r="AJ88" s="91">
        <f t="shared" si="21"/>
        <v>297</v>
      </c>
      <c r="AK88" s="89">
        <f t="shared" si="12"/>
        <v>0</v>
      </c>
      <c r="AL88" s="71">
        <f t="shared" si="13"/>
        <v>0</v>
      </c>
    </row>
    <row r="89" spans="1:38" ht="47.25">
      <c r="A89" s="66" t="s">
        <v>185</v>
      </c>
      <c r="B89" s="67" t="s">
        <v>186</v>
      </c>
      <c r="C89" s="195">
        <v>161.69999999999999</v>
      </c>
      <c r="D89" s="74">
        <v>1166</v>
      </c>
      <c r="E89" s="90">
        <v>1121</v>
      </c>
      <c r="F89" s="157">
        <f t="shared" si="14"/>
        <v>6.9325912183055047</v>
      </c>
      <c r="G89" s="72">
        <v>408</v>
      </c>
      <c r="H89" s="75">
        <v>35</v>
      </c>
      <c r="I89" s="235"/>
      <c r="J89" s="75"/>
      <c r="K89" s="75"/>
      <c r="L89" s="75"/>
      <c r="M89" s="75">
        <v>408</v>
      </c>
      <c r="N89" s="75"/>
      <c r="O89" s="70">
        <v>270</v>
      </c>
      <c r="P89" s="77"/>
      <c r="Q89" s="77"/>
      <c r="R89" s="77"/>
      <c r="S89" s="77"/>
      <c r="T89" s="77"/>
      <c r="U89" s="71">
        <f t="shared" si="15"/>
        <v>66.17647058823529</v>
      </c>
      <c r="V89" s="71">
        <f t="shared" si="16"/>
        <v>392.34999999999997</v>
      </c>
      <c r="W89" s="73">
        <f t="shared" si="17"/>
        <v>392</v>
      </c>
      <c r="X89" s="77">
        <v>35</v>
      </c>
      <c r="Y89" s="73">
        <f>'ИТОГ и проверка'!Q89</f>
        <v>392</v>
      </c>
      <c r="Z89" s="73">
        <f t="shared" si="18"/>
        <v>34.968777876895629</v>
      </c>
      <c r="AA89" s="71">
        <f t="shared" si="19"/>
        <v>-3.122212310437078E-2</v>
      </c>
      <c r="AB89" s="10">
        <f t="shared" si="11"/>
        <v>0</v>
      </c>
      <c r="AC89" s="236"/>
      <c r="AD89" s="73"/>
      <c r="AE89" s="77"/>
      <c r="AF89" s="77"/>
      <c r="AG89" s="73">
        <f t="shared" si="20"/>
        <v>392</v>
      </c>
      <c r="AH89" s="73"/>
      <c r="AI89" s="91"/>
      <c r="AJ89" s="91">
        <f t="shared" si="21"/>
        <v>392</v>
      </c>
      <c r="AK89" s="89">
        <f t="shared" si="12"/>
        <v>0</v>
      </c>
      <c r="AL89" s="71">
        <f t="shared" si="13"/>
        <v>0</v>
      </c>
    </row>
    <row r="90" spans="1:38" ht="47.25">
      <c r="A90" s="66" t="s">
        <v>187</v>
      </c>
      <c r="B90" s="67" t="s">
        <v>188</v>
      </c>
      <c r="C90" s="222">
        <v>155.1</v>
      </c>
      <c r="D90" s="74">
        <v>1113</v>
      </c>
      <c r="E90" s="148">
        <v>1134</v>
      </c>
      <c r="F90" s="157">
        <f t="shared" si="14"/>
        <v>7.3114119922630563</v>
      </c>
      <c r="G90" s="72">
        <v>389</v>
      </c>
      <c r="H90" s="75">
        <v>35</v>
      </c>
      <c r="I90" s="235"/>
      <c r="J90" s="75"/>
      <c r="K90" s="75"/>
      <c r="L90" s="75"/>
      <c r="M90" s="75">
        <v>389</v>
      </c>
      <c r="N90" s="75"/>
      <c r="O90" s="70">
        <v>250</v>
      </c>
      <c r="P90" s="77"/>
      <c r="Q90" s="77"/>
      <c r="R90" s="77"/>
      <c r="S90" s="77"/>
      <c r="T90" s="77"/>
      <c r="U90" s="71">
        <f t="shared" si="15"/>
        <v>64.267352185089976</v>
      </c>
      <c r="V90" s="71">
        <f t="shared" si="16"/>
        <v>396.9</v>
      </c>
      <c r="W90" s="73">
        <f t="shared" si="17"/>
        <v>396</v>
      </c>
      <c r="X90" s="77">
        <v>35</v>
      </c>
      <c r="Y90" s="73">
        <f>'ИТОГ и проверка'!Q90</f>
        <v>396</v>
      </c>
      <c r="Z90" s="73">
        <f t="shared" si="18"/>
        <v>34.920634920634924</v>
      </c>
      <c r="AA90" s="71">
        <f t="shared" si="19"/>
        <v>-7.936507936507553E-2</v>
      </c>
      <c r="AB90" s="73">
        <f t="shared" si="11"/>
        <v>0</v>
      </c>
      <c r="AC90" s="236"/>
      <c r="AD90" s="73"/>
      <c r="AE90" s="77"/>
      <c r="AF90" s="77"/>
      <c r="AG90" s="73">
        <f t="shared" si="20"/>
        <v>396</v>
      </c>
      <c r="AH90" s="73"/>
      <c r="AI90" s="91"/>
      <c r="AJ90" s="91">
        <f t="shared" si="21"/>
        <v>396</v>
      </c>
      <c r="AK90" s="89">
        <f t="shared" si="12"/>
        <v>0</v>
      </c>
      <c r="AL90" s="71">
        <f t="shared" si="13"/>
        <v>0</v>
      </c>
    </row>
    <row r="91" spans="1:38" ht="47.25">
      <c r="A91" s="66" t="s">
        <v>189</v>
      </c>
      <c r="B91" s="67" t="s">
        <v>190</v>
      </c>
      <c r="C91" s="195">
        <v>57.3</v>
      </c>
      <c r="D91" s="74">
        <v>425</v>
      </c>
      <c r="E91" s="90">
        <v>391</v>
      </c>
      <c r="F91" s="157">
        <f t="shared" si="14"/>
        <v>6.8237347294938919</v>
      </c>
      <c r="G91" s="72">
        <v>148</v>
      </c>
      <c r="H91" s="75">
        <v>35</v>
      </c>
      <c r="I91" s="235"/>
      <c r="J91" s="75"/>
      <c r="K91" s="75"/>
      <c r="L91" s="75"/>
      <c r="M91" s="75">
        <v>148</v>
      </c>
      <c r="N91" s="75"/>
      <c r="O91" s="70">
        <v>100</v>
      </c>
      <c r="P91" s="77"/>
      <c r="Q91" s="77"/>
      <c r="R91" s="77"/>
      <c r="S91" s="77"/>
      <c r="T91" s="77"/>
      <c r="U91" s="71">
        <f t="shared" si="15"/>
        <v>67.567567567567565</v>
      </c>
      <c r="V91" s="71">
        <f t="shared" si="16"/>
        <v>136.85</v>
      </c>
      <c r="W91" s="73">
        <f t="shared" si="17"/>
        <v>136</v>
      </c>
      <c r="X91" s="77">
        <v>35</v>
      </c>
      <c r="Y91" s="73">
        <f>'ИТОГ и проверка'!Q91</f>
        <v>136</v>
      </c>
      <c r="Z91" s="73">
        <f t="shared" si="18"/>
        <v>34.782608695652172</v>
      </c>
      <c r="AA91" s="71">
        <f t="shared" si="19"/>
        <v>-0.21739130434782794</v>
      </c>
      <c r="AB91" s="10">
        <f t="shared" si="11"/>
        <v>0</v>
      </c>
      <c r="AC91" s="236"/>
      <c r="AD91" s="73"/>
      <c r="AE91" s="77"/>
      <c r="AF91" s="77"/>
      <c r="AG91" s="73">
        <f t="shared" si="20"/>
        <v>136</v>
      </c>
      <c r="AH91" s="73"/>
      <c r="AI91" s="91"/>
      <c r="AJ91" s="91">
        <f t="shared" si="21"/>
        <v>136</v>
      </c>
      <c r="AK91" s="89">
        <f t="shared" si="12"/>
        <v>0</v>
      </c>
      <c r="AL91" s="71">
        <f t="shared" si="13"/>
        <v>0</v>
      </c>
    </row>
    <row r="92" spans="1:38" ht="47.25">
      <c r="A92" s="66" t="s">
        <v>191</v>
      </c>
      <c r="B92" s="67" t="s">
        <v>192</v>
      </c>
      <c r="C92" s="222">
        <v>31</v>
      </c>
      <c r="D92" s="74">
        <v>203</v>
      </c>
      <c r="E92" s="148">
        <v>207</v>
      </c>
      <c r="F92" s="157">
        <f t="shared" si="14"/>
        <v>6.67741935483871</v>
      </c>
      <c r="G92" s="72">
        <v>71</v>
      </c>
      <c r="H92" s="75">
        <v>35</v>
      </c>
      <c r="I92" s="235"/>
      <c r="J92" s="75"/>
      <c r="K92" s="75"/>
      <c r="L92" s="75"/>
      <c r="M92" s="75">
        <v>71</v>
      </c>
      <c r="N92" s="75"/>
      <c r="O92" s="70">
        <v>45</v>
      </c>
      <c r="P92" s="77"/>
      <c r="Q92" s="77"/>
      <c r="R92" s="77"/>
      <c r="S92" s="77"/>
      <c r="T92" s="77"/>
      <c r="U92" s="71">
        <f t="shared" si="15"/>
        <v>63.380281690140848</v>
      </c>
      <c r="V92" s="71">
        <f t="shared" si="16"/>
        <v>72.449999999999989</v>
      </c>
      <c r="W92" s="73">
        <f t="shared" si="17"/>
        <v>72</v>
      </c>
      <c r="X92" s="77">
        <v>35</v>
      </c>
      <c r="Y92" s="73">
        <f>'ИТОГ и проверка'!Q92</f>
        <v>72</v>
      </c>
      <c r="Z92" s="73">
        <f t="shared" si="18"/>
        <v>34.782608695652179</v>
      </c>
      <c r="AA92" s="71">
        <f t="shared" si="19"/>
        <v>-0.21739130434782084</v>
      </c>
      <c r="AB92" s="73">
        <f t="shared" si="11"/>
        <v>0</v>
      </c>
      <c r="AC92" s="236"/>
      <c r="AD92" s="73"/>
      <c r="AE92" s="77"/>
      <c r="AF92" s="77"/>
      <c r="AG92" s="73">
        <f t="shared" si="20"/>
        <v>72</v>
      </c>
      <c r="AH92" s="73"/>
      <c r="AI92" s="91"/>
      <c r="AJ92" s="91">
        <f t="shared" si="21"/>
        <v>72</v>
      </c>
      <c r="AK92" s="89">
        <f t="shared" si="12"/>
        <v>0</v>
      </c>
      <c r="AL92" s="71">
        <f t="shared" si="13"/>
        <v>0</v>
      </c>
    </row>
    <row r="93" spans="1:38" ht="47.25">
      <c r="A93" s="66" t="s">
        <v>193</v>
      </c>
      <c r="B93" s="67" t="s">
        <v>194</v>
      </c>
      <c r="C93" s="195">
        <v>55.5</v>
      </c>
      <c r="D93" s="74">
        <v>392</v>
      </c>
      <c r="E93" s="90">
        <v>361</v>
      </c>
      <c r="F93" s="157">
        <f t="shared" si="14"/>
        <v>6.5045045045045047</v>
      </c>
      <c r="G93" s="72">
        <v>137</v>
      </c>
      <c r="H93" s="75">
        <v>35</v>
      </c>
      <c r="I93" s="235"/>
      <c r="J93" s="75"/>
      <c r="K93" s="75"/>
      <c r="L93" s="75"/>
      <c r="M93" s="75">
        <v>137</v>
      </c>
      <c r="N93" s="75"/>
      <c r="O93" s="70">
        <v>90</v>
      </c>
      <c r="P93" s="77"/>
      <c r="Q93" s="77"/>
      <c r="R93" s="77"/>
      <c r="S93" s="77"/>
      <c r="T93" s="77"/>
      <c r="U93" s="71">
        <f t="shared" si="15"/>
        <v>65.693430656934297</v>
      </c>
      <c r="V93" s="71">
        <f t="shared" si="16"/>
        <v>126.35</v>
      </c>
      <c r="W93" s="73">
        <f t="shared" si="17"/>
        <v>126</v>
      </c>
      <c r="X93" s="77">
        <v>35</v>
      </c>
      <c r="Y93" s="73">
        <f>'ИТОГ и проверка'!Q93</f>
        <v>126</v>
      </c>
      <c r="Z93" s="73">
        <f t="shared" si="18"/>
        <v>34.903047091412745</v>
      </c>
      <c r="AA93" s="71">
        <f t="shared" si="19"/>
        <v>-9.6952908587255138E-2</v>
      </c>
      <c r="AB93" s="10">
        <f t="shared" si="11"/>
        <v>0</v>
      </c>
      <c r="AC93" s="236"/>
      <c r="AD93" s="73"/>
      <c r="AE93" s="77"/>
      <c r="AF93" s="77"/>
      <c r="AG93" s="73">
        <f t="shared" si="20"/>
        <v>126</v>
      </c>
      <c r="AH93" s="73"/>
      <c r="AI93" s="91"/>
      <c r="AJ93" s="91">
        <f t="shared" si="21"/>
        <v>126</v>
      </c>
      <c r="AK93" s="89">
        <f t="shared" si="12"/>
        <v>0</v>
      </c>
      <c r="AL93" s="71">
        <f t="shared" si="13"/>
        <v>0</v>
      </c>
    </row>
    <row r="94" spans="1:38" ht="47.25">
      <c r="A94" s="66" t="s">
        <v>195</v>
      </c>
      <c r="B94" s="67" t="s">
        <v>196</v>
      </c>
      <c r="C94" s="222">
        <v>450.8</v>
      </c>
      <c r="D94" s="74">
        <v>3183</v>
      </c>
      <c r="E94" s="148">
        <v>2906</v>
      </c>
      <c r="F94" s="157">
        <f t="shared" si="14"/>
        <v>6.4463176574977812</v>
      </c>
      <c r="G94" s="72">
        <v>1114</v>
      </c>
      <c r="H94" s="75">
        <v>35</v>
      </c>
      <c r="I94" s="235"/>
      <c r="J94" s="75"/>
      <c r="K94" s="75"/>
      <c r="L94" s="75"/>
      <c r="M94" s="75">
        <v>1114</v>
      </c>
      <c r="N94" s="75"/>
      <c r="O94" s="70">
        <v>725</v>
      </c>
      <c r="P94" s="77"/>
      <c r="Q94" s="77"/>
      <c r="R94" s="77"/>
      <c r="S94" s="77"/>
      <c r="T94" s="77"/>
      <c r="U94" s="71">
        <f t="shared" si="15"/>
        <v>65.08078994614003</v>
      </c>
      <c r="V94" s="71">
        <f t="shared" si="16"/>
        <v>1017.0999999999999</v>
      </c>
      <c r="W94" s="73">
        <f t="shared" si="17"/>
        <v>1017</v>
      </c>
      <c r="X94" s="77">
        <v>35</v>
      </c>
      <c r="Y94" s="73">
        <f>'ИТОГ и проверка'!Q94</f>
        <v>1017</v>
      </c>
      <c r="Z94" s="73">
        <f t="shared" si="18"/>
        <v>34.99655884377151</v>
      </c>
      <c r="AA94" s="71">
        <f t="shared" si="19"/>
        <v>-3.441156228490172E-3</v>
      </c>
      <c r="AB94" s="73">
        <f t="shared" si="11"/>
        <v>0</v>
      </c>
      <c r="AC94" s="236"/>
      <c r="AD94" s="73"/>
      <c r="AE94" s="77"/>
      <c r="AF94" s="77"/>
      <c r="AG94" s="73">
        <f t="shared" si="20"/>
        <v>1017</v>
      </c>
      <c r="AH94" s="73"/>
      <c r="AI94" s="91"/>
      <c r="AJ94" s="91">
        <f t="shared" si="21"/>
        <v>1017</v>
      </c>
      <c r="AK94" s="89">
        <f t="shared" si="12"/>
        <v>0</v>
      </c>
      <c r="AL94" s="71">
        <f t="shared" si="13"/>
        <v>0</v>
      </c>
    </row>
    <row r="95" spans="1:38" ht="31.5">
      <c r="A95" s="66" t="s">
        <v>197</v>
      </c>
      <c r="B95" s="67" t="s">
        <v>198</v>
      </c>
      <c r="C95" s="189">
        <v>1064.22</v>
      </c>
      <c r="D95" s="284">
        <v>7191</v>
      </c>
      <c r="E95" s="320">
        <v>7328</v>
      </c>
      <c r="F95" s="174">
        <f t="shared" si="14"/>
        <v>6.8857942906541876</v>
      </c>
      <c r="G95" s="72">
        <v>1316</v>
      </c>
      <c r="H95" s="75">
        <v>35</v>
      </c>
      <c r="I95" s="75">
        <v>1200</v>
      </c>
      <c r="J95" s="75"/>
      <c r="K95" s="75"/>
      <c r="L95" s="75"/>
      <c r="M95" s="75">
        <v>1316</v>
      </c>
      <c r="N95" s="75"/>
      <c r="O95" s="70">
        <v>530</v>
      </c>
      <c r="P95" s="77"/>
      <c r="Q95" s="77"/>
      <c r="R95" s="77"/>
      <c r="S95" s="77"/>
      <c r="T95" s="77"/>
      <c r="U95" s="71">
        <f t="shared" si="15"/>
        <v>40.273556231003042</v>
      </c>
      <c r="V95" s="71">
        <f t="shared" si="16"/>
        <v>2564.7999999999997</v>
      </c>
      <c r="W95" s="73">
        <f t="shared" si="17"/>
        <v>2564</v>
      </c>
      <c r="X95" s="77">
        <v>35</v>
      </c>
      <c r="Y95" s="73">
        <f>'ИТОГ и проверка'!Q95+AC95</f>
        <v>2564</v>
      </c>
      <c r="Z95" s="73">
        <f t="shared" si="18"/>
        <v>34.989082969432317</v>
      </c>
      <c r="AA95" s="71">
        <f t="shared" si="19"/>
        <v>-1.0917030567682673E-2</v>
      </c>
      <c r="AB95" s="10">
        <f t="shared" si="11"/>
        <v>0</v>
      </c>
      <c r="AC95" s="358">
        <v>1500</v>
      </c>
      <c r="AD95" s="73"/>
      <c r="AE95" s="77"/>
      <c r="AF95" s="77"/>
      <c r="AG95" s="73">
        <f t="shared" ref="AG95:AG97" si="22">Y95-AC95</f>
        <v>1064</v>
      </c>
      <c r="AH95" s="73"/>
      <c r="AI95" s="91"/>
      <c r="AJ95" s="91">
        <f t="shared" si="21"/>
        <v>1064</v>
      </c>
      <c r="AK95" s="89">
        <f t="shared" si="12"/>
        <v>-1500</v>
      </c>
      <c r="AL95" s="71">
        <f t="shared" si="13"/>
        <v>0</v>
      </c>
    </row>
    <row r="96" spans="1:38" ht="31.5">
      <c r="A96" s="66" t="s">
        <v>199</v>
      </c>
      <c r="B96" s="67" t="s">
        <v>200</v>
      </c>
      <c r="C96" s="171">
        <v>2277.59</v>
      </c>
      <c r="D96" s="284">
        <v>17396</v>
      </c>
      <c r="E96" s="250">
        <v>18143</v>
      </c>
      <c r="F96" s="174">
        <f t="shared" si="14"/>
        <v>7.965876211258391</v>
      </c>
      <c r="G96" s="72">
        <v>5088</v>
      </c>
      <c r="H96" s="75">
        <v>35</v>
      </c>
      <c r="I96" s="75">
        <v>1000</v>
      </c>
      <c r="J96" s="75"/>
      <c r="K96" s="75"/>
      <c r="L96" s="75"/>
      <c r="M96" s="75">
        <v>5088</v>
      </c>
      <c r="N96" s="75"/>
      <c r="O96" s="70">
        <v>2380</v>
      </c>
      <c r="P96" s="77"/>
      <c r="Q96" s="77"/>
      <c r="R96" s="77"/>
      <c r="S96" s="77"/>
      <c r="T96" s="77"/>
      <c r="U96" s="71">
        <f t="shared" si="15"/>
        <v>46.776729559748425</v>
      </c>
      <c r="V96" s="71">
        <f t="shared" si="16"/>
        <v>6350.0499999999993</v>
      </c>
      <c r="W96" s="73">
        <f t="shared" si="17"/>
        <v>6350</v>
      </c>
      <c r="X96" s="77">
        <v>35</v>
      </c>
      <c r="Y96" s="73">
        <f>'ИТОГ и проверка'!Q96+AC96</f>
        <v>6350</v>
      </c>
      <c r="Z96" s="73">
        <f t="shared" si="18"/>
        <v>34.999724411618807</v>
      </c>
      <c r="AA96" s="71">
        <f t="shared" si="19"/>
        <v>-2.7558838119290385E-4</v>
      </c>
      <c r="AB96" s="73">
        <f t="shared" si="11"/>
        <v>0</v>
      </c>
      <c r="AC96" s="359">
        <v>3000</v>
      </c>
      <c r="AD96" s="73"/>
      <c r="AE96" s="77"/>
      <c r="AF96" s="77"/>
      <c r="AG96" s="73">
        <f t="shared" si="22"/>
        <v>3350</v>
      </c>
      <c r="AH96" s="73"/>
      <c r="AI96" s="91"/>
      <c r="AJ96" s="91">
        <f t="shared" si="21"/>
        <v>3350</v>
      </c>
      <c r="AK96" s="89">
        <f t="shared" si="12"/>
        <v>-3000</v>
      </c>
      <c r="AL96" s="71">
        <f t="shared" si="13"/>
        <v>0</v>
      </c>
    </row>
    <row r="97" spans="1:38" ht="31.5">
      <c r="A97" s="66" t="s">
        <v>201</v>
      </c>
      <c r="B97" s="67" t="s">
        <v>202</v>
      </c>
      <c r="C97" s="168">
        <v>6270.68</v>
      </c>
      <c r="D97" s="74">
        <v>43429</v>
      </c>
      <c r="E97" s="148">
        <v>46340</v>
      </c>
      <c r="F97" s="157">
        <f t="shared" si="14"/>
        <v>7.3899481395957052</v>
      </c>
      <c r="G97" s="72">
        <v>9400</v>
      </c>
      <c r="H97" s="75">
        <v>35</v>
      </c>
      <c r="I97" s="75">
        <v>5800</v>
      </c>
      <c r="J97" s="75"/>
      <c r="K97" s="75"/>
      <c r="L97" s="75"/>
      <c r="M97" s="75">
        <v>9400</v>
      </c>
      <c r="N97" s="75"/>
      <c r="O97" s="70">
        <v>5435</v>
      </c>
      <c r="P97" s="77"/>
      <c r="Q97" s="77"/>
      <c r="R97" s="77"/>
      <c r="S97" s="77"/>
      <c r="T97" s="77"/>
      <c r="U97" s="71">
        <f t="shared" si="15"/>
        <v>57.819148936170215</v>
      </c>
      <c r="V97" s="71">
        <f t="shared" si="16"/>
        <v>16218.999999999998</v>
      </c>
      <c r="W97" s="73">
        <f t="shared" si="17"/>
        <v>16219</v>
      </c>
      <c r="X97" s="77">
        <v>35</v>
      </c>
      <c r="Y97" s="73">
        <f>'ИТОГ и проверка'!Q97+AC97</f>
        <v>16218</v>
      </c>
      <c r="Z97" s="73">
        <f t="shared" si="18"/>
        <v>34.997842037116961</v>
      </c>
      <c r="AA97" s="71">
        <f t="shared" si="19"/>
        <v>-2.1579628830394881E-3</v>
      </c>
      <c r="AB97" s="10">
        <f t="shared" si="11"/>
        <v>0</v>
      </c>
      <c r="AC97" s="358">
        <v>9251</v>
      </c>
      <c r="AD97" s="73"/>
      <c r="AE97" s="77"/>
      <c r="AF97" s="77"/>
      <c r="AG97" s="73">
        <f t="shared" si="22"/>
        <v>6967</v>
      </c>
      <c r="AH97" s="73"/>
      <c r="AI97" s="91"/>
      <c r="AJ97" s="91">
        <f t="shared" si="21"/>
        <v>6967</v>
      </c>
      <c r="AK97" s="89">
        <f t="shared" si="12"/>
        <v>-9251</v>
      </c>
      <c r="AL97" s="71">
        <f t="shared" si="13"/>
        <v>0</v>
      </c>
    </row>
    <row r="98" spans="1:38">
      <c r="A98" s="93" t="s">
        <v>203</v>
      </c>
      <c r="B98" s="57" t="s">
        <v>204</v>
      </c>
      <c r="C98" s="163"/>
      <c r="D98" s="165"/>
      <c r="E98" s="212"/>
      <c r="F98" s="213"/>
      <c r="G98" s="119"/>
      <c r="H98" s="61"/>
      <c r="I98" s="61"/>
      <c r="J98" s="61"/>
      <c r="K98" s="61"/>
      <c r="L98" s="61"/>
      <c r="M98" s="61"/>
      <c r="N98" s="61"/>
      <c r="O98" s="7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120"/>
      <c r="AA98" s="60"/>
      <c r="AB98" s="73">
        <f t="shared" si="11"/>
        <v>0</v>
      </c>
      <c r="AC98" s="60"/>
      <c r="AD98" s="60"/>
      <c r="AE98" s="60"/>
      <c r="AF98" s="60"/>
      <c r="AG98" s="60"/>
      <c r="AH98" s="192"/>
      <c r="AI98" s="317"/>
      <c r="AJ98" s="91">
        <f t="shared" si="21"/>
        <v>0</v>
      </c>
      <c r="AK98" s="89">
        <f t="shared" si="12"/>
        <v>0</v>
      </c>
      <c r="AL98" s="71">
        <f t="shared" si="13"/>
        <v>0</v>
      </c>
    </row>
    <row r="99" spans="1:38" ht="47.25">
      <c r="A99" s="66" t="s">
        <v>205</v>
      </c>
      <c r="B99" s="67" t="s">
        <v>206</v>
      </c>
      <c r="C99" s="189">
        <v>559.529</v>
      </c>
      <c r="D99" s="284">
        <v>516</v>
      </c>
      <c r="E99" s="250">
        <v>685</v>
      </c>
      <c r="F99" s="174">
        <f t="shared" si="14"/>
        <v>1.2242439623326047</v>
      </c>
      <c r="G99" s="72">
        <v>120</v>
      </c>
      <c r="H99" s="75">
        <v>23</v>
      </c>
      <c r="I99" s="75"/>
      <c r="J99" s="75"/>
      <c r="K99" s="75"/>
      <c r="L99" s="75"/>
      <c r="M99" s="75">
        <v>120</v>
      </c>
      <c r="N99" s="75"/>
      <c r="O99" s="70">
        <v>84</v>
      </c>
      <c r="P99" s="77"/>
      <c r="Q99" s="77"/>
      <c r="R99" s="77"/>
      <c r="S99" s="77"/>
      <c r="T99" s="77"/>
      <c r="U99" s="71">
        <f t="shared" si="15"/>
        <v>70</v>
      </c>
      <c r="V99" s="71">
        <f t="shared" si="16"/>
        <v>239.74999999999997</v>
      </c>
      <c r="W99" s="73">
        <f t="shared" si="17"/>
        <v>239</v>
      </c>
      <c r="X99" s="77">
        <v>35</v>
      </c>
      <c r="Y99" s="73">
        <f>'ИТОГ и проверка'!Q99</f>
        <v>120</v>
      </c>
      <c r="Z99" s="73">
        <f t="shared" si="18"/>
        <v>17.518248175182482</v>
      </c>
      <c r="AA99" s="71">
        <f t="shared" si="19"/>
        <v>-17.481751824817518</v>
      </c>
      <c r="AB99" s="10">
        <f t="shared" si="11"/>
        <v>0</v>
      </c>
      <c r="AC99" s="77"/>
      <c r="AD99" s="73"/>
      <c r="AE99" s="77"/>
      <c r="AF99" s="77"/>
      <c r="AG99" s="73">
        <f t="shared" si="20"/>
        <v>120</v>
      </c>
      <c r="AH99" s="73"/>
      <c r="AI99" s="91"/>
      <c r="AJ99" s="91">
        <f t="shared" si="21"/>
        <v>120</v>
      </c>
      <c r="AK99" s="89">
        <f t="shared" si="12"/>
        <v>0</v>
      </c>
      <c r="AL99" s="71">
        <f t="shared" si="13"/>
        <v>0</v>
      </c>
    </row>
    <row r="100" spans="1:38" ht="31.5">
      <c r="A100" s="66" t="s">
        <v>207</v>
      </c>
      <c r="B100" s="67" t="s">
        <v>208</v>
      </c>
      <c r="C100" s="196">
        <v>84.48</v>
      </c>
      <c r="D100" s="74">
        <v>110</v>
      </c>
      <c r="E100" s="251">
        <v>121</v>
      </c>
      <c r="F100" s="157">
        <f t="shared" ref="F100:F162" si="23">E100/C100</f>
        <v>1.4322916666666665</v>
      </c>
      <c r="G100" s="72">
        <v>38</v>
      </c>
      <c r="H100" s="75">
        <v>35</v>
      </c>
      <c r="I100" s="75"/>
      <c r="J100" s="75"/>
      <c r="K100" s="75"/>
      <c r="L100" s="75"/>
      <c r="M100" s="75">
        <v>38</v>
      </c>
      <c r="N100" s="75"/>
      <c r="O100" s="70">
        <v>8</v>
      </c>
      <c r="P100" s="77"/>
      <c r="Q100" s="77"/>
      <c r="R100" s="77"/>
      <c r="S100" s="77"/>
      <c r="T100" s="77"/>
      <c r="U100" s="71">
        <f t="shared" ref="U100:U162" si="24">O100/G100%</f>
        <v>21.05263157894737</v>
      </c>
      <c r="V100" s="71">
        <f t="shared" si="16"/>
        <v>42.349999999999994</v>
      </c>
      <c r="W100" s="73">
        <f t="shared" ref="W100:W162" si="25">ROUNDDOWN(V100,0)</f>
        <v>42</v>
      </c>
      <c r="X100" s="77">
        <v>35</v>
      </c>
      <c r="Y100" s="73">
        <f>'ИТОГ и проверка'!Q100</f>
        <v>42</v>
      </c>
      <c r="Z100" s="73">
        <f t="shared" si="18"/>
        <v>34.710743801652896</v>
      </c>
      <c r="AA100" s="71">
        <f t="shared" ref="AA100:AA162" si="26">Z100-X100</f>
        <v>-0.28925619834710403</v>
      </c>
      <c r="AB100" s="73">
        <f t="shared" ref="AB100:AB163" si="27">IF(AA100&gt;0.01,AA100*1000000,0)</f>
        <v>0</v>
      </c>
      <c r="AC100" s="77"/>
      <c r="AD100" s="73"/>
      <c r="AE100" s="77"/>
      <c r="AF100" s="77"/>
      <c r="AG100" s="73">
        <f t="shared" ref="AG100:AG162" si="28">Y100</f>
        <v>42</v>
      </c>
      <c r="AH100" s="73"/>
      <c r="AI100" s="91"/>
      <c r="AJ100" s="91">
        <f t="shared" ref="AJ100:AJ163" si="29">SUM(AD100:AI100)</f>
        <v>42</v>
      </c>
      <c r="AK100" s="89">
        <f t="shared" ref="AK100:AK163" si="30">AJ100-Y100</f>
        <v>0</v>
      </c>
      <c r="AL100" s="71">
        <f t="shared" ref="AL100:AL163" si="31">IF(AK100&gt;1,AK100*1000,0)</f>
        <v>0</v>
      </c>
    </row>
    <row r="101" spans="1:38" ht="63">
      <c r="A101" s="66" t="s">
        <v>209</v>
      </c>
      <c r="B101" s="67" t="s">
        <v>210</v>
      </c>
      <c r="C101" s="189">
        <v>118.67100000000001</v>
      </c>
      <c r="D101" s="284">
        <v>238</v>
      </c>
      <c r="E101" s="170">
        <v>217</v>
      </c>
      <c r="F101" s="174">
        <f t="shared" si="23"/>
        <v>1.8285849112251518</v>
      </c>
      <c r="G101" s="72">
        <v>83</v>
      </c>
      <c r="H101" s="75">
        <v>35</v>
      </c>
      <c r="I101" s="75"/>
      <c r="J101" s="75"/>
      <c r="K101" s="75"/>
      <c r="L101" s="75"/>
      <c r="M101" s="75">
        <v>83</v>
      </c>
      <c r="N101" s="75"/>
      <c r="O101" s="109">
        <v>38</v>
      </c>
      <c r="P101" s="77"/>
      <c r="Q101" s="77"/>
      <c r="R101" s="77"/>
      <c r="S101" s="77"/>
      <c r="T101" s="77"/>
      <c r="U101" s="71">
        <f t="shared" si="24"/>
        <v>45.783132530120483</v>
      </c>
      <c r="V101" s="71">
        <f t="shared" si="16"/>
        <v>75.949999999999989</v>
      </c>
      <c r="W101" s="73">
        <f t="shared" si="25"/>
        <v>75</v>
      </c>
      <c r="X101" s="77">
        <v>35</v>
      </c>
      <c r="Y101" s="73">
        <f>'ИТОГ и проверка'!Q101</f>
        <v>75</v>
      </c>
      <c r="Z101" s="73">
        <f t="shared" si="18"/>
        <v>34.562211981566819</v>
      </c>
      <c r="AA101" s="71">
        <f t="shared" si="26"/>
        <v>-0.43778801843318149</v>
      </c>
      <c r="AB101" s="10">
        <f t="shared" si="27"/>
        <v>0</v>
      </c>
      <c r="AC101" s="77"/>
      <c r="AD101" s="73"/>
      <c r="AE101" s="77"/>
      <c r="AF101" s="77"/>
      <c r="AG101" s="73">
        <f t="shared" si="28"/>
        <v>75</v>
      </c>
      <c r="AH101" s="73"/>
      <c r="AI101" s="91"/>
      <c r="AJ101" s="91">
        <f t="shared" si="29"/>
        <v>75</v>
      </c>
      <c r="AK101" s="89">
        <f t="shared" si="30"/>
        <v>0</v>
      </c>
      <c r="AL101" s="71">
        <f t="shared" si="31"/>
        <v>0</v>
      </c>
    </row>
    <row r="102" spans="1:38" ht="63">
      <c r="A102" s="66" t="s">
        <v>211</v>
      </c>
      <c r="B102" s="67" t="s">
        <v>212</v>
      </c>
      <c r="C102" s="196">
        <v>84.194999999999993</v>
      </c>
      <c r="D102" s="284">
        <v>159</v>
      </c>
      <c r="E102" s="250">
        <v>157</v>
      </c>
      <c r="F102" s="174">
        <f t="shared" si="23"/>
        <v>1.8647188075301384</v>
      </c>
      <c r="G102" s="72">
        <v>55</v>
      </c>
      <c r="H102" s="75">
        <v>35</v>
      </c>
      <c r="I102" s="75"/>
      <c r="J102" s="75"/>
      <c r="K102" s="75"/>
      <c r="L102" s="75"/>
      <c r="M102" s="75">
        <v>55</v>
      </c>
      <c r="N102" s="75"/>
      <c r="O102" s="109">
        <v>16</v>
      </c>
      <c r="P102" s="77"/>
      <c r="Q102" s="77"/>
      <c r="R102" s="77"/>
      <c r="S102" s="77"/>
      <c r="T102" s="77"/>
      <c r="U102" s="71">
        <f t="shared" si="24"/>
        <v>29.09090909090909</v>
      </c>
      <c r="V102" s="71">
        <f t="shared" si="16"/>
        <v>54.949999999999996</v>
      </c>
      <c r="W102" s="73">
        <f t="shared" si="25"/>
        <v>54</v>
      </c>
      <c r="X102" s="77">
        <v>35</v>
      </c>
      <c r="Y102" s="73">
        <f>'ИТОГ и проверка'!Q102</f>
        <v>54</v>
      </c>
      <c r="Z102" s="73">
        <f t="shared" si="18"/>
        <v>34.394904458598724</v>
      </c>
      <c r="AA102" s="71">
        <f t="shared" si="26"/>
        <v>-0.60509554140127619</v>
      </c>
      <c r="AB102" s="73">
        <f t="shared" si="27"/>
        <v>0</v>
      </c>
      <c r="AC102" s="77"/>
      <c r="AD102" s="73"/>
      <c r="AE102" s="77"/>
      <c r="AF102" s="77"/>
      <c r="AG102" s="73">
        <f t="shared" si="28"/>
        <v>54</v>
      </c>
      <c r="AH102" s="73"/>
      <c r="AI102" s="91"/>
      <c r="AJ102" s="91">
        <f t="shared" si="29"/>
        <v>54</v>
      </c>
      <c r="AK102" s="89">
        <f t="shared" si="30"/>
        <v>0</v>
      </c>
      <c r="AL102" s="71">
        <f t="shared" si="31"/>
        <v>0</v>
      </c>
    </row>
    <row r="103" spans="1:38" ht="63">
      <c r="A103" s="66" t="s">
        <v>213</v>
      </c>
      <c r="B103" s="67" t="s">
        <v>214</v>
      </c>
      <c r="C103" s="189">
        <v>184.93</v>
      </c>
      <c r="D103" s="74">
        <v>373</v>
      </c>
      <c r="E103" s="148">
        <v>343</v>
      </c>
      <c r="F103" s="157">
        <f t="shared" si="23"/>
        <v>1.8547558535662141</v>
      </c>
      <c r="G103" s="72">
        <v>130</v>
      </c>
      <c r="H103" s="75">
        <v>35</v>
      </c>
      <c r="I103" s="75"/>
      <c r="J103" s="75"/>
      <c r="K103" s="75"/>
      <c r="L103" s="75"/>
      <c r="M103" s="75">
        <v>130</v>
      </c>
      <c r="N103" s="75"/>
      <c r="O103" s="109">
        <v>35</v>
      </c>
      <c r="P103" s="77"/>
      <c r="Q103" s="77"/>
      <c r="R103" s="77"/>
      <c r="S103" s="77"/>
      <c r="T103" s="77"/>
      <c r="U103" s="71">
        <f t="shared" si="24"/>
        <v>26.923076923076923</v>
      </c>
      <c r="V103" s="71">
        <f t="shared" si="16"/>
        <v>120.05</v>
      </c>
      <c r="W103" s="73">
        <f t="shared" si="25"/>
        <v>120</v>
      </c>
      <c r="X103" s="77">
        <v>35</v>
      </c>
      <c r="Y103" s="73">
        <f>'ИТОГ и проверка'!Q103</f>
        <v>120</v>
      </c>
      <c r="Z103" s="73">
        <f t="shared" si="18"/>
        <v>34.985422740524783</v>
      </c>
      <c r="AA103" s="71">
        <f t="shared" si="26"/>
        <v>-1.4577259475217375E-2</v>
      </c>
      <c r="AB103" s="10">
        <f t="shared" si="27"/>
        <v>0</v>
      </c>
      <c r="AC103" s="77"/>
      <c r="AD103" s="73"/>
      <c r="AE103" s="77"/>
      <c r="AF103" s="77"/>
      <c r="AG103" s="73">
        <f t="shared" si="28"/>
        <v>120</v>
      </c>
      <c r="AH103" s="73"/>
      <c r="AI103" s="91"/>
      <c r="AJ103" s="91">
        <f t="shared" si="29"/>
        <v>120</v>
      </c>
      <c r="AK103" s="89">
        <f t="shared" si="30"/>
        <v>0</v>
      </c>
      <c r="AL103" s="71">
        <f t="shared" si="31"/>
        <v>0</v>
      </c>
    </row>
    <row r="104" spans="1:38" ht="31.5">
      <c r="A104" s="66" t="s">
        <v>215</v>
      </c>
      <c r="B104" s="67" t="s">
        <v>216</v>
      </c>
      <c r="C104" s="171">
        <v>37.735999999999997</v>
      </c>
      <c r="D104" s="74">
        <v>48</v>
      </c>
      <c r="E104" s="323">
        <v>45</v>
      </c>
      <c r="F104" s="157">
        <f t="shared" si="23"/>
        <v>1.1924952300190801</v>
      </c>
      <c r="G104" s="72">
        <v>16</v>
      </c>
      <c r="H104" s="75">
        <v>33</v>
      </c>
      <c r="I104" s="75"/>
      <c r="J104" s="75"/>
      <c r="K104" s="75"/>
      <c r="L104" s="75"/>
      <c r="M104" s="75">
        <v>16</v>
      </c>
      <c r="N104" s="75"/>
      <c r="O104" s="109">
        <v>5</v>
      </c>
      <c r="P104" s="77"/>
      <c r="Q104" s="77"/>
      <c r="R104" s="77"/>
      <c r="S104" s="77"/>
      <c r="T104" s="77"/>
      <c r="U104" s="71">
        <f t="shared" si="24"/>
        <v>31.25</v>
      </c>
      <c r="V104" s="71">
        <f t="shared" si="16"/>
        <v>15.749999999999998</v>
      </c>
      <c r="W104" s="73">
        <f t="shared" si="25"/>
        <v>15</v>
      </c>
      <c r="X104" s="77">
        <v>35</v>
      </c>
      <c r="Y104" s="73">
        <f>'ИТОГ и проверка'!Q104</f>
        <v>15</v>
      </c>
      <c r="Z104" s="73">
        <f t="shared" si="18"/>
        <v>33.333333333333336</v>
      </c>
      <c r="AA104" s="71">
        <f t="shared" si="26"/>
        <v>-1.6666666666666643</v>
      </c>
      <c r="AB104" s="73">
        <f t="shared" si="27"/>
        <v>0</v>
      </c>
      <c r="AC104" s="77"/>
      <c r="AD104" s="73"/>
      <c r="AE104" s="77"/>
      <c r="AF104" s="77"/>
      <c r="AG104" s="73">
        <f t="shared" si="28"/>
        <v>15</v>
      </c>
      <c r="AH104" s="73"/>
      <c r="AI104" s="91"/>
      <c r="AJ104" s="91">
        <f t="shared" si="29"/>
        <v>15</v>
      </c>
      <c r="AK104" s="89">
        <f t="shared" si="30"/>
        <v>0</v>
      </c>
      <c r="AL104" s="71">
        <f t="shared" si="31"/>
        <v>0</v>
      </c>
    </row>
    <row r="105" spans="1:38" ht="31.5">
      <c r="A105" s="66" t="s">
        <v>217</v>
      </c>
      <c r="B105" s="67" t="s">
        <v>218</v>
      </c>
      <c r="C105" s="168">
        <v>40.045999999999999</v>
      </c>
      <c r="D105" s="284">
        <v>26</v>
      </c>
      <c r="E105" s="208">
        <v>38</v>
      </c>
      <c r="F105" s="174">
        <f t="shared" si="23"/>
        <v>0.94890875493182836</v>
      </c>
      <c r="G105" s="72">
        <v>0</v>
      </c>
      <c r="H105" s="75">
        <v>0</v>
      </c>
      <c r="I105" s="75"/>
      <c r="J105" s="75"/>
      <c r="K105" s="75"/>
      <c r="L105" s="75"/>
      <c r="M105" s="75">
        <v>0</v>
      </c>
      <c r="N105" s="75"/>
      <c r="O105" s="109">
        <v>0</v>
      </c>
      <c r="P105" s="77"/>
      <c r="Q105" s="77"/>
      <c r="R105" s="77"/>
      <c r="S105" s="77"/>
      <c r="T105" s="77"/>
      <c r="U105" s="71">
        <v>0</v>
      </c>
      <c r="V105" s="71">
        <f t="shared" si="16"/>
        <v>13.299999999999999</v>
      </c>
      <c r="W105" s="73">
        <f t="shared" si="25"/>
        <v>13</v>
      </c>
      <c r="X105" s="77">
        <v>35</v>
      </c>
      <c r="Y105" s="73">
        <f>'ИТОГ и проверка'!Q105</f>
        <v>0</v>
      </c>
      <c r="Z105" s="73">
        <f t="shared" si="18"/>
        <v>0</v>
      </c>
      <c r="AA105" s="71">
        <f t="shared" si="26"/>
        <v>-35</v>
      </c>
      <c r="AB105" s="10">
        <f t="shared" si="27"/>
        <v>0</v>
      </c>
      <c r="AC105" s="77"/>
      <c r="AD105" s="73"/>
      <c r="AE105" s="77"/>
      <c r="AF105" s="77"/>
      <c r="AG105" s="73">
        <f t="shared" si="28"/>
        <v>0</v>
      </c>
      <c r="AH105" s="73"/>
      <c r="AI105" s="91"/>
      <c r="AJ105" s="91">
        <f t="shared" si="29"/>
        <v>0</v>
      </c>
      <c r="AK105" s="89">
        <f t="shared" si="30"/>
        <v>0</v>
      </c>
      <c r="AL105" s="71">
        <f t="shared" si="31"/>
        <v>0</v>
      </c>
    </row>
    <row r="106" spans="1:38" ht="31.5">
      <c r="A106" s="66" t="s">
        <v>219</v>
      </c>
      <c r="B106" s="67" t="s">
        <v>220</v>
      </c>
      <c r="C106" s="222">
        <v>41.890999999999998</v>
      </c>
      <c r="D106" s="284">
        <v>11</v>
      </c>
      <c r="E106" s="250">
        <v>29</v>
      </c>
      <c r="F106" s="174">
        <f t="shared" si="23"/>
        <v>0.69227280322742357</v>
      </c>
      <c r="G106" s="72">
        <v>3</v>
      </c>
      <c r="H106" s="75">
        <v>27</v>
      </c>
      <c r="I106" s="75"/>
      <c r="J106" s="75"/>
      <c r="K106" s="75"/>
      <c r="L106" s="75"/>
      <c r="M106" s="75">
        <v>3</v>
      </c>
      <c r="N106" s="75"/>
      <c r="O106" s="70">
        <v>3</v>
      </c>
      <c r="P106" s="77"/>
      <c r="Q106" s="77"/>
      <c r="R106" s="77"/>
      <c r="S106" s="77"/>
      <c r="T106" s="77"/>
      <c r="U106" s="71">
        <f t="shared" si="24"/>
        <v>100</v>
      </c>
      <c r="V106" s="71">
        <f t="shared" si="16"/>
        <v>10.149999999999999</v>
      </c>
      <c r="W106" s="73">
        <f t="shared" si="25"/>
        <v>10</v>
      </c>
      <c r="X106" s="77">
        <v>35</v>
      </c>
      <c r="Y106" s="73">
        <f>'ИТОГ и проверка'!Q106</f>
        <v>10</v>
      </c>
      <c r="Z106" s="73">
        <f t="shared" si="18"/>
        <v>34.482758620689658</v>
      </c>
      <c r="AA106" s="71">
        <f t="shared" si="26"/>
        <v>-0.51724137931034164</v>
      </c>
      <c r="AB106" s="73">
        <f t="shared" si="27"/>
        <v>0</v>
      </c>
      <c r="AC106" s="77"/>
      <c r="AD106" s="73"/>
      <c r="AE106" s="77"/>
      <c r="AF106" s="77"/>
      <c r="AG106" s="73">
        <f t="shared" si="28"/>
        <v>10</v>
      </c>
      <c r="AH106" s="73"/>
      <c r="AI106" s="91"/>
      <c r="AJ106" s="91">
        <f t="shared" si="29"/>
        <v>10</v>
      </c>
      <c r="AK106" s="89">
        <f t="shared" si="30"/>
        <v>0</v>
      </c>
      <c r="AL106" s="71">
        <f t="shared" si="31"/>
        <v>0</v>
      </c>
    </row>
    <row r="107" spans="1:38" ht="63">
      <c r="A107" s="66" t="s">
        <v>221</v>
      </c>
      <c r="B107" s="67" t="s">
        <v>222</v>
      </c>
      <c r="C107" s="168">
        <v>26.7</v>
      </c>
      <c r="D107" s="74">
        <v>142</v>
      </c>
      <c r="E107" s="148">
        <v>184</v>
      </c>
      <c r="F107" s="157">
        <f t="shared" si="23"/>
        <v>6.8913857677902621</v>
      </c>
      <c r="G107" s="72">
        <v>49</v>
      </c>
      <c r="H107" s="75">
        <v>35</v>
      </c>
      <c r="I107" s="75"/>
      <c r="J107" s="75"/>
      <c r="K107" s="75"/>
      <c r="L107" s="75"/>
      <c r="M107" s="75">
        <v>49</v>
      </c>
      <c r="N107" s="75"/>
      <c r="O107" s="70">
        <v>49</v>
      </c>
      <c r="P107" s="77"/>
      <c r="Q107" s="77"/>
      <c r="R107" s="77"/>
      <c r="S107" s="77"/>
      <c r="T107" s="77"/>
      <c r="U107" s="71">
        <f t="shared" si="24"/>
        <v>100</v>
      </c>
      <c r="V107" s="71">
        <f t="shared" si="16"/>
        <v>64.399999999999991</v>
      </c>
      <c r="W107" s="73">
        <f t="shared" si="25"/>
        <v>64</v>
      </c>
      <c r="X107" s="77">
        <v>35</v>
      </c>
      <c r="Y107" s="73">
        <f>'ИТОГ и проверка'!Q107</f>
        <v>64</v>
      </c>
      <c r="Z107" s="73">
        <f t="shared" si="18"/>
        <v>34.782608695652172</v>
      </c>
      <c r="AA107" s="71">
        <f t="shared" si="26"/>
        <v>-0.21739130434782794</v>
      </c>
      <c r="AB107" s="10">
        <f t="shared" si="27"/>
        <v>0</v>
      </c>
      <c r="AC107" s="77"/>
      <c r="AD107" s="73"/>
      <c r="AE107" s="77"/>
      <c r="AF107" s="77"/>
      <c r="AG107" s="73">
        <f t="shared" si="28"/>
        <v>64</v>
      </c>
      <c r="AH107" s="73"/>
      <c r="AI107" s="91"/>
      <c r="AJ107" s="91">
        <f t="shared" si="29"/>
        <v>64</v>
      </c>
      <c r="AK107" s="89">
        <f t="shared" si="30"/>
        <v>0</v>
      </c>
      <c r="AL107" s="71">
        <f t="shared" si="31"/>
        <v>0</v>
      </c>
    </row>
    <row r="108" spans="1:38" ht="31.5">
      <c r="A108" s="66" t="s">
        <v>223</v>
      </c>
      <c r="B108" s="67" t="s">
        <v>224</v>
      </c>
      <c r="C108" s="171">
        <v>1113.73</v>
      </c>
      <c r="D108" s="74">
        <v>2858</v>
      </c>
      <c r="E108" s="111">
        <v>2536</v>
      </c>
      <c r="F108" s="157">
        <f t="shared" si="23"/>
        <v>2.2770330331408868</v>
      </c>
      <c r="G108" s="72">
        <v>820</v>
      </c>
      <c r="H108" s="75">
        <v>35</v>
      </c>
      <c r="I108" s="75">
        <v>180</v>
      </c>
      <c r="J108" s="75"/>
      <c r="K108" s="75"/>
      <c r="L108" s="75"/>
      <c r="M108" s="75">
        <v>820</v>
      </c>
      <c r="N108" s="75"/>
      <c r="O108" s="70"/>
      <c r="P108" s="77"/>
      <c r="Q108" s="77"/>
      <c r="R108" s="77"/>
      <c r="S108" s="77"/>
      <c r="T108" s="77"/>
      <c r="U108" s="71">
        <f t="shared" si="24"/>
        <v>0</v>
      </c>
      <c r="V108" s="71">
        <f t="shared" si="16"/>
        <v>887.59999999999991</v>
      </c>
      <c r="W108" s="73">
        <f t="shared" si="25"/>
        <v>887</v>
      </c>
      <c r="X108" s="77">
        <v>35</v>
      </c>
      <c r="Y108" s="73">
        <f>'ИТОГ и проверка'!Q108+AC108</f>
        <v>887</v>
      </c>
      <c r="Z108" s="73">
        <f t="shared" si="18"/>
        <v>34.976340694006311</v>
      </c>
      <c r="AA108" s="71">
        <f t="shared" si="26"/>
        <v>-2.3659305993689372E-2</v>
      </c>
      <c r="AB108" s="73">
        <f t="shared" si="27"/>
        <v>0</v>
      </c>
      <c r="AC108" s="103">
        <v>458</v>
      </c>
      <c r="AD108" s="73"/>
      <c r="AE108" s="77"/>
      <c r="AF108" s="77"/>
      <c r="AG108" s="73">
        <f>Y108-AC108</f>
        <v>429</v>
      </c>
      <c r="AH108" s="73"/>
      <c r="AI108" s="91"/>
      <c r="AJ108" s="91">
        <f t="shared" si="29"/>
        <v>429</v>
      </c>
      <c r="AK108" s="89">
        <f t="shared" si="30"/>
        <v>-458</v>
      </c>
      <c r="AL108" s="71">
        <f t="shared" si="31"/>
        <v>0</v>
      </c>
    </row>
    <row r="109" spans="1:38">
      <c r="A109" s="93" t="s">
        <v>225</v>
      </c>
      <c r="B109" s="57" t="s">
        <v>226</v>
      </c>
      <c r="C109" s="175"/>
      <c r="D109" s="58"/>
      <c r="E109" s="164"/>
      <c r="F109" s="192"/>
      <c r="G109" s="119"/>
      <c r="H109" s="61"/>
      <c r="I109" s="61"/>
      <c r="J109" s="61"/>
      <c r="K109" s="61"/>
      <c r="L109" s="61"/>
      <c r="M109" s="61"/>
      <c r="N109" s="61"/>
      <c r="O109" s="7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120"/>
      <c r="AA109" s="60"/>
      <c r="AB109" s="10">
        <f t="shared" si="27"/>
        <v>0</v>
      </c>
      <c r="AC109" s="60"/>
      <c r="AD109" s="60"/>
      <c r="AE109" s="60"/>
      <c r="AF109" s="60"/>
      <c r="AG109" s="60"/>
      <c r="AH109" s="192"/>
      <c r="AI109" s="317"/>
      <c r="AJ109" s="91">
        <f t="shared" si="29"/>
        <v>0</v>
      </c>
      <c r="AK109" s="89">
        <f t="shared" si="30"/>
        <v>0</v>
      </c>
      <c r="AL109" s="71">
        <f t="shared" si="31"/>
        <v>0</v>
      </c>
    </row>
    <row r="110" spans="1:38" ht="31.5">
      <c r="A110" s="66" t="s">
        <v>227</v>
      </c>
      <c r="B110" s="67" t="s">
        <v>228</v>
      </c>
      <c r="C110" s="171">
        <v>438.7</v>
      </c>
      <c r="D110" s="74">
        <v>1173</v>
      </c>
      <c r="E110" s="90">
        <v>1282</v>
      </c>
      <c r="F110" s="157">
        <f t="shared" si="23"/>
        <v>2.9222703441987692</v>
      </c>
      <c r="G110" s="72">
        <v>375</v>
      </c>
      <c r="H110" s="75">
        <v>35</v>
      </c>
      <c r="I110" s="75">
        <v>35</v>
      </c>
      <c r="J110" s="75"/>
      <c r="K110" s="75"/>
      <c r="L110" s="75"/>
      <c r="M110" s="75">
        <v>375</v>
      </c>
      <c r="N110" s="75"/>
      <c r="O110" s="70">
        <v>315</v>
      </c>
      <c r="P110" s="77"/>
      <c r="Q110" s="77"/>
      <c r="R110" s="77"/>
      <c r="S110" s="77"/>
      <c r="T110" s="77"/>
      <c r="U110" s="71">
        <f t="shared" si="24"/>
        <v>84</v>
      </c>
      <c r="V110" s="71">
        <f t="shared" ref="V110:V173" si="32">E110*X110%</f>
        <v>448.7</v>
      </c>
      <c r="W110" s="73">
        <f t="shared" si="25"/>
        <v>448</v>
      </c>
      <c r="X110" s="77">
        <v>35</v>
      </c>
      <c r="Y110" s="73">
        <f>'ИТОГ и проверка'!Q110+AC110</f>
        <v>448</v>
      </c>
      <c r="Z110" s="73">
        <f t="shared" ref="Z110:Z173" si="33">Y110/E110%</f>
        <v>34.945397815912635</v>
      </c>
      <c r="AA110" s="71">
        <f t="shared" si="26"/>
        <v>-5.4602184087364947E-2</v>
      </c>
      <c r="AB110" s="73">
        <f t="shared" si="27"/>
        <v>0</v>
      </c>
      <c r="AC110" s="103">
        <v>0</v>
      </c>
      <c r="AD110" s="73"/>
      <c r="AE110" s="77"/>
      <c r="AF110" s="77"/>
      <c r="AG110" s="73">
        <f>Y110-AC110</f>
        <v>448</v>
      </c>
      <c r="AH110" s="73"/>
      <c r="AI110" s="91"/>
      <c r="AJ110" s="91">
        <f t="shared" si="29"/>
        <v>448</v>
      </c>
      <c r="AK110" s="89">
        <f t="shared" si="30"/>
        <v>0</v>
      </c>
      <c r="AL110" s="71">
        <f t="shared" si="31"/>
        <v>0</v>
      </c>
    </row>
    <row r="111" spans="1:38" ht="31.5">
      <c r="A111" s="66" t="s">
        <v>229</v>
      </c>
      <c r="B111" s="67" t="s">
        <v>230</v>
      </c>
      <c r="C111" s="168">
        <v>537.20000000000005</v>
      </c>
      <c r="D111" s="74">
        <v>1421</v>
      </c>
      <c r="E111" s="148">
        <v>1552</v>
      </c>
      <c r="F111" s="157">
        <f t="shared" si="23"/>
        <v>2.8890543559195829</v>
      </c>
      <c r="G111" s="72">
        <v>497</v>
      </c>
      <c r="H111" s="75">
        <v>35</v>
      </c>
      <c r="I111" s="75"/>
      <c r="J111" s="75"/>
      <c r="K111" s="75"/>
      <c r="L111" s="75"/>
      <c r="M111" s="75">
        <v>497</v>
      </c>
      <c r="N111" s="75"/>
      <c r="O111" s="70">
        <v>405</v>
      </c>
      <c r="P111" s="77"/>
      <c r="Q111" s="77"/>
      <c r="R111" s="77"/>
      <c r="S111" s="77"/>
      <c r="T111" s="77"/>
      <c r="U111" s="71">
        <f t="shared" si="24"/>
        <v>81.488933601609659</v>
      </c>
      <c r="V111" s="71">
        <f t="shared" si="32"/>
        <v>543.19999999999993</v>
      </c>
      <c r="W111" s="73">
        <f t="shared" si="25"/>
        <v>543</v>
      </c>
      <c r="X111" s="77">
        <v>35</v>
      </c>
      <c r="Y111" s="73">
        <f>'ИТОГ и проверка'!Q111</f>
        <v>543</v>
      </c>
      <c r="Z111" s="73">
        <f t="shared" si="33"/>
        <v>34.987113402061858</v>
      </c>
      <c r="AA111" s="71">
        <f t="shared" si="26"/>
        <v>-1.288659793814162E-2</v>
      </c>
      <c r="AB111" s="10">
        <f t="shared" si="27"/>
        <v>0</v>
      </c>
      <c r="AC111" s="103">
        <v>0</v>
      </c>
      <c r="AD111" s="73"/>
      <c r="AE111" s="77"/>
      <c r="AF111" s="77"/>
      <c r="AG111" s="73">
        <f t="shared" si="28"/>
        <v>543</v>
      </c>
      <c r="AH111" s="73"/>
      <c r="AI111" s="91"/>
      <c r="AJ111" s="91">
        <f t="shared" si="29"/>
        <v>543</v>
      </c>
      <c r="AK111" s="89">
        <f t="shared" si="30"/>
        <v>0</v>
      </c>
      <c r="AL111" s="71">
        <f t="shared" si="31"/>
        <v>0</v>
      </c>
    </row>
    <row r="112" spans="1:38" ht="31.5">
      <c r="A112" s="66" t="s">
        <v>231</v>
      </c>
      <c r="B112" s="67" t="s">
        <v>232</v>
      </c>
      <c r="C112" s="171">
        <v>140</v>
      </c>
      <c r="D112" s="74">
        <v>503</v>
      </c>
      <c r="E112" s="90">
        <v>521</v>
      </c>
      <c r="F112" s="157">
        <f t="shared" si="23"/>
        <v>3.7214285714285715</v>
      </c>
      <c r="G112" s="72">
        <v>176</v>
      </c>
      <c r="H112" s="75">
        <v>35</v>
      </c>
      <c r="I112" s="75"/>
      <c r="J112" s="75"/>
      <c r="K112" s="75"/>
      <c r="L112" s="75"/>
      <c r="M112" s="75">
        <v>176</v>
      </c>
      <c r="N112" s="75"/>
      <c r="O112" s="70">
        <v>176</v>
      </c>
      <c r="P112" s="77"/>
      <c r="Q112" s="77"/>
      <c r="R112" s="77"/>
      <c r="S112" s="77"/>
      <c r="T112" s="77"/>
      <c r="U112" s="71">
        <f t="shared" si="24"/>
        <v>100</v>
      </c>
      <c r="V112" s="71">
        <f t="shared" si="32"/>
        <v>182.35</v>
      </c>
      <c r="W112" s="73">
        <f t="shared" si="25"/>
        <v>182</v>
      </c>
      <c r="X112" s="77">
        <v>35</v>
      </c>
      <c r="Y112" s="73">
        <f>'ИТОГ и проверка'!Q112</f>
        <v>182</v>
      </c>
      <c r="Z112" s="73">
        <f t="shared" si="33"/>
        <v>34.932821497120919</v>
      </c>
      <c r="AA112" s="71">
        <f t="shared" si="26"/>
        <v>-6.7178502879080781E-2</v>
      </c>
      <c r="AB112" s="73">
        <f t="shared" si="27"/>
        <v>0</v>
      </c>
      <c r="AC112" s="103">
        <v>0</v>
      </c>
      <c r="AD112" s="73"/>
      <c r="AE112" s="77"/>
      <c r="AF112" s="77"/>
      <c r="AG112" s="73">
        <f t="shared" si="28"/>
        <v>182</v>
      </c>
      <c r="AH112" s="73"/>
      <c r="AI112" s="91"/>
      <c r="AJ112" s="91">
        <f t="shared" si="29"/>
        <v>182</v>
      </c>
      <c r="AK112" s="89">
        <f t="shared" si="30"/>
        <v>0</v>
      </c>
      <c r="AL112" s="71">
        <f t="shared" si="31"/>
        <v>0</v>
      </c>
    </row>
    <row r="113" spans="1:38" ht="31.5">
      <c r="A113" s="66" t="s">
        <v>233</v>
      </c>
      <c r="B113" s="67" t="s">
        <v>234</v>
      </c>
      <c r="C113" s="168">
        <v>1100</v>
      </c>
      <c r="D113" s="74">
        <v>3291</v>
      </c>
      <c r="E113" s="148">
        <v>3144</v>
      </c>
      <c r="F113" s="157">
        <f t="shared" si="23"/>
        <v>2.8581818181818184</v>
      </c>
      <c r="G113" s="72">
        <v>1151</v>
      </c>
      <c r="H113" s="75">
        <v>35</v>
      </c>
      <c r="I113" s="75"/>
      <c r="J113" s="75"/>
      <c r="K113" s="75"/>
      <c r="L113" s="75"/>
      <c r="M113" s="75">
        <v>1151</v>
      </c>
      <c r="N113" s="75"/>
      <c r="O113" s="70">
        <v>881</v>
      </c>
      <c r="P113" s="77"/>
      <c r="Q113" s="77"/>
      <c r="R113" s="77"/>
      <c r="S113" s="77"/>
      <c r="T113" s="77"/>
      <c r="U113" s="71">
        <f t="shared" si="24"/>
        <v>76.542137271937449</v>
      </c>
      <c r="V113" s="71">
        <f t="shared" si="32"/>
        <v>1100.3999999999999</v>
      </c>
      <c r="W113" s="73">
        <f t="shared" si="25"/>
        <v>1100</v>
      </c>
      <c r="X113" s="77">
        <v>35</v>
      </c>
      <c r="Y113" s="10">
        <f>'ИТОГ и проверка'!Q113+AC113</f>
        <v>1100</v>
      </c>
      <c r="Z113" s="73">
        <f t="shared" si="33"/>
        <v>34.987277353689564</v>
      </c>
      <c r="AA113" s="71">
        <f t="shared" si="26"/>
        <v>-1.2722646310436403E-2</v>
      </c>
      <c r="AB113" s="10">
        <f t="shared" si="27"/>
        <v>0</v>
      </c>
      <c r="AC113" s="103">
        <v>80</v>
      </c>
      <c r="AD113" s="73"/>
      <c r="AE113" s="77"/>
      <c r="AF113" s="77"/>
      <c r="AG113" s="73">
        <f t="shared" si="28"/>
        <v>1100</v>
      </c>
      <c r="AH113" s="73"/>
      <c r="AI113" s="91"/>
      <c r="AJ113" s="91">
        <f t="shared" si="29"/>
        <v>1100</v>
      </c>
      <c r="AK113" s="89">
        <f t="shared" si="30"/>
        <v>0</v>
      </c>
      <c r="AL113" s="71">
        <f t="shared" si="31"/>
        <v>0</v>
      </c>
    </row>
    <row r="114" spans="1:38" ht="31.5">
      <c r="A114" s="66" t="s">
        <v>235</v>
      </c>
      <c r="B114" s="67" t="s">
        <v>236</v>
      </c>
      <c r="C114" s="171">
        <v>310.89999999999998</v>
      </c>
      <c r="D114" s="74">
        <v>742</v>
      </c>
      <c r="E114" s="90">
        <v>810</v>
      </c>
      <c r="F114" s="157">
        <f t="shared" si="23"/>
        <v>2.6053393374075267</v>
      </c>
      <c r="G114" s="72">
        <v>259</v>
      </c>
      <c r="H114" s="75">
        <v>35</v>
      </c>
      <c r="I114" s="75"/>
      <c r="J114" s="75"/>
      <c r="K114" s="75"/>
      <c r="L114" s="75"/>
      <c r="M114" s="75">
        <v>259</v>
      </c>
      <c r="N114" s="75"/>
      <c r="O114" s="70">
        <v>245</v>
      </c>
      <c r="P114" s="77"/>
      <c r="Q114" s="77"/>
      <c r="R114" s="77"/>
      <c r="S114" s="77"/>
      <c r="T114" s="77"/>
      <c r="U114" s="71">
        <f t="shared" si="24"/>
        <v>94.594594594594597</v>
      </c>
      <c r="V114" s="71">
        <f t="shared" si="32"/>
        <v>283.5</v>
      </c>
      <c r="W114" s="73">
        <f t="shared" si="25"/>
        <v>283</v>
      </c>
      <c r="X114" s="77">
        <v>35</v>
      </c>
      <c r="Y114" s="73">
        <f>'ИТОГ и проверка'!Q114</f>
        <v>283</v>
      </c>
      <c r="Z114" s="73">
        <f t="shared" si="33"/>
        <v>34.938271604938272</v>
      </c>
      <c r="AA114" s="71">
        <f t="shared" si="26"/>
        <v>-6.1728395061727781E-2</v>
      </c>
      <c r="AB114" s="73">
        <f t="shared" si="27"/>
        <v>0</v>
      </c>
      <c r="AC114" s="103">
        <v>0</v>
      </c>
      <c r="AD114" s="73"/>
      <c r="AE114" s="77"/>
      <c r="AF114" s="77"/>
      <c r="AG114" s="73">
        <f t="shared" si="28"/>
        <v>283</v>
      </c>
      <c r="AH114" s="73"/>
      <c r="AI114" s="91"/>
      <c r="AJ114" s="91">
        <f t="shared" si="29"/>
        <v>283</v>
      </c>
      <c r="AK114" s="89">
        <f t="shared" si="30"/>
        <v>0</v>
      </c>
      <c r="AL114" s="71">
        <f t="shared" si="31"/>
        <v>0</v>
      </c>
    </row>
    <row r="115" spans="1:38" ht="31.5">
      <c r="A115" s="66" t="s">
        <v>237</v>
      </c>
      <c r="B115" s="67" t="s">
        <v>238</v>
      </c>
      <c r="C115" s="168">
        <v>75.2</v>
      </c>
      <c r="D115" s="74">
        <v>234</v>
      </c>
      <c r="E115" s="148">
        <v>249</v>
      </c>
      <c r="F115" s="157">
        <f t="shared" si="23"/>
        <v>3.3111702127659575</v>
      </c>
      <c r="G115" s="72">
        <v>81</v>
      </c>
      <c r="H115" s="75">
        <v>35</v>
      </c>
      <c r="I115" s="75"/>
      <c r="J115" s="75"/>
      <c r="K115" s="75"/>
      <c r="L115" s="75"/>
      <c r="M115" s="75">
        <v>81</v>
      </c>
      <c r="N115" s="75"/>
      <c r="O115" s="70">
        <v>41</v>
      </c>
      <c r="P115" s="77"/>
      <c r="Q115" s="77"/>
      <c r="R115" s="77"/>
      <c r="S115" s="77"/>
      <c r="T115" s="77"/>
      <c r="U115" s="71">
        <f t="shared" si="24"/>
        <v>50.617283950617278</v>
      </c>
      <c r="V115" s="71">
        <f t="shared" si="32"/>
        <v>87.149999999999991</v>
      </c>
      <c r="W115" s="73">
        <f t="shared" si="25"/>
        <v>87</v>
      </c>
      <c r="X115" s="77">
        <v>35</v>
      </c>
      <c r="Y115" s="73">
        <f>'ИТОГ и проверка'!Q115</f>
        <v>87</v>
      </c>
      <c r="Z115" s="73">
        <f t="shared" si="33"/>
        <v>34.939759036144572</v>
      </c>
      <c r="AA115" s="71">
        <f t="shared" si="26"/>
        <v>-6.0240963855427765E-2</v>
      </c>
      <c r="AB115" s="10">
        <f t="shared" si="27"/>
        <v>0</v>
      </c>
      <c r="AC115" s="103">
        <v>0</v>
      </c>
      <c r="AD115" s="73"/>
      <c r="AE115" s="77"/>
      <c r="AF115" s="77"/>
      <c r="AG115" s="73">
        <f t="shared" si="28"/>
        <v>87</v>
      </c>
      <c r="AH115" s="73"/>
      <c r="AI115" s="91"/>
      <c r="AJ115" s="91">
        <f t="shared" si="29"/>
        <v>87</v>
      </c>
      <c r="AK115" s="89">
        <f t="shared" si="30"/>
        <v>0</v>
      </c>
      <c r="AL115" s="71">
        <f t="shared" si="31"/>
        <v>0</v>
      </c>
    </row>
    <row r="116" spans="1:38" ht="31.5">
      <c r="A116" s="66" t="s">
        <v>239</v>
      </c>
      <c r="B116" s="67" t="s">
        <v>240</v>
      </c>
      <c r="C116" s="222">
        <v>1489.6130000000001</v>
      </c>
      <c r="D116" s="284">
        <v>9929</v>
      </c>
      <c r="E116" s="320">
        <v>10908</v>
      </c>
      <c r="F116" s="174">
        <f t="shared" si="23"/>
        <v>7.3227073071999236</v>
      </c>
      <c r="G116" s="72">
        <v>3450</v>
      </c>
      <c r="H116" s="75">
        <v>35</v>
      </c>
      <c r="I116" s="75"/>
      <c r="J116" s="75"/>
      <c r="K116" s="75"/>
      <c r="L116" s="75"/>
      <c r="M116" s="75">
        <v>3450</v>
      </c>
      <c r="N116" s="75"/>
      <c r="O116" s="70">
        <v>3400</v>
      </c>
      <c r="P116" s="77"/>
      <c r="Q116" s="77"/>
      <c r="R116" s="77"/>
      <c r="S116" s="77"/>
      <c r="T116" s="77"/>
      <c r="U116" s="71">
        <f t="shared" si="24"/>
        <v>98.550724637681157</v>
      </c>
      <c r="V116" s="71">
        <f t="shared" si="32"/>
        <v>3817.7999999999997</v>
      </c>
      <c r="W116" s="73">
        <f t="shared" si="25"/>
        <v>3817</v>
      </c>
      <c r="X116" s="77">
        <v>35</v>
      </c>
      <c r="Y116" s="73">
        <f>'ИТОГ и проверка'!Q116</f>
        <v>3800</v>
      </c>
      <c r="Z116" s="73">
        <f t="shared" si="33"/>
        <v>34.836817015034839</v>
      </c>
      <c r="AA116" s="71">
        <f t="shared" si="26"/>
        <v>-0.16318298496516093</v>
      </c>
      <c r="AB116" s="73">
        <f t="shared" si="27"/>
        <v>0</v>
      </c>
      <c r="AC116" s="77"/>
      <c r="AD116" s="73"/>
      <c r="AE116" s="77"/>
      <c r="AF116" s="77"/>
      <c r="AG116" s="73">
        <f t="shared" si="28"/>
        <v>3800</v>
      </c>
      <c r="AH116" s="73"/>
      <c r="AI116" s="91"/>
      <c r="AJ116" s="91">
        <f t="shared" si="29"/>
        <v>3800</v>
      </c>
      <c r="AK116" s="89">
        <f t="shared" si="30"/>
        <v>0</v>
      </c>
      <c r="AL116" s="71">
        <f t="shared" si="31"/>
        <v>0</v>
      </c>
    </row>
    <row r="117" spans="1:38">
      <c r="A117" s="93" t="s">
        <v>241</v>
      </c>
      <c r="B117" s="57" t="s">
        <v>242</v>
      </c>
      <c r="C117" s="175"/>
      <c r="D117" s="58"/>
      <c r="E117" s="167"/>
      <c r="F117" s="192"/>
      <c r="G117" s="119"/>
      <c r="H117" s="61"/>
      <c r="I117" s="61"/>
      <c r="J117" s="61"/>
      <c r="K117" s="61"/>
      <c r="L117" s="61"/>
      <c r="M117" s="61"/>
      <c r="N117" s="61"/>
      <c r="O117" s="7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120"/>
      <c r="AA117" s="60"/>
      <c r="AB117" s="10">
        <f t="shared" si="27"/>
        <v>0</v>
      </c>
      <c r="AC117" s="60"/>
      <c r="AD117" s="60"/>
      <c r="AE117" s="60"/>
      <c r="AF117" s="60"/>
      <c r="AG117" s="60"/>
      <c r="AH117" s="192"/>
      <c r="AI117" s="317"/>
      <c r="AJ117" s="91">
        <f t="shared" si="29"/>
        <v>0</v>
      </c>
      <c r="AK117" s="89">
        <f t="shared" si="30"/>
        <v>0</v>
      </c>
      <c r="AL117" s="71">
        <f t="shared" si="31"/>
        <v>0</v>
      </c>
    </row>
    <row r="118" spans="1:38" ht="47.25">
      <c r="A118" s="66" t="s">
        <v>243</v>
      </c>
      <c r="B118" s="67" t="s">
        <v>244</v>
      </c>
      <c r="C118" s="222">
        <v>399.4</v>
      </c>
      <c r="D118" s="284">
        <v>156</v>
      </c>
      <c r="E118" s="170">
        <v>213</v>
      </c>
      <c r="F118" s="174">
        <f t="shared" si="23"/>
        <v>0.53329994992488738</v>
      </c>
      <c r="G118" s="72">
        <v>54</v>
      </c>
      <c r="H118" s="75">
        <v>35</v>
      </c>
      <c r="I118" s="75"/>
      <c r="J118" s="75"/>
      <c r="K118" s="75"/>
      <c r="L118" s="75"/>
      <c r="M118" s="75">
        <v>54</v>
      </c>
      <c r="N118" s="75"/>
      <c r="O118" s="70">
        <v>5</v>
      </c>
      <c r="P118" s="77"/>
      <c r="Q118" s="77"/>
      <c r="R118" s="77"/>
      <c r="S118" s="77"/>
      <c r="T118" s="77"/>
      <c r="U118" s="71">
        <f t="shared" si="24"/>
        <v>9.2592592592592595</v>
      </c>
      <c r="V118" s="71">
        <f t="shared" si="32"/>
        <v>74.55</v>
      </c>
      <c r="W118" s="73">
        <f t="shared" si="25"/>
        <v>74</v>
      </c>
      <c r="X118" s="77">
        <v>35</v>
      </c>
      <c r="Y118" s="73">
        <f>'ИТОГ и проверка'!Q118</f>
        <v>10</v>
      </c>
      <c r="Z118" s="73">
        <f t="shared" si="33"/>
        <v>4.694835680751174</v>
      </c>
      <c r="AA118" s="71">
        <f t="shared" si="26"/>
        <v>-30.305164319248824</v>
      </c>
      <c r="AB118" s="73">
        <f t="shared" si="27"/>
        <v>0</v>
      </c>
      <c r="AC118" s="77"/>
      <c r="AD118" s="73"/>
      <c r="AE118" s="77"/>
      <c r="AF118" s="77"/>
      <c r="AG118" s="73">
        <f t="shared" si="28"/>
        <v>10</v>
      </c>
      <c r="AH118" s="73"/>
      <c r="AI118" s="91"/>
      <c r="AJ118" s="91">
        <f t="shared" si="29"/>
        <v>10</v>
      </c>
      <c r="AK118" s="89">
        <f t="shared" si="30"/>
        <v>0</v>
      </c>
      <c r="AL118" s="71">
        <f t="shared" si="31"/>
        <v>0</v>
      </c>
    </row>
    <row r="119" spans="1:38" ht="31.5">
      <c r="A119" s="66" t="s">
        <v>245</v>
      </c>
      <c r="B119" s="67" t="s">
        <v>246</v>
      </c>
      <c r="C119" s="168">
        <v>384.8</v>
      </c>
      <c r="D119" s="284">
        <v>34</v>
      </c>
      <c r="E119" s="170">
        <v>34</v>
      </c>
      <c r="F119" s="174">
        <f t="shared" si="23"/>
        <v>8.8357588357588349E-2</v>
      </c>
      <c r="G119" s="72">
        <v>11</v>
      </c>
      <c r="H119" s="75">
        <v>32</v>
      </c>
      <c r="I119" s="75"/>
      <c r="J119" s="75"/>
      <c r="K119" s="75"/>
      <c r="L119" s="75"/>
      <c r="M119" s="75">
        <v>11</v>
      </c>
      <c r="N119" s="75"/>
      <c r="O119" s="70"/>
      <c r="P119" s="77"/>
      <c r="Q119" s="77"/>
      <c r="R119" s="77"/>
      <c r="S119" s="77"/>
      <c r="T119" s="77"/>
      <c r="U119" s="71">
        <f t="shared" si="24"/>
        <v>0</v>
      </c>
      <c r="V119" s="71">
        <f t="shared" si="32"/>
        <v>11.899999999999999</v>
      </c>
      <c r="W119" s="73">
        <f t="shared" si="25"/>
        <v>11</v>
      </c>
      <c r="X119" s="77">
        <v>35</v>
      </c>
      <c r="Y119" s="73">
        <f>'ИТОГ и проверка'!Q119</f>
        <v>11</v>
      </c>
      <c r="Z119" s="73">
        <f t="shared" si="33"/>
        <v>32.352941176470587</v>
      </c>
      <c r="AA119" s="71">
        <f t="shared" si="26"/>
        <v>-2.647058823529413</v>
      </c>
      <c r="AB119" s="10">
        <f t="shared" si="27"/>
        <v>0</v>
      </c>
      <c r="AC119" s="77"/>
      <c r="AD119" s="73"/>
      <c r="AE119" s="77"/>
      <c r="AF119" s="77"/>
      <c r="AG119" s="73">
        <f t="shared" si="28"/>
        <v>11</v>
      </c>
      <c r="AH119" s="73"/>
      <c r="AI119" s="91"/>
      <c r="AJ119" s="91">
        <f t="shared" si="29"/>
        <v>11</v>
      </c>
      <c r="AK119" s="89">
        <f t="shared" si="30"/>
        <v>0</v>
      </c>
      <c r="AL119" s="71">
        <f t="shared" si="31"/>
        <v>0</v>
      </c>
    </row>
    <row r="120" spans="1:38">
      <c r="A120" s="93" t="s">
        <v>247</v>
      </c>
      <c r="B120" s="57" t="s">
        <v>248</v>
      </c>
      <c r="C120" s="163"/>
      <c r="D120" s="165"/>
      <c r="E120" s="258"/>
      <c r="F120" s="213"/>
      <c r="G120" s="119"/>
      <c r="H120" s="61"/>
      <c r="I120" s="61"/>
      <c r="J120" s="61"/>
      <c r="K120" s="61"/>
      <c r="L120" s="61"/>
      <c r="M120" s="61"/>
      <c r="N120" s="61"/>
      <c r="O120" s="7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120"/>
      <c r="AA120" s="60"/>
      <c r="AB120" s="73">
        <f t="shared" si="27"/>
        <v>0</v>
      </c>
      <c r="AC120" s="60"/>
      <c r="AD120" s="60"/>
      <c r="AE120" s="60"/>
      <c r="AF120" s="60"/>
      <c r="AG120" s="60"/>
      <c r="AH120" s="192"/>
      <c r="AI120" s="317"/>
      <c r="AJ120" s="91">
        <f t="shared" si="29"/>
        <v>0</v>
      </c>
      <c r="AK120" s="89">
        <f t="shared" si="30"/>
        <v>0</v>
      </c>
      <c r="AL120" s="71">
        <f t="shared" si="31"/>
        <v>0</v>
      </c>
    </row>
    <row r="121" spans="1:38" ht="63">
      <c r="A121" s="66" t="s">
        <v>249</v>
      </c>
      <c r="B121" s="67" t="s">
        <v>250</v>
      </c>
      <c r="C121" s="168">
        <v>84.5</v>
      </c>
      <c r="D121" s="284">
        <v>217</v>
      </c>
      <c r="E121" s="360">
        <v>185</v>
      </c>
      <c r="F121" s="174">
        <f t="shared" si="23"/>
        <v>2.1893491124260356</v>
      </c>
      <c r="G121" s="72">
        <v>32</v>
      </c>
      <c r="H121" s="75">
        <v>15</v>
      </c>
      <c r="I121" s="75"/>
      <c r="J121" s="75"/>
      <c r="K121" s="75"/>
      <c r="L121" s="75"/>
      <c r="M121" s="75">
        <v>32</v>
      </c>
      <c r="N121" s="75"/>
      <c r="O121" s="109">
        <v>6</v>
      </c>
      <c r="P121" s="77"/>
      <c r="Q121" s="77"/>
      <c r="R121" s="77"/>
      <c r="S121" s="77"/>
      <c r="T121" s="77"/>
      <c r="U121" s="71">
        <f t="shared" si="24"/>
        <v>18.75</v>
      </c>
      <c r="V121" s="71">
        <f t="shared" si="32"/>
        <v>64.75</v>
      </c>
      <c r="W121" s="73">
        <f t="shared" si="25"/>
        <v>64</v>
      </c>
      <c r="X121" s="77">
        <v>35</v>
      </c>
      <c r="Y121" s="73">
        <f>'ИТОГ и проверка'!Q121</f>
        <v>27</v>
      </c>
      <c r="Z121" s="73">
        <f t="shared" si="33"/>
        <v>14.594594594594595</v>
      </c>
      <c r="AA121" s="71">
        <f t="shared" si="26"/>
        <v>-20.405405405405403</v>
      </c>
      <c r="AB121" s="10">
        <f t="shared" si="27"/>
        <v>0</v>
      </c>
      <c r="AC121" s="77"/>
      <c r="AD121" s="73"/>
      <c r="AE121" s="77"/>
      <c r="AF121" s="77"/>
      <c r="AG121" s="73">
        <f t="shared" si="28"/>
        <v>27</v>
      </c>
      <c r="AH121" s="73"/>
      <c r="AI121" s="91"/>
      <c r="AJ121" s="91">
        <f t="shared" si="29"/>
        <v>27</v>
      </c>
      <c r="AK121" s="89">
        <f t="shared" si="30"/>
        <v>0</v>
      </c>
      <c r="AL121" s="71">
        <f t="shared" si="31"/>
        <v>0</v>
      </c>
    </row>
    <row r="122" spans="1:38" ht="63">
      <c r="A122" s="66" t="s">
        <v>251</v>
      </c>
      <c r="B122" s="67" t="s">
        <v>252</v>
      </c>
      <c r="C122" s="171">
        <v>70</v>
      </c>
      <c r="D122" s="74">
        <v>193</v>
      </c>
      <c r="E122" s="266">
        <v>175</v>
      </c>
      <c r="F122" s="157">
        <f t="shared" si="23"/>
        <v>2.5</v>
      </c>
      <c r="G122" s="72">
        <v>28</v>
      </c>
      <c r="H122" s="75">
        <v>15</v>
      </c>
      <c r="I122" s="75"/>
      <c r="J122" s="75"/>
      <c r="K122" s="75"/>
      <c r="L122" s="75"/>
      <c r="M122" s="75">
        <v>28</v>
      </c>
      <c r="N122" s="75"/>
      <c r="O122" s="109">
        <v>16</v>
      </c>
      <c r="P122" s="77"/>
      <c r="Q122" s="77"/>
      <c r="R122" s="77"/>
      <c r="S122" s="77"/>
      <c r="T122" s="77"/>
      <c r="U122" s="71">
        <f t="shared" si="24"/>
        <v>57.142857142857139</v>
      </c>
      <c r="V122" s="71">
        <f t="shared" si="32"/>
        <v>61.249999999999993</v>
      </c>
      <c r="W122" s="73">
        <f t="shared" si="25"/>
        <v>61</v>
      </c>
      <c r="X122" s="77">
        <v>35</v>
      </c>
      <c r="Y122" s="73">
        <f>'ИТОГ и проверка'!Q122</f>
        <v>26</v>
      </c>
      <c r="Z122" s="73">
        <f t="shared" si="33"/>
        <v>14.857142857142858</v>
      </c>
      <c r="AA122" s="71">
        <f t="shared" si="26"/>
        <v>-20.142857142857142</v>
      </c>
      <c r="AB122" s="73">
        <f t="shared" si="27"/>
        <v>0</v>
      </c>
      <c r="AC122" s="77"/>
      <c r="AD122" s="73"/>
      <c r="AE122" s="77"/>
      <c r="AF122" s="77"/>
      <c r="AG122" s="73">
        <f t="shared" si="28"/>
        <v>26</v>
      </c>
      <c r="AH122" s="73"/>
      <c r="AI122" s="91"/>
      <c r="AJ122" s="91">
        <f t="shared" si="29"/>
        <v>26</v>
      </c>
      <c r="AK122" s="89">
        <f t="shared" si="30"/>
        <v>0</v>
      </c>
      <c r="AL122" s="71">
        <f t="shared" si="31"/>
        <v>0</v>
      </c>
    </row>
    <row r="123" spans="1:38" ht="63">
      <c r="A123" s="66" t="s">
        <v>253</v>
      </c>
      <c r="B123" s="67" t="s">
        <v>254</v>
      </c>
      <c r="C123" s="168">
        <v>247.5</v>
      </c>
      <c r="D123" s="284">
        <v>970</v>
      </c>
      <c r="E123" s="360">
        <v>579</v>
      </c>
      <c r="F123" s="174">
        <f t="shared" si="23"/>
        <v>2.3393939393939394</v>
      </c>
      <c r="G123" s="72">
        <v>194</v>
      </c>
      <c r="H123" s="75">
        <v>20</v>
      </c>
      <c r="I123" s="75"/>
      <c r="J123" s="75"/>
      <c r="K123" s="75"/>
      <c r="L123" s="75"/>
      <c r="M123" s="75">
        <v>194</v>
      </c>
      <c r="N123" s="75"/>
      <c r="O123" s="109">
        <v>70</v>
      </c>
      <c r="P123" s="77"/>
      <c r="Q123" s="77"/>
      <c r="R123" s="77"/>
      <c r="S123" s="77"/>
      <c r="T123" s="77"/>
      <c r="U123" s="71">
        <f t="shared" si="24"/>
        <v>36.082474226804123</v>
      </c>
      <c r="V123" s="71">
        <f t="shared" si="32"/>
        <v>202.64999999999998</v>
      </c>
      <c r="W123" s="73">
        <f t="shared" si="25"/>
        <v>202</v>
      </c>
      <c r="X123" s="77">
        <v>35</v>
      </c>
      <c r="Y123" s="73">
        <f>'ИТОГ и проверка'!Q123</f>
        <v>115</v>
      </c>
      <c r="Z123" s="73">
        <f t="shared" si="33"/>
        <v>19.861830742659759</v>
      </c>
      <c r="AA123" s="71">
        <f t="shared" si="26"/>
        <v>-15.138169257340241</v>
      </c>
      <c r="AB123" s="10">
        <f t="shared" si="27"/>
        <v>0</v>
      </c>
      <c r="AC123" s="77"/>
      <c r="AD123" s="73"/>
      <c r="AE123" s="77"/>
      <c r="AF123" s="77"/>
      <c r="AG123" s="73">
        <f t="shared" si="28"/>
        <v>115</v>
      </c>
      <c r="AH123" s="73"/>
      <c r="AI123" s="91"/>
      <c r="AJ123" s="91">
        <f t="shared" si="29"/>
        <v>115</v>
      </c>
      <c r="AK123" s="89">
        <f t="shared" si="30"/>
        <v>0</v>
      </c>
      <c r="AL123" s="71">
        <f t="shared" si="31"/>
        <v>0</v>
      </c>
    </row>
    <row r="124" spans="1:38" ht="47.25">
      <c r="A124" s="66" t="s">
        <v>255</v>
      </c>
      <c r="B124" s="67" t="s">
        <v>256</v>
      </c>
      <c r="C124" s="222">
        <v>600.66700000000003</v>
      </c>
      <c r="D124" s="74">
        <v>3103</v>
      </c>
      <c r="E124" s="148">
        <v>3111</v>
      </c>
      <c r="F124" s="157">
        <f t="shared" si="23"/>
        <v>5.1792424088554885</v>
      </c>
      <c r="G124" s="72">
        <v>1086</v>
      </c>
      <c r="H124" s="75">
        <v>35</v>
      </c>
      <c r="I124" s="75"/>
      <c r="J124" s="75"/>
      <c r="K124" s="75"/>
      <c r="L124" s="75"/>
      <c r="M124" s="75">
        <v>1086</v>
      </c>
      <c r="N124" s="75"/>
      <c r="O124" s="70">
        <v>1086</v>
      </c>
      <c r="P124" s="77"/>
      <c r="Q124" s="77"/>
      <c r="R124" s="77"/>
      <c r="S124" s="77"/>
      <c r="T124" s="77"/>
      <c r="U124" s="71">
        <f t="shared" si="24"/>
        <v>100</v>
      </c>
      <c r="V124" s="71">
        <f t="shared" si="32"/>
        <v>1088.8499999999999</v>
      </c>
      <c r="W124" s="73">
        <f t="shared" si="25"/>
        <v>1088</v>
      </c>
      <c r="X124" s="77">
        <v>35</v>
      </c>
      <c r="Y124" s="73">
        <f>'ИТОГ и проверка'!Q124</f>
        <v>1088</v>
      </c>
      <c r="Z124" s="73">
        <f t="shared" si="33"/>
        <v>34.972677595628419</v>
      </c>
      <c r="AA124" s="71">
        <f t="shared" si="26"/>
        <v>-2.7322404371581399E-2</v>
      </c>
      <c r="AB124" s="73">
        <f t="shared" si="27"/>
        <v>0</v>
      </c>
      <c r="AC124" s="77"/>
      <c r="AD124" s="73"/>
      <c r="AE124" s="77"/>
      <c r="AF124" s="77"/>
      <c r="AG124" s="73">
        <f t="shared" si="28"/>
        <v>1088</v>
      </c>
      <c r="AH124" s="73"/>
      <c r="AI124" s="91"/>
      <c r="AJ124" s="91">
        <f t="shared" si="29"/>
        <v>1088</v>
      </c>
      <c r="AK124" s="89">
        <f t="shared" si="30"/>
        <v>0</v>
      </c>
      <c r="AL124" s="71">
        <f t="shared" si="31"/>
        <v>0</v>
      </c>
    </row>
    <row r="125" spans="1:38" ht="31.5">
      <c r="A125" s="66" t="s">
        <v>257</v>
      </c>
      <c r="B125" s="67" t="s">
        <v>258</v>
      </c>
      <c r="C125" s="168">
        <v>1010.05</v>
      </c>
      <c r="D125" s="284">
        <v>3707</v>
      </c>
      <c r="E125" s="320">
        <v>3858</v>
      </c>
      <c r="F125" s="174">
        <f t="shared" si="23"/>
        <v>3.8196128904509679</v>
      </c>
      <c r="G125" s="72">
        <v>1297</v>
      </c>
      <c r="H125" s="75">
        <v>35</v>
      </c>
      <c r="I125" s="75"/>
      <c r="J125" s="75"/>
      <c r="K125" s="75"/>
      <c r="L125" s="75"/>
      <c r="M125" s="75">
        <v>1297</v>
      </c>
      <c r="N125" s="75"/>
      <c r="O125" s="70">
        <v>925</v>
      </c>
      <c r="P125" s="77"/>
      <c r="Q125" s="77"/>
      <c r="R125" s="77"/>
      <c r="S125" s="77"/>
      <c r="T125" s="77"/>
      <c r="U125" s="71">
        <f t="shared" si="24"/>
        <v>71.31842713955281</v>
      </c>
      <c r="V125" s="71">
        <f t="shared" si="32"/>
        <v>1350.3</v>
      </c>
      <c r="W125" s="73">
        <f t="shared" si="25"/>
        <v>1350</v>
      </c>
      <c r="X125" s="77">
        <v>35</v>
      </c>
      <c r="Y125" s="73">
        <f>'ИТОГ и проверка'!Q125</f>
        <v>1350</v>
      </c>
      <c r="Z125" s="73">
        <f t="shared" si="33"/>
        <v>34.992223950233281</v>
      </c>
      <c r="AA125" s="71">
        <f t="shared" si="26"/>
        <v>-7.7760497667185291E-3</v>
      </c>
      <c r="AB125" s="10">
        <f t="shared" si="27"/>
        <v>0</v>
      </c>
      <c r="AC125" s="77"/>
      <c r="AD125" s="73"/>
      <c r="AE125" s="77"/>
      <c r="AF125" s="77"/>
      <c r="AG125" s="73">
        <f t="shared" si="28"/>
        <v>1350</v>
      </c>
      <c r="AH125" s="73"/>
      <c r="AI125" s="91"/>
      <c r="AJ125" s="91">
        <f t="shared" si="29"/>
        <v>1350</v>
      </c>
      <c r="AK125" s="89">
        <f t="shared" si="30"/>
        <v>0</v>
      </c>
      <c r="AL125" s="71">
        <f t="shared" si="31"/>
        <v>0</v>
      </c>
    </row>
    <row r="126" spans="1:38" ht="31.5">
      <c r="A126" s="66" t="s">
        <v>259</v>
      </c>
      <c r="B126" s="67" t="s">
        <v>260</v>
      </c>
      <c r="C126" s="171">
        <v>2437.1999999999998</v>
      </c>
      <c r="D126" s="284">
        <v>10382</v>
      </c>
      <c r="E126" s="170">
        <v>8408</v>
      </c>
      <c r="F126" s="174">
        <f t="shared" si="23"/>
        <v>3.4498604956507468</v>
      </c>
      <c r="G126" s="72">
        <v>3633</v>
      </c>
      <c r="H126" s="75">
        <v>35</v>
      </c>
      <c r="I126" s="75"/>
      <c r="J126" s="75"/>
      <c r="K126" s="75"/>
      <c r="L126" s="75"/>
      <c r="M126" s="75">
        <v>3633</v>
      </c>
      <c r="N126" s="75"/>
      <c r="O126" s="70">
        <v>1210</v>
      </c>
      <c r="P126" s="77"/>
      <c r="Q126" s="77"/>
      <c r="R126" s="77"/>
      <c r="S126" s="77"/>
      <c r="T126" s="77"/>
      <c r="U126" s="71">
        <f t="shared" si="24"/>
        <v>33.305807872281861</v>
      </c>
      <c r="V126" s="71">
        <f t="shared" si="32"/>
        <v>2942.7999999999997</v>
      </c>
      <c r="W126" s="73">
        <f t="shared" si="25"/>
        <v>2942</v>
      </c>
      <c r="X126" s="77">
        <v>35</v>
      </c>
      <c r="Y126" s="73">
        <f>'ИТОГ и проверка'!Q126</f>
        <v>2942</v>
      </c>
      <c r="Z126" s="73">
        <f t="shared" si="33"/>
        <v>34.990485252140822</v>
      </c>
      <c r="AA126" s="71">
        <f t="shared" si="26"/>
        <v>-9.5147478591783852E-3</v>
      </c>
      <c r="AB126" s="73">
        <f t="shared" si="27"/>
        <v>0</v>
      </c>
      <c r="AC126" s="77"/>
      <c r="AD126" s="73"/>
      <c r="AE126" s="77"/>
      <c r="AF126" s="77"/>
      <c r="AG126" s="73">
        <f t="shared" si="28"/>
        <v>2942</v>
      </c>
      <c r="AH126" s="73"/>
      <c r="AI126" s="91"/>
      <c r="AJ126" s="91">
        <f t="shared" si="29"/>
        <v>2942</v>
      </c>
      <c r="AK126" s="89">
        <f t="shared" si="30"/>
        <v>0</v>
      </c>
      <c r="AL126" s="71">
        <f t="shared" si="31"/>
        <v>0</v>
      </c>
    </row>
    <row r="127" spans="1:38">
      <c r="A127" s="93" t="s">
        <v>261</v>
      </c>
      <c r="B127" s="57" t="s">
        <v>262</v>
      </c>
      <c r="C127" s="175"/>
      <c r="D127" s="58"/>
      <c r="E127" s="164"/>
      <c r="F127" s="192"/>
      <c r="G127" s="119"/>
      <c r="H127" s="61"/>
      <c r="I127" s="61"/>
      <c r="J127" s="61"/>
      <c r="K127" s="61"/>
      <c r="L127" s="61"/>
      <c r="M127" s="61"/>
      <c r="N127" s="61"/>
      <c r="O127" s="7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120"/>
      <c r="AA127" s="60"/>
      <c r="AB127" s="10">
        <f t="shared" si="27"/>
        <v>0</v>
      </c>
      <c r="AC127" s="60"/>
      <c r="AD127" s="60"/>
      <c r="AE127" s="60"/>
      <c r="AF127" s="60"/>
      <c r="AG127" s="60"/>
      <c r="AH127" s="192"/>
      <c r="AI127" s="317"/>
      <c r="AJ127" s="91">
        <f t="shared" si="29"/>
        <v>0</v>
      </c>
      <c r="AK127" s="89">
        <f t="shared" si="30"/>
        <v>0</v>
      </c>
      <c r="AL127" s="71">
        <f t="shared" si="31"/>
        <v>0</v>
      </c>
    </row>
    <row r="128" spans="1:38" ht="47.25">
      <c r="A128" s="66" t="s">
        <v>263</v>
      </c>
      <c r="B128" s="67" t="s">
        <v>264</v>
      </c>
      <c r="C128" s="171">
        <v>1562.3679999999999</v>
      </c>
      <c r="D128" s="74">
        <v>3254</v>
      </c>
      <c r="E128" s="90">
        <v>3268</v>
      </c>
      <c r="F128" s="157">
        <f t="shared" si="23"/>
        <v>2.0916967065377685</v>
      </c>
      <c r="G128" s="72">
        <v>1138</v>
      </c>
      <c r="H128" s="75">
        <v>35</v>
      </c>
      <c r="I128" s="75"/>
      <c r="J128" s="75"/>
      <c r="K128" s="75"/>
      <c r="L128" s="75"/>
      <c r="M128" s="75">
        <v>1138</v>
      </c>
      <c r="N128" s="75"/>
      <c r="O128" s="109">
        <v>1127</v>
      </c>
      <c r="P128" s="77"/>
      <c r="Q128" s="77"/>
      <c r="R128" s="77"/>
      <c r="S128" s="77"/>
      <c r="T128" s="77"/>
      <c r="U128" s="71">
        <f t="shared" si="24"/>
        <v>99.033391915641474</v>
      </c>
      <c r="V128" s="71">
        <f t="shared" si="32"/>
        <v>1143.8</v>
      </c>
      <c r="W128" s="73">
        <f t="shared" si="25"/>
        <v>1143</v>
      </c>
      <c r="X128" s="77">
        <v>35</v>
      </c>
      <c r="Y128" s="73">
        <f>'ИТОГ и проверка'!Q128</f>
        <v>1143</v>
      </c>
      <c r="Z128" s="73">
        <f t="shared" si="33"/>
        <v>34.975520195838435</v>
      </c>
      <c r="AA128" s="71">
        <f t="shared" si="26"/>
        <v>-2.4479804161565255E-2</v>
      </c>
      <c r="AB128" s="73">
        <f t="shared" si="27"/>
        <v>0</v>
      </c>
      <c r="AC128" s="77"/>
      <c r="AD128" s="73"/>
      <c r="AE128" s="77"/>
      <c r="AF128" s="77"/>
      <c r="AG128" s="73">
        <f t="shared" si="28"/>
        <v>1143</v>
      </c>
      <c r="AH128" s="73"/>
      <c r="AI128" s="91"/>
      <c r="AJ128" s="91">
        <f t="shared" si="29"/>
        <v>1143</v>
      </c>
      <c r="AK128" s="89">
        <f t="shared" si="30"/>
        <v>0</v>
      </c>
      <c r="AL128" s="71">
        <f t="shared" si="31"/>
        <v>0</v>
      </c>
    </row>
    <row r="129" spans="1:38" ht="47.25">
      <c r="A129" s="66" t="s">
        <v>265</v>
      </c>
      <c r="B129" s="67" t="s">
        <v>266</v>
      </c>
      <c r="C129" s="168">
        <v>166.57499999999999</v>
      </c>
      <c r="D129" s="74">
        <v>209</v>
      </c>
      <c r="E129" s="246">
        <v>154</v>
      </c>
      <c r="F129" s="157">
        <f t="shared" si="23"/>
        <v>0.92450847966381511</v>
      </c>
      <c r="G129" s="72">
        <v>73</v>
      </c>
      <c r="H129" s="75">
        <v>35</v>
      </c>
      <c r="I129" s="75"/>
      <c r="J129" s="75"/>
      <c r="K129" s="75"/>
      <c r="L129" s="75"/>
      <c r="M129" s="75">
        <v>73</v>
      </c>
      <c r="N129" s="75"/>
      <c r="O129" s="70">
        <v>53</v>
      </c>
      <c r="P129" s="77"/>
      <c r="Q129" s="77"/>
      <c r="R129" s="77"/>
      <c r="S129" s="77"/>
      <c r="T129" s="77"/>
      <c r="U129" s="71">
        <f t="shared" si="24"/>
        <v>72.602739726027394</v>
      </c>
      <c r="V129" s="71">
        <f t="shared" si="32"/>
        <v>53.9</v>
      </c>
      <c r="W129" s="73">
        <f t="shared" si="25"/>
        <v>53</v>
      </c>
      <c r="X129" s="77">
        <v>35</v>
      </c>
      <c r="Y129" s="73">
        <f>'ИТОГ и проверка'!Q129</f>
        <v>53</v>
      </c>
      <c r="Z129" s="73">
        <f t="shared" si="33"/>
        <v>34.415584415584412</v>
      </c>
      <c r="AA129" s="71">
        <f t="shared" si="26"/>
        <v>-0.58441558441558783</v>
      </c>
      <c r="AB129" s="10">
        <f t="shared" si="27"/>
        <v>0</v>
      </c>
      <c r="AC129" s="77"/>
      <c r="AD129" s="73"/>
      <c r="AE129" s="77"/>
      <c r="AF129" s="77"/>
      <c r="AG129" s="73">
        <f t="shared" si="28"/>
        <v>53</v>
      </c>
      <c r="AH129" s="73"/>
      <c r="AI129" s="91"/>
      <c r="AJ129" s="91">
        <f t="shared" si="29"/>
        <v>53</v>
      </c>
      <c r="AK129" s="89">
        <f t="shared" si="30"/>
        <v>0</v>
      </c>
      <c r="AL129" s="71">
        <f t="shared" si="31"/>
        <v>0</v>
      </c>
    </row>
    <row r="130" spans="1:38" ht="47.25">
      <c r="A130" s="66" t="s">
        <v>267</v>
      </c>
      <c r="B130" s="67" t="s">
        <v>268</v>
      </c>
      <c r="C130" s="171">
        <v>6.8</v>
      </c>
      <c r="D130" s="74">
        <v>10</v>
      </c>
      <c r="E130" s="70">
        <v>0</v>
      </c>
      <c r="F130" s="157">
        <f t="shared" si="23"/>
        <v>0</v>
      </c>
      <c r="G130" s="72">
        <v>3</v>
      </c>
      <c r="H130" s="75">
        <v>30</v>
      </c>
      <c r="I130" s="75"/>
      <c r="J130" s="75"/>
      <c r="K130" s="75"/>
      <c r="L130" s="75"/>
      <c r="M130" s="75">
        <v>3</v>
      </c>
      <c r="N130" s="75"/>
      <c r="O130" s="70">
        <v>1</v>
      </c>
      <c r="P130" s="77"/>
      <c r="Q130" s="77"/>
      <c r="R130" s="77"/>
      <c r="S130" s="77"/>
      <c r="T130" s="77"/>
      <c r="U130" s="71">
        <v>0</v>
      </c>
      <c r="V130" s="71">
        <f t="shared" si="32"/>
        <v>0</v>
      </c>
      <c r="W130" s="73">
        <f t="shared" si="25"/>
        <v>0</v>
      </c>
      <c r="X130" s="77">
        <v>35</v>
      </c>
      <c r="Y130" s="73">
        <f>'ИТОГ и проверка'!Q130</f>
        <v>0</v>
      </c>
      <c r="Z130" s="73">
        <v>0</v>
      </c>
      <c r="AA130" s="71">
        <f t="shared" si="26"/>
        <v>-35</v>
      </c>
      <c r="AB130" s="73">
        <f t="shared" si="27"/>
        <v>0</v>
      </c>
      <c r="AC130" s="77"/>
      <c r="AD130" s="73"/>
      <c r="AE130" s="77"/>
      <c r="AF130" s="77"/>
      <c r="AG130" s="73">
        <f t="shared" si="28"/>
        <v>0</v>
      </c>
      <c r="AH130" s="73"/>
      <c r="AI130" s="91"/>
      <c r="AJ130" s="91">
        <f t="shared" si="29"/>
        <v>0</v>
      </c>
      <c r="AK130" s="89">
        <f t="shared" si="30"/>
        <v>0</v>
      </c>
      <c r="AL130" s="71">
        <f t="shared" si="31"/>
        <v>0</v>
      </c>
    </row>
    <row r="131" spans="1:38">
      <c r="A131" s="93" t="s">
        <v>269</v>
      </c>
      <c r="B131" s="57" t="s">
        <v>270</v>
      </c>
      <c r="C131" s="175"/>
      <c r="D131" s="58"/>
      <c r="E131" s="164"/>
      <c r="F131" s="192"/>
      <c r="G131" s="119"/>
      <c r="H131" s="61"/>
      <c r="I131" s="61"/>
      <c r="J131" s="61"/>
      <c r="K131" s="61"/>
      <c r="L131" s="61"/>
      <c r="M131" s="61"/>
      <c r="N131" s="61"/>
      <c r="O131" s="7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120"/>
      <c r="AA131" s="60"/>
      <c r="AB131" s="10">
        <f t="shared" si="27"/>
        <v>0</v>
      </c>
      <c r="AC131" s="60"/>
      <c r="AD131" s="60"/>
      <c r="AE131" s="60"/>
      <c r="AF131" s="60"/>
      <c r="AG131" s="60"/>
      <c r="AH131" s="192"/>
      <c r="AI131" s="317"/>
      <c r="AJ131" s="91">
        <f t="shared" si="29"/>
        <v>0</v>
      </c>
      <c r="AK131" s="89">
        <f t="shared" si="30"/>
        <v>0</v>
      </c>
      <c r="AL131" s="71">
        <f t="shared" si="31"/>
        <v>0</v>
      </c>
    </row>
    <row r="132" spans="1:38" ht="47.25">
      <c r="A132" s="66" t="s">
        <v>271</v>
      </c>
      <c r="B132" s="67" t="s">
        <v>272</v>
      </c>
      <c r="C132" s="222">
        <v>1015</v>
      </c>
      <c r="D132" s="74">
        <v>1265</v>
      </c>
      <c r="E132" s="251">
        <v>1782</v>
      </c>
      <c r="F132" s="157">
        <f t="shared" si="23"/>
        <v>1.7556650246305419</v>
      </c>
      <c r="G132" s="72">
        <v>442</v>
      </c>
      <c r="H132" s="75">
        <v>35</v>
      </c>
      <c r="I132" s="235"/>
      <c r="J132" s="75"/>
      <c r="K132" s="75"/>
      <c r="L132" s="75"/>
      <c r="M132" s="75">
        <v>442</v>
      </c>
      <c r="N132" s="75"/>
      <c r="O132" s="109">
        <v>442</v>
      </c>
      <c r="P132" s="77"/>
      <c r="Q132" s="77"/>
      <c r="R132" s="77"/>
      <c r="S132" s="77"/>
      <c r="T132" s="77"/>
      <c r="U132" s="71">
        <f t="shared" si="24"/>
        <v>100</v>
      </c>
      <c r="V132" s="71">
        <f t="shared" si="32"/>
        <v>623.69999999999993</v>
      </c>
      <c r="W132" s="73">
        <f t="shared" si="25"/>
        <v>623</v>
      </c>
      <c r="X132" s="77">
        <v>35</v>
      </c>
      <c r="Y132" s="73">
        <f>'ИТОГ и проверка'!Q132</f>
        <v>623</v>
      </c>
      <c r="Z132" s="73">
        <f t="shared" si="33"/>
        <v>34.960718294051624</v>
      </c>
      <c r="AA132" s="71">
        <f t="shared" si="26"/>
        <v>-3.92817059483761E-2</v>
      </c>
      <c r="AB132" s="73">
        <f t="shared" si="27"/>
        <v>0</v>
      </c>
      <c r="AC132" s="236"/>
      <c r="AD132" s="73"/>
      <c r="AE132" s="77"/>
      <c r="AF132" s="77"/>
      <c r="AG132" s="73">
        <f t="shared" si="28"/>
        <v>623</v>
      </c>
      <c r="AH132" s="73"/>
      <c r="AI132" s="91"/>
      <c r="AJ132" s="91">
        <f t="shared" si="29"/>
        <v>623</v>
      </c>
      <c r="AK132" s="89">
        <f t="shared" si="30"/>
        <v>0</v>
      </c>
      <c r="AL132" s="71">
        <f t="shared" si="31"/>
        <v>0</v>
      </c>
    </row>
    <row r="133" spans="1:38" ht="31.5">
      <c r="A133" s="66" t="s">
        <v>273</v>
      </c>
      <c r="B133" s="67" t="s">
        <v>274</v>
      </c>
      <c r="C133" s="168">
        <v>163.09700000000001</v>
      </c>
      <c r="D133" s="284">
        <v>973</v>
      </c>
      <c r="E133" s="170">
        <v>832</v>
      </c>
      <c r="F133" s="174">
        <f t="shared" si="23"/>
        <v>5.1012587601243427</v>
      </c>
      <c r="G133" s="72">
        <v>340</v>
      </c>
      <c r="H133" s="75">
        <v>35</v>
      </c>
      <c r="I133" s="235"/>
      <c r="J133" s="75"/>
      <c r="K133" s="75"/>
      <c r="L133" s="75"/>
      <c r="M133" s="75">
        <v>340</v>
      </c>
      <c r="N133" s="75"/>
      <c r="O133" s="70">
        <v>340</v>
      </c>
      <c r="P133" s="77"/>
      <c r="Q133" s="77"/>
      <c r="R133" s="77"/>
      <c r="S133" s="77"/>
      <c r="T133" s="77"/>
      <c r="U133" s="71">
        <f t="shared" si="24"/>
        <v>100</v>
      </c>
      <c r="V133" s="71">
        <f t="shared" si="32"/>
        <v>291.2</v>
      </c>
      <c r="W133" s="73">
        <f t="shared" si="25"/>
        <v>291</v>
      </c>
      <c r="X133" s="77">
        <v>35</v>
      </c>
      <c r="Y133" s="73">
        <f>'ИТОГ и проверка'!Q133</f>
        <v>287</v>
      </c>
      <c r="Z133" s="73">
        <f t="shared" si="33"/>
        <v>34.495192307692307</v>
      </c>
      <c r="AA133" s="71">
        <f t="shared" si="26"/>
        <v>-0.5048076923076934</v>
      </c>
      <c r="AB133" s="10">
        <f t="shared" si="27"/>
        <v>0</v>
      </c>
      <c r="AC133" s="236"/>
      <c r="AD133" s="73"/>
      <c r="AE133" s="77"/>
      <c r="AF133" s="77"/>
      <c r="AG133" s="73">
        <f t="shared" si="28"/>
        <v>287</v>
      </c>
      <c r="AH133" s="73"/>
      <c r="AI133" s="91"/>
      <c r="AJ133" s="91">
        <f t="shared" si="29"/>
        <v>287</v>
      </c>
      <c r="AK133" s="89">
        <f t="shared" si="30"/>
        <v>0</v>
      </c>
      <c r="AL133" s="71">
        <f t="shared" si="31"/>
        <v>0</v>
      </c>
    </row>
    <row r="134" spans="1:38" ht="31.5">
      <c r="A134" s="66" t="s">
        <v>275</v>
      </c>
      <c r="B134" s="67" t="s">
        <v>276</v>
      </c>
      <c r="C134" s="171">
        <v>385.19600000000003</v>
      </c>
      <c r="D134" s="284">
        <v>1772</v>
      </c>
      <c r="E134" s="170">
        <v>1948</v>
      </c>
      <c r="F134" s="174">
        <f t="shared" si="23"/>
        <v>5.0571657026552712</v>
      </c>
      <c r="G134" s="72">
        <v>620</v>
      </c>
      <c r="H134" s="75">
        <v>35</v>
      </c>
      <c r="I134" s="235"/>
      <c r="J134" s="75"/>
      <c r="K134" s="75"/>
      <c r="L134" s="75"/>
      <c r="M134" s="75">
        <v>620</v>
      </c>
      <c r="N134" s="75"/>
      <c r="O134" s="70">
        <v>620</v>
      </c>
      <c r="P134" s="77"/>
      <c r="Q134" s="77"/>
      <c r="R134" s="77"/>
      <c r="S134" s="77"/>
      <c r="T134" s="77"/>
      <c r="U134" s="71">
        <f t="shared" si="24"/>
        <v>100</v>
      </c>
      <c r="V134" s="71">
        <f t="shared" si="32"/>
        <v>681.8</v>
      </c>
      <c r="W134" s="73">
        <f t="shared" si="25"/>
        <v>681</v>
      </c>
      <c r="X134" s="77">
        <v>35</v>
      </c>
      <c r="Y134" s="73">
        <f>'ИТОГ и проверка'!Q134</f>
        <v>681</v>
      </c>
      <c r="Z134" s="73">
        <f t="shared" si="33"/>
        <v>34.958932238193015</v>
      </c>
      <c r="AA134" s="71">
        <f t="shared" si="26"/>
        <v>-4.1067761806985459E-2</v>
      </c>
      <c r="AB134" s="73">
        <f t="shared" si="27"/>
        <v>0</v>
      </c>
      <c r="AC134" s="236"/>
      <c r="AD134" s="73"/>
      <c r="AE134" s="77"/>
      <c r="AF134" s="77"/>
      <c r="AG134" s="73">
        <f t="shared" si="28"/>
        <v>681</v>
      </c>
      <c r="AH134" s="73"/>
      <c r="AI134" s="91"/>
      <c r="AJ134" s="91">
        <f t="shared" si="29"/>
        <v>681</v>
      </c>
      <c r="AK134" s="89">
        <f t="shared" si="30"/>
        <v>0</v>
      </c>
      <c r="AL134" s="71">
        <f t="shared" si="31"/>
        <v>0</v>
      </c>
    </row>
    <row r="135" spans="1:38" ht="31.5">
      <c r="A135" s="66" t="s">
        <v>277</v>
      </c>
      <c r="B135" s="67" t="s">
        <v>278</v>
      </c>
      <c r="C135" s="168">
        <v>42.954999999999998</v>
      </c>
      <c r="D135" s="74">
        <v>262</v>
      </c>
      <c r="E135" s="187">
        <v>281</v>
      </c>
      <c r="F135" s="157">
        <f t="shared" si="23"/>
        <v>6.5417297171458504</v>
      </c>
      <c r="G135" s="72">
        <v>91</v>
      </c>
      <c r="H135" s="75">
        <v>35</v>
      </c>
      <c r="I135" s="235"/>
      <c r="J135" s="75"/>
      <c r="K135" s="75"/>
      <c r="L135" s="75"/>
      <c r="M135" s="75">
        <v>91</v>
      </c>
      <c r="N135" s="75"/>
      <c r="O135" s="70">
        <v>91</v>
      </c>
      <c r="P135" s="77"/>
      <c r="Q135" s="77"/>
      <c r="R135" s="77"/>
      <c r="S135" s="77"/>
      <c r="T135" s="77"/>
      <c r="U135" s="71">
        <f t="shared" si="24"/>
        <v>100</v>
      </c>
      <c r="V135" s="71">
        <f t="shared" si="32"/>
        <v>98.35</v>
      </c>
      <c r="W135" s="73">
        <f t="shared" si="25"/>
        <v>98</v>
      </c>
      <c r="X135" s="77">
        <v>35</v>
      </c>
      <c r="Y135" s="73">
        <f>'ИТОГ и проверка'!Q135</f>
        <v>98</v>
      </c>
      <c r="Z135" s="73">
        <f t="shared" si="33"/>
        <v>34.87544483985765</v>
      </c>
      <c r="AA135" s="71">
        <f t="shared" si="26"/>
        <v>-0.12455516014235002</v>
      </c>
      <c r="AB135" s="10">
        <f t="shared" si="27"/>
        <v>0</v>
      </c>
      <c r="AC135" s="236"/>
      <c r="AD135" s="73"/>
      <c r="AE135" s="77"/>
      <c r="AF135" s="77"/>
      <c r="AG135" s="73">
        <f t="shared" si="28"/>
        <v>98</v>
      </c>
      <c r="AH135" s="73"/>
      <c r="AI135" s="91"/>
      <c r="AJ135" s="91">
        <f t="shared" si="29"/>
        <v>98</v>
      </c>
      <c r="AK135" s="89">
        <f t="shared" si="30"/>
        <v>0</v>
      </c>
      <c r="AL135" s="71">
        <f t="shared" si="31"/>
        <v>0</v>
      </c>
    </row>
    <row r="136" spans="1:38" ht="47.25">
      <c r="A136" s="66" t="s">
        <v>279</v>
      </c>
      <c r="B136" s="67" t="s">
        <v>280</v>
      </c>
      <c r="C136" s="171">
        <v>31.655000000000001</v>
      </c>
      <c r="D136" s="74">
        <v>99</v>
      </c>
      <c r="E136" s="90">
        <v>114</v>
      </c>
      <c r="F136" s="157">
        <f t="shared" si="23"/>
        <v>3.6013268046122255</v>
      </c>
      <c r="G136" s="72">
        <v>34</v>
      </c>
      <c r="H136" s="75">
        <v>34</v>
      </c>
      <c r="I136" s="75">
        <v>0</v>
      </c>
      <c r="J136" s="75"/>
      <c r="K136" s="75"/>
      <c r="L136" s="75"/>
      <c r="M136" s="75">
        <v>34</v>
      </c>
      <c r="N136" s="75"/>
      <c r="O136" s="70">
        <v>8</v>
      </c>
      <c r="P136" s="77"/>
      <c r="Q136" s="77"/>
      <c r="R136" s="77"/>
      <c r="S136" s="77"/>
      <c r="T136" s="77"/>
      <c r="U136" s="71">
        <f t="shared" si="24"/>
        <v>23.52941176470588</v>
      </c>
      <c r="V136" s="71">
        <f t="shared" si="32"/>
        <v>39.9</v>
      </c>
      <c r="W136" s="73">
        <f t="shared" si="25"/>
        <v>39</v>
      </c>
      <c r="X136" s="77">
        <v>35</v>
      </c>
      <c r="Y136" s="73">
        <f>'ИТОГ и проверка'!Q136</f>
        <v>23</v>
      </c>
      <c r="Z136" s="73">
        <f t="shared" si="33"/>
        <v>20.17543859649123</v>
      </c>
      <c r="AA136" s="71">
        <f t="shared" si="26"/>
        <v>-14.82456140350877</v>
      </c>
      <c r="AB136" s="73">
        <f t="shared" si="27"/>
        <v>0</v>
      </c>
      <c r="AC136" s="103">
        <v>0</v>
      </c>
      <c r="AD136" s="73"/>
      <c r="AE136" s="77"/>
      <c r="AF136" s="77"/>
      <c r="AG136" s="73">
        <f t="shared" si="28"/>
        <v>23</v>
      </c>
      <c r="AH136" s="73"/>
      <c r="AI136" s="91"/>
      <c r="AJ136" s="91">
        <f t="shared" si="29"/>
        <v>23</v>
      </c>
      <c r="AK136" s="89">
        <f t="shared" si="30"/>
        <v>0</v>
      </c>
      <c r="AL136" s="71">
        <f t="shared" si="31"/>
        <v>0</v>
      </c>
    </row>
    <row r="137" spans="1:38" ht="47.25">
      <c r="A137" s="66" t="s">
        <v>281</v>
      </c>
      <c r="B137" s="67" t="s">
        <v>282</v>
      </c>
      <c r="C137" s="168">
        <v>49.08</v>
      </c>
      <c r="D137" s="74">
        <v>200</v>
      </c>
      <c r="E137" s="148">
        <v>188</v>
      </c>
      <c r="F137" s="157">
        <f t="shared" si="23"/>
        <v>3.8304808475957621</v>
      </c>
      <c r="G137" s="72">
        <v>70</v>
      </c>
      <c r="H137" s="75">
        <v>35</v>
      </c>
      <c r="I137" s="75">
        <v>0</v>
      </c>
      <c r="J137" s="75"/>
      <c r="K137" s="75"/>
      <c r="L137" s="75"/>
      <c r="M137" s="75">
        <v>70</v>
      </c>
      <c r="N137" s="75"/>
      <c r="O137" s="70">
        <v>25</v>
      </c>
      <c r="P137" s="77"/>
      <c r="Q137" s="77"/>
      <c r="R137" s="77"/>
      <c r="S137" s="77"/>
      <c r="T137" s="77"/>
      <c r="U137" s="71">
        <f t="shared" si="24"/>
        <v>35.714285714285715</v>
      </c>
      <c r="V137" s="71">
        <f t="shared" si="32"/>
        <v>65.8</v>
      </c>
      <c r="W137" s="73">
        <f t="shared" si="25"/>
        <v>65</v>
      </c>
      <c r="X137" s="77">
        <v>35</v>
      </c>
      <c r="Y137" s="73">
        <f>'ИТОГ и проверка'!Q137</f>
        <v>38</v>
      </c>
      <c r="Z137" s="73">
        <f t="shared" si="33"/>
        <v>20.212765957446809</v>
      </c>
      <c r="AA137" s="71">
        <f t="shared" si="26"/>
        <v>-14.787234042553191</v>
      </c>
      <c r="AB137" s="10">
        <f t="shared" si="27"/>
        <v>0</v>
      </c>
      <c r="AC137" s="103">
        <v>0</v>
      </c>
      <c r="AD137" s="73"/>
      <c r="AE137" s="77"/>
      <c r="AF137" s="77"/>
      <c r="AG137" s="73">
        <f t="shared" si="28"/>
        <v>38</v>
      </c>
      <c r="AH137" s="73"/>
      <c r="AI137" s="91"/>
      <c r="AJ137" s="91">
        <f t="shared" si="29"/>
        <v>38</v>
      </c>
      <c r="AK137" s="89">
        <f t="shared" si="30"/>
        <v>0</v>
      </c>
      <c r="AL137" s="71">
        <f t="shared" si="31"/>
        <v>0</v>
      </c>
    </row>
    <row r="138" spans="1:38" ht="47.25">
      <c r="A138" s="66" t="s">
        <v>283</v>
      </c>
      <c r="B138" s="67" t="s">
        <v>284</v>
      </c>
      <c r="C138" s="171">
        <v>151.08000000000001</v>
      </c>
      <c r="D138" s="74">
        <v>725</v>
      </c>
      <c r="E138" s="90">
        <v>637</v>
      </c>
      <c r="F138" s="157">
        <f t="shared" si="23"/>
        <v>4.2163092401376749</v>
      </c>
      <c r="G138" s="72">
        <v>253</v>
      </c>
      <c r="H138" s="75">
        <v>35</v>
      </c>
      <c r="I138" s="75">
        <v>0</v>
      </c>
      <c r="J138" s="75"/>
      <c r="K138" s="75"/>
      <c r="L138" s="75"/>
      <c r="M138" s="75">
        <v>253</v>
      </c>
      <c r="N138" s="75"/>
      <c r="O138" s="70">
        <v>161</v>
      </c>
      <c r="P138" s="77"/>
      <c r="Q138" s="77"/>
      <c r="R138" s="77"/>
      <c r="S138" s="77"/>
      <c r="T138" s="77"/>
      <c r="U138" s="71">
        <f t="shared" si="24"/>
        <v>63.63636363636364</v>
      </c>
      <c r="V138" s="71">
        <f t="shared" si="32"/>
        <v>222.95</v>
      </c>
      <c r="W138" s="73">
        <f t="shared" si="25"/>
        <v>222</v>
      </c>
      <c r="X138" s="77">
        <v>35</v>
      </c>
      <c r="Y138" s="73">
        <f>'ИТОГ и проверка'!Q138</f>
        <v>127</v>
      </c>
      <c r="Z138" s="73">
        <f t="shared" si="33"/>
        <v>19.937205651491364</v>
      </c>
      <c r="AA138" s="71">
        <f t="shared" si="26"/>
        <v>-15.062794348508636</v>
      </c>
      <c r="AB138" s="73">
        <f t="shared" si="27"/>
        <v>0</v>
      </c>
      <c r="AC138" s="103">
        <v>0</v>
      </c>
      <c r="AD138" s="73"/>
      <c r="AE138" s="77"/>
      <c r="AF138" s="77"/>
      <c r="AG138" s="73">
        <f t="shared" si="28"/>
        <v>127</v>
      </c>
      <c r="AH138" s="73"/>
      <c r="AI138" s="91"/>
      <c r="AJ138" s="91">
        <f t="shared" si="29"/>
        <v>127</v>
      </c>
      <c r="AK138" s="89">
        <f t="shared" si="30"/>
        <v>0</v>
      </c>
      <c r="AL138" s="71">
        <f t="shared" si="31"/>
        <v>0</v>
      </c>
    </row>
    <row r="139" spans="1:38" ht="47.25">
      <c r="A139" s="66" t="s">
        <v>285</v>
      </c>
      <c r="B139" s="67" t="s">
        <v>286</v>
      </c>
      <c r="C139" s="168">
        <v>46.08</v>
      </c>
      <c r="D139" s="74">
        <v>188</v>
      </c>
      <c r="E139" s="148">
        <v>186</v>
      </c>
      <c r="F139" s="157">
        <f t="shared" si="23"/>
        <v>4.0364583333333339</v>
      </c>
      <c r="G139" s="72">
        <v>65</v>
      </c>
      <c r="H139" s="75">
        <v>35</v>
      </c>
      <c r="I139" s="75">
        <v>0</v>
      </c>
      <c r="J139" s="75"/>
      <c r="K139" s="75"/>
      <c r="L139" s="75"/>
      <c r="M139" s="75">
        <v>65</v>
      </c>
      <c r="N139" s="75"/>
      <c r="O139" s="70">
        <v>0</v>
      </c>
      <c r="P139" s="77"/>
      <c r="Q139" s="77"/>
      <c r="R139" s="77"/>
      <c r="S139" s="77"/>
      <c r="T139" s="77"/>
      <c r="U139" s="71">
        <f t="shared" si="24"/>
        <v>0</v>
      </c>
      <c r="V139" s="71">
        <f t="shared" si="32"/>
        <v>65.099999999999994</v>
      </c>
      <c r="W139" s="73">
        <f t="shared" si="25"/>
        <v>65</v>
      </c>
      <c r="X139" s="77">
        <v>35</v>
      </c>
      <c r="Y139" s="73">
        <f>'ИТОГ и проверка'!Q139</f>
        <v>37</v>
      </c>
      <c r="Z139" s="73">
        <f t="shared" si="33"/>
        <v>19.892473118279568</v>
      </c>
      <c r="AA139" s="71">
        <f t="shared" si="26"/>
        <v>-15.107526881720432</v>
      </c>
      <c r="AB139" s="10">
        <f t="shared" si="27"/>
        <v>0</v>
      </c>
      <c r="AC139" s="103">
        <v>0</v>
      </c>
      <c r="AD139" s="73"/>
      <c r="AE139" s="77"/>
      <c r="AF139" s="77"/>
      <c r="AG139" s="73">
        <f t="shared" si="28"/>
        <v>37</v>
      </c>
      <c r="AH139" s="73"/>
      <c r="AI139" s="91"/>
      <c r="AJ139" s="91">
        <f t="shared" si="29"/>
        <v>37</v>
      </c>
      <c r="AK139" s="89">
        <f t="shared" si="30"/>
        <v>0</v>
      </c>
      <c r="AL139" s="71">
        <f t="shared" si="31"/>
        <v>0</v>
      </c>
    </row>
    <row r="140" spans="1:38" ht="47.25">
      <c r="A140" s="66" t="s">
        <v>287</v>
      </c>
      <c r="B140" s="67" t="s">
        <v>288</v>
      </c>
      <c r="C140" s="171">
        <v>2622.14</v>
      </c>
      <c r="D140" s="74">
        <v>12953</v>
      </c>
      <c r="E140" s="90">
        <v>10121</v>
      </c>
      <c r="F140" s="157">
        <f t="shared" si="23"/>
        <v>3.8598244182232833</v>
      </c>
      <c r="G140" s="72">
        <v>3633</v>
      </c>
      <c r="H140" s="75">
        <v>35</v>
      </c>
      <c r="I140" s="75">
        <v>900</v>
      </c>
      <c r="J140" s="75"/>
      <c r="K140" s="75"/>
      <c r="L140" s="75"/>
      <c r="M140" s="75">
        <v>3633</v>
      </c>
      <c r="N140" s="75"/>
      <c r="O140" s="70">
        <v>2210</v>
      </c>
      <c r="P140" s="77"/>
      <c r="Q140" s="77"/>
      <c r="R140" s="77"/>
      <c r="S140" s="77"/>
      <c r="T140" s="77"/>
      <c r="U140" s="71">
        <f t="shared" si="24"/>
        <v>60.831268923754479</v>
      </c>
      <c r="V140" s="71">
        <f t="shared" si="32"/>
        <v>3542.35</v>
      </c>
      <c r="W140" s="73">
        <f t="shared" si="25"/>
        <v>3542</v>
      </c>
      <c r="X140" s="77">
        <v>35</v>
      </c>
      <c r="Y140" s="73">
        <f>'ИТОГ и проверка'!Q140+AC140</f>
        <v>3542</v>
      </c>
      <c r="Z140" s="73">
        <f t="shared" si="33"/>
        <v>34.99654184369134</v>
      </c>
      <c r="AA140" s="71">
        <f t="shared" si="26"/>
        <v>-3.4581563086604206E-3</v>
      </c>
      <c r="AB140" s="73">
        <f t="shared" si="27"/>
        <v>0</v>
      </c>
      <c r="AC140" s="103">
        <v>2428</v>
      </c>
      <c r="AD140" s="73"/>
      <c r="AE140" s="77"/>
      <c r="AF140" s="77"/>
      <c r="AG140" s="73">
        <f>Y140-AC140</f>
        <v>1114</v>
      </c>
      <c r="AH140" s="73"/>
      <c r="AI140" s="91"/>
      <c r="AJ140" s="91">
        <f t="shared" si="29"/>
        <v>1114</v>
      </c>
      <c r="AK140" s="89">
        <f t="shared" si="30"/>
        <v>-2428</v>
      </c>
      <c r="AL140" s="71">
        <f t="shared" si="31"/>
        <v>0</v>
      </c>
    </row>
    <row r="141" spans="1:38">
      <c r="A141" s="93" t="s">
        <v>289</v>
      </c>
      <c r="B141" s="57" t="s">
        <v>290</v>
      </c>
      <c r="C141" s="175"/>
      <c r="D141" s="58"/>
      <c r="E141" s="164"/>
      <c r="F141" s="192"/>
      <c r="G141" s="119"/>
      <c r="H141" s="61"/>
      <c r="I141" s="61"/>
      <c r="J141" s="61"/>
      <c r="K141" s="61"/>
      <c r="L141" s="61"/>
      <c r="M141" s="61"/>
      <c r="N141" s="61"/>
      <c r="O141" s="7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120"/>
      <c r="AA141" s="60"/>
      <c r="AB141" s="10">
        <f t="shared" si="27"/>
        <v>0</v>
      </c>
      <c r="AC141" s="60"/>
      <c r="AD141" s="60"/>
      <c r="AE141" s="60"/>
      <c r="AF141" s="60"/>
      <c r="AG141" s="60"/>
      <c r="AH141" s="192"/>
      <c r="AI141" s="317"/>
      <c r="AJ141" s="91">
        <f t="shared" si="29"/>
        <v>0</v>
      </c>
      <c r="AK141" s="89">
        <f t="shared" si="30"/>
        <v>0</v>
      </c>
      <c r="AL141" s="71">
        <f t="shared" si="31"/>
        <v>0</v>
      </c>
    </row>
    <row r="142" spans="1:38" ht="31.5">
      <c r="A142" s="66" t="s">
        <v>291</v>
      </c>
      <c r="B142" s="67" t="s">
        <v>292</v>
      </c>
      <c r="C142" s="171">
        <v>240</v>
      </c>
      <c r="D142" s="69">
        <v>0</v>
      </c>
      <c r="E142" s="90">
        <v>0</v>
      </c>
      <c r="F142" s="157">
        <f t="shared" si="23"/>
        <v>0</v>
      </c>
      <c r="G142" s="72">
        <v>0</v>
      </c>
      <c r="H142" s="75">
        <v>0</v>
      </c>
      <c r="I142" s="75"/>
      <c r="J142" s="75"/>
      <c r="K142" s="75"/>
      <c r="L142" s="75"/>
      <c r="M142" s="75">
        <v>0</v>
      </c>
      <c r="N142" s="75"/>
      <c r="O142" s="70">
        <v>0</v>
      </c>
      <c r="P142" s="77"/>
      <c r="Q142" s="77"/>
      <c r="R142" s="77"/>
      <c r="S142" s="77"/>
      <c r="T142" s="77"/>
      <c r="U142" s="71">
        <v>0</v>
      </c>
      <c r="V142" s="71">
        <f t="shared" si="32"/>
        <v>0</v>
      </c>
      <c r="W142" s="73">
        <f t="shared" si="25"/>
        <v>0</v>
      </c>
      <c r="X142" s="77">
        <v>0</v>
      </c>
      <c r="Y142" s="73">
        <f>'ИТОГ и проверка'!Q142</f>
        <v>0</v>
      </c>
      <c r="Z142" s="73">
        <v>0</v>
      </c>
      <c r="AA142" s="71">
        <f t="shared" si="26"/>
        <v>0</v>
      </c>
      <c r="AB142" s="73">
        <f t="shared" si="27"/>
        <v>0</v>
      </c>
      <c r="AC142" s="77"/>
      <c r="AD142" s="73"/>
      <c r="AE142" s="77"/>
      <c r="AF142" s="77"/>
      <c r="AG142" s="73">
        <f t="shared" si="28"/>
        <v>0</v>
      </c>
      <c r="AH142" s="73"/>
      <c r="AI142" s="91"/>
      <c r="AJ142" s="91">
        <f t="shared" si="29"/>
        <v>0</v>
      </c>
      <c r="AK142" s="89">
        <f t="shared" si="30"/>
        <v>0</v>
      </c>
      <c r="AL142" s="71">
        <f t="shared" si="31"/>
        <v>0</v>
      </c>
    </row>
    <row r="143" spans="1:38">
      <c r="A143" s="93" t="s">
        <v>293</v>
      </c>
      <c r="B143" s="57" t="s">
        <v>294</v>
      </c>
      <c r="C143" s="175"/>
      <c r="D143" s="58"/>
      <c r="E143" s="164"/>
      <c r="F143" s="192"/>
      <c r="G143" s="119"/>
      <c r="H143" s="61"/>
      <c r="I143" s="61"/>
      <c r="J143" s="61"/>
      <c r="K143" s="61"/>
      <c r="L143" s="61"/>
      <c r="M143" s="61"/>
      <c r="N143" s="61"/>
      <c r="O143" s="7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120"/>
      <c r="AA143" s="60"/>
      <c r="AB143" s="10">
        <f t="shared" si="27"/>
        <v>0</v>
      </c>
      <c r="AC143" s="60"/>
      <c r="AD143" s="60"/>
      <c r="AE143" s="60"/>
      <c r="AF143" s="60"/>
      <c r="AG143" s="60"/>
      <c r="AH143" s="192"/>
      <c r="AI143" s="317"/>
      <c r="AJ143" s="91">
        <f t="shared" si="29"/>
        <v>0</v>
      </c>
      <c r="AK143" s="89">
        <f t="shared" si="30"/>
        <v>0</v>
      </c>
      <c r="AL143" s="71">
        <f t="shared" si="31"/>
        <v>0</v>
      </c>
    </row>
    <row r="144" spans="1:38" ht="31.5">
      <c r="A144" s="66" t="s">
        <v>295</v>
      </c>
      <c r="B144" s="67" t="s">
        <v>296</v>
      </c>
      <c r="C144" s="171">
        <v>8.4109999999999996</v>
      </c>
      <c r="D144" s="74">
        <v>62</v>
      </c>
      <c r="E144" s="70">
        <v>43</v>
      </c>
      <c r="F144" s="157">
        <f t="shared" si="23"/>
        <v>5.1123528712400432</v>
      </c>
      <c r="G144" s="72">
        <v>21</v>
      </c>
      <c r="H144" s="75">
        <v>34</v>
      </c>
      <c r="I144" s="75"/>
      <c r="J144" s="75"/>
      <c r="K144" s="75"/>
      <c r="L144" s="75"/>
      <c r="M144" s="75">
        <v>21</v>
      </c>
      <c r="N144" s="75"/>
      <c r="O144" s="70"/>
      <c r="P144" s="77"/>
      <c r="Q144" s="77"/>
      <c r="R144" s="77"/>
      <c r="S144" s="77"/>
      <c r="T144" s="77"/>
      <c r="U144" s="71">
        <f t="shared" si="24"/>
        <v>0</v>
      </c>
      <c r="V144" s="71">
        <f t="shared" si="32"/>
        <v>15.049999999999999</v>
      </c>
      <c r="W144" s="73">
        <f t="shared" si="25"/>
        <v>15</v>
      </c>
      <c r="X144" s="77">
        <v>35</v>
      </c>
      <c r="Y144" s="73">
        <f>'ИТОГ и проверка'!Q144</f>
        <v>15</v>
      </c>
      <c r="Z144" s="73">
        <f t="shared" si="33"/>
        <v>34.883720930232556</v>
      </c>
      <c r="AA144" s="71">
        <f t="shared" si="26"/>
        <v>-0.11627906976744384</v>
      </c>
      <c r="AB144" s="73">
        <f t="shared" si="27"/>
        <v>0</v>
      </c>
      <c r="AC144" s="77"/>
      <c r="AD144" s="73"/>
      <c r="AE144" s="77"/>
      <c r="AF144" s="77"/>
      <c r="AG144" s="73">
        <f t="shared" si="28"/>
        <v>15</v>
      </c>
      <c r="AH144" s="73"/>
      <c r="AI144" s="91"/>
      <c r="AJ144" s="91">
        <f t="shared" si="29"/>
        <v>15</v>
      </c>
      <c r="AK144" s="89">
        <f t="shared" si="30"/>
        <v>0</v>
      </c>
      <c r="AL144" s="71">
        <f t="shared" si="31"/>
        <v>0</v>
      </c>
    </row>
    <row r="145" spans="1:38">
      <c r="A145" s="66" t="s">
        <v>297</v>
      </c>
      <c r="B145" s="67" t="s">
        <v>298</v>
      </c>
      <c r="C145" s="168">
        <v>62.664999999999999</v>
      </c>
      <c r="D145" s="74">
        <v>373</v>
      </c>
      <c r="E145" s="187">
        <v>497</v>
      </c>
      <c r="F145" s="157">
        <f t="shared" si="23"/>
        <v>7.9310619963296896</v>
      </c>
      <c r="G145" s="72">
        <v>130</v>
      </c>
      <c r="H145" s="75">
        <v>35</v>
      </c>
      <c r="I145" s="75"/>
      <c r="J145" s="75"/>
      <c r="K145" s="75"/>
      <c r="L145" s="75"/>
      <c r="M145" s="75">
        <v>130</v>
      </c>
      <c r="N145" s="75"/>
      <c r="O145" s="70">
        <v>30</v>
      </c>
      <c r="P145" s="77"/>
      <c r="Q145" s="77"/>
      <c r="R145" s="77"/>
      <c r="S145" s="77"/>
      <c r="T145" s="77"/>
      <c r="U145" s="71">
        <f t="shared" si="24"/>
        <v>23.076923076923077</v>
      </c>
      <c r="V145" s="71">
        <f t="shared" si="32"/>
        <v>173.95</v>
      </c>
      <c r="W145" s="73">
        <f t="shared" si="25"/>
        <v>173</v>
      </c>
      <c r="X145" s="77">
        <v>35</v>
      </c>
      <c r="Y145" s="73">
        <f>'ИТОГ и проверка'!Q145</f>
        <v>173</v>
      </c>
      <c r="Z145" s="73">
        <f t="shared" si="33"/>
        <v>34.808853118712278</v>
      </c>
      <c r="AA145" s="71">
        <f t="shared" si="26"/>
        <v>-0.19114688128772173</v>
      </c>
      <c r="AB145" s="10">
        <f t="shared" si="27"/>
        <v>0</v>
      </c>
      <c r="AC145" s="77"/>
      <c r="AD145" s="73"/>
      <c r="AE145" s="77"/>
      <c r="AF145" s="77"/>
      <c r="AG145" s="73">
        <f t="shared" si="28"/>
        <v>173</v>
      </c>
      <c r="AH145" s="73"/>
      <c r="AI145" s="91"/>
      <c r="AJ145" s="91">
        <f t="shared" si="29"/>
        <v>173</v>
      </c>
      <c r="AK145" s="89">
        <f t="shared" si="30"/>
        <v>0</v>
      </c>
      <c r="AL145" s="71">
        <f t="shared" si="31"/>
        <v>0</v>
      </c>
    </row>
    <row r="146" spans="1:38" ht="78.75">
      <c r="A146" s="66" t="s">
        <v>299</v>
      </c>
      <c r="B146" s="67" t="s">
        <v>300</v>
      </c>
      <c r="C146" s="222">
        <v>46.898000000000003</v>
      </c>
      <c r="D146" s="74">
        <v>64</v>
      </c>
      <c r="E146" s="70">
        <v>89</v>
      </c>
      <c r="F146" s="157">
        <f t="shared" si="23"/>
        <v>1.8977355111092156</v>
      </c>
      <c r="G146" s="72">
        <v>22</v>
      </c>
      <c r="H146" s="75">
        <v>34</v>
      </c>
      <c r="I146" s="75"/>
      <c r="J146" s="75"/>
      <c r="K146" s="75"/>
      <c r="L146" s="75"/>
      <c r="M146" s="75">
        <v>22</v>
      </c>
      <c r="N146" s="75"/>
      <c r="O146" s="70">
        <v>8</v>
      </c>
      <c r="P146" s="77"/>
      <c r="Q146" s="77"/>
      <c r="R146" s="77"/>
      <c r="S146" s="77"/>
      <c r="T146" s="77"/>
      <c r="U146" s="71">
        <f t="shared" si="24"/>
        <v>36.363636363636367</v>
      </c>
      <c r="V146" s="71">
        <f t="shared" si="32"/>
        <v>31.15</v>
      </c>
      <c r="W146" s="73">
        <f t="shared" si="25"/>
        <v>31</v>
      </c>
      <c r="X146" s="77">
        <v>35</v>
      </c>
      <c r="Y146" s="73">
        <f>'ИТОГ и проверка'!Q146</f>
        <v>31</v>
      </c>
      <c r="Z146" s="73">
        <f t="shared" si="33"/>
        <v>34.831460674157306</v>
      </c>
      <c r="AA146" s="71">
        <f t="shared" si="26"/>
        <v>-0.16853932584269415</v>
      </c>
      <c r="AB146" s="73">
        <f t="shared" si="27"/>
        <v>0</v>
      </c>
      <c r="AC146" s="77"/>
      <c r="AD146" s="73"/>
      <c r="AE146" s="77"/>
      <c r="AF146" s="77"/>
      <c r="AG146" s="73">
        <f t="shared" si="28"/>
        <v>31</v>
      </c>
      <c r="AH146" s="73"/>
      <c r="AI146" s="91"/>
      <c r="AJ146" s="91">
        <f t="shared" si="29"/>
        <v>31</v>
      </c>
      <c r="AK146" s="89">
        <f t="shared" si="30"/>
        <v>0</v>
      </c>
      <c r="AL146" s="71">
        <f t="shared" si="31"/>
        <v>0</v>
      </c>
    </row>
    <row r="147" spans="1:38" ht="47.25">
      <c r="A147" s="66" t="s">
        <v>301</v>
      </c>
      <c r="B147" s="67" t="s">
        <v>302</v>
      </c>
      <c r="C147" s="189">
        <v>41.238999999999997</v>
      </c>
      <c r="D147" s="74">
        <v>50</v>
      </c>
      <c r="E147" s="187">
        <v>56</v>
      </c>
      <c r="F147" s="157">
        <f t="shared" si="23"/>
        <v>1.357937874342249</v>
      </c>
      <c r="G147" s="72">
        <v>17</v>
      </c>
      <c r="H147" s="75">
        <v>34</v>
      </c>
      <c r="I147" s="75"/>
      <c r="J147" s="75"/>
      <c r="K147" s="75"/>
      <c r="L147" s="75"/>
      <c r="M147" s="75">
        <v>17</v>
      </c>
      <c r="N147" s="75"/>
      <c r="O147" s="70">
        <v>6</v>
      </c>
      <c r="P147" s="77"/>
      <c r="Q147" s="77"/>
      <c r="R147" s="77"/>
      <c r="S147" s="77"/>
      <c r="T147" s="77"/>
      <c r="U147" s="71">
        <f t="shared" si="24"/>
        <v>35.294117647058819</v>
      </c>
      <c r="V147" s="71">
        <f t="shared" si="32"/>
        <v>19.599999999999998</v>
      </c>
      <c r="W147" s="73">
        <f t="shared" si="25"/>
        <v>19</v>
      </c>
      <c r="X147" s="77">
        <v>35</v>
      </c>
      <c r="Y147" s="73">
        <f>'ИТОГ и проверка'!Q147</f>
        <v>19</v>
      </c>
      <c r="Z147" s="73">
        <f t="shared" si="33"/>
        <v>33.928571428571423</v>
      </c>
      <c r="AA147" s="71">
        <f t="shared" si="26"/>
        <v>-1.0714285714285765</v>
      </c>
      <c r="AB147" s="10">
        <f t="shared" si="27"/>
        <v>0</v>
      </c>
      <c r="AC147" s="77"/>
      <c r="AD147" s="73"/>
      <c r="AE147" s="77"/>
      <c r="AF147" s="77"/>
      <c r="AG147" s="73">
        <f t="shared" si="28"/>
        <v>19</v>
      </c>
      <c r="AH147" s="73"/>
      <c r="AI147" s="91"/>
      <c r="AJ147" s="91">
        <f t="shared" si="29"/>
        <v>19</v>
      </c>
      <c r="AK147" s="89">
        <f t="shared" si="30"/>
        <v>0</v>
      </c>
      <c r="AL147" s="71">
        <f t="shared" si="31"/>
        <v>0</v>
      </c>
    </row>
    <row r="148" spans="1:38" ht="31.5">
      <c r="A148" s="66" t="s">
        <v>303</v>
      </c>
      <c r="B148" s="67" t="s">
        <v>304</v>
      </c>
      <c r="C148" s="222">
        <v>49.59</v>
      </c>
      <c r="D148" s="74">
        <v>44</v>
      </c>
      <c r="E148" s="90">
        <v>38</v>
      </c>
      <c r="F148" s="157">
        <f t="shared" si="23"/>
        <v>0.76628352490421447</v>
      </c>
      <c r="G148" s="72">
        <v>8</v>
      </c>
      <c r="H148" s="75">
        <v>18</v>
      </c>
      <c r="I148" s="75"/>
      <c r="J148" s="75"/>
      <c r="K148" s="75"/>
      <c r="L148" s="75"/>
      <c r="M148" s="75">
        <v>8</v>
      </c>
      <c r="N148" s="75"/>
      <c r="O148" s="70">
        <v>6</v>
      </c>
      <c r="P148" s="77"/>
      <c r="Q148" s="77"/>
      <c r="R148" s="77"/>
      <c r="S148" s="77"/>
      <c r="T148" s="77"/>
      <c r="U148" s="71">
        <f t="shared" si="24"/>
        <v>75</v>
      </c>
      <c r="V148" s="71">
        <f t="shared" si="32"/>
        <v>13.299999999999999</v>
      </c>
      <c r="W148" s="73">
        <f t="shared" si="25"/>
        <v>13</v>
      </c>
      <c r="X148" s="77">
        <v>35</v>
      </c>
      <c r="Y148" s="73">
        <f>'ИТОГ и проверка'!Q148</f>
        <v>0</v>
      </c>
      <c r="Z148" s="73">
        <f t="shared" si="33"/>
        <v>0</v>
      </c>
      <c r="AA148" s="71">
        <f t="shared" si="26"/>
        <v>-35</v>
      </c>
      <c r="AB148" s="73">
        <f t="shared" si="27"/>
        <v>0</v>
      </c>
      <c r="AC148" s="77"/>
      <c r="AD148" s="73"/>
      <c r="AE148" s="77"/>
      <c r="AF148" s="77"/>
      <c r="AG148" s="73">
        <f t="shared" si="28"/>
        <v>0</v>
      </c>
      <c r="AH148" s="73"/>
      <c r="AI148" s="91"/>
      <c r="AJ148" s="91">
        <f t="shared" si="29"/>
        <v>0</v>
      </c>
      <c r="AK148" s="89">
        <f t="shared" si="30"/>
        <v>0</v>
      </c>
      <c r="AL148" s="71">
        <f t="shared" si="31"/>
        <v>0</v>
      </c>
    </row>
    <row r="149" spans="1:38" ht="31.5">
      <c r="A149" s="66" t="s">
        <v>305</v>
      </c>
      <c r="B149" s="67" t="s">
        <v>306</v>
      </c>
      <c r="C149" s="168">
        <v>16.614000000000001</v>
      </c>
      <c r="D149" s="74">
        <v>22</v>
      </c>
      <c r="E149" s="226">
        <v>40</v>
      </c>
      <c r="F149" s="157">
        <f t="shared" si="23"/>
        <v>2.407608041410858</v>
      </c>
      <c r="G149" s="72">
        <v>0</v>
      </c>
      <c r="H149" s="75">
        <v>0</v>
      </c>
      <c r="I149" s="75"/>
      <c r="J149" s="75"/>
      <c r="K149" s="75"/>
      <c r="L149" s="75"/>
      <c r="M149" s="75">
        <v>0</v>
      </c>
      <c r="N149" s="75"/>
      <c r="O149" s="70">
        <v>0</v>
      </c>
      <c r="P149" s="77"/>
      <c r="Q149" s="77"/>
      <c r="R149" s="77"/>
      <c r="S149" s="77"/>
      <c r="T149" s="77"/>
      <c r="U149" s="71">
        <v>0</v>
      </c>
      <c r="V149" s="71">
        <f t="shared" si="32"/>
        <v>14</v>
      </c>
      <c r="W149" s="73">
        <f t="shared" si="25"/>
        <v>14</v>
      </c>
      <c r="X149" s="77">
        <v>35</v>
      </c>
      <c r="Y149" s="73">
        <f>'ИТОГ и проверка'!Q149</f>
        <v>2</v>
      </c>
      <c r="Z149" s="73">
        <f t="shared" si="33"/>
        <v>5</v>
      </c>
      <c r="AA149" s="71">
        <f t="shared" si="26"/>
        <v>-30</v>
      </c>
      <c r="AB149" s="10">
        <f t="shared" si="27"/>
        <v>0</v>
      </c>
      <c r="AC149" s="77"/>
      <c r="AD149" s="73"/>
      <c r="AE149" s="77"/>
      <c r="AF149" s="77"/>
      <c r="AG149" s="73">
        <f t="shared" si="28"/>
        <v>2</v>
      </c>
      <c r="AH149" s="73"/>
      <c r="AI149" s="91"/>
      <c r="AJ149" s="91">
        <f t="shared" si="29"/>
        <v>2</v>
      </c>
      <c r="AK149" s="89">
        <f t="shared" si="30"/>
        <v>0</v>
      </c>
      <c r="AL149" s="71">
        <f t="shared" si="31"/>
        <v>0</v>
      </c>
    </row>
    <row r="150" spans="1:38" ht="47.25">
      <c r="A150" s="66" t="s">
        <v>307</v>
      </c>
      <c r="B150" s="67" t="s">
        <v>308</v>
      </c>
      <c r="C150" s="171">
        <v>25.611000000000001</v>
      </c>
      <c r="D150" s="74">
        <v>30</v>
      </c>
      <c r="E150" s="206">
        <v>55</v>
      </c>
      <c r="F150" s="157">
        <f t="shared" si="23"/>
        <v>2.1475147397602594</v>
      </c>
      <c r="G150" s="72">
        <v>10</v>
      </c>
      <c r="H150" s="75">
        <v>33</v>
      </c>
      <c r="I150" s="75"/>
      <c r="J150" s="75"/>
      <c r="K150" s="75"/>
      <c r="L150" s="75"/>
      <c r="M150" s="75">
        <v>10</v>
      </c>
      <c r="N150" s="75"/>
      <c r="O150" s="70">
        <v>0</v>
      </c>
      <c r="P150" s="77"/>
      <c r="Q150" s="77"/>
      <c r="R150" s="77"/>
      <c r="S150" s="77"/>
      <c r="T150" s="77"/>
      <c r="U150" s="71">
        <f t="shared" si="24"/>
        <v>0</v>
      </c>
      <c r="V150" s="71">
        <f t="shared" si="32"/>
        <v>19.25</v>
      </c>
      <c r="W150" s="73">
        <f t="shared" si="25"/>
        <v>19</v>
      </c>
      <c r="X150" s="77">
        <v>35</v>
      </c>
      <c r="Y150" s="73">
        <f>'ИТОГ и проверка'!Q150</f>
        <v>10</v>
      </c>
      <c r="Z150" s="73">
        <f t="shared" si="33"/>
        <v>18.18181818181818</v>
      </c>
      <c r="AA150" s="71">
        <f t="shared" si="26"/>
        <v>-16.81818181818182</v>
      </c>
      <c r="AB150" s="73">
        <f t="shared" si="27"/>
        <v>0</v>
      </c>
      <c r="AC150" s="77"/>
      <c r="AD150" s="73"/>
      <c r="AE150" s="77"/>
      <c r="AF150" s="77"/>
      <c r="AG150" s="73">
        <f t="shared" si="28"/>
        <v>10</v>
      </c>
      <c r="AH150" s="73"/>
      <c r="AI150" s="91"/>
      <c r="AJ150" s="91">
        <f t="shared" si="29"/>
        <v>10</v>
      </c>
      <c r="AK150" s="89">
        <f t="shared" si="30"/>
        <v>0</v>
      </c>
      <c r="AL150" s="71">
        <f t="shared" si="31"/>
        <v>0</v>
      </c>
    </row>
    <row r="151" spans="1:38" ht="31.5">
      <c r="A151" s="66" t="s">
        <v>309</v>
      </c>
      <c r="B151" s="67" t="s">
        <v>310</v>
      </c>
      <c r="C151" s="195">
        <v>9.4640000000000004</v>
      </c>
      <c r="D151" s="284">
        <v>45</v>
      </c>
      <c r="E151" s="250">
        <v>44</v>
      </c>
      <c r="F151" s="174">
        <f t="shared" si="23"/>
        <v>4.6491969568892646</v>
      </c>
      <c r="G151" s="72">
        <v>14</v>
      </c>
      <c r="H151" s="75">
        <v>31</v>
      </c>
      <c r="I151" s="75"/>
      <c r="J151" s="75"/>
      <c r="K151" s="75"/>
      <c r="L151" s="75"/>
      <c r="M151" s="75">
        <v>14</v>
      </c>
      <c r="N151" s="75"/>
      <c r="O151" s="70">
        <v>0</v>
      </c>
      <c r="P151" s="77"/>
      <c r="Q151" s="77"/>
      <c r="R151" s="77"/>
      <c r="S151" s="77"/>
      <c r="T151" s="77"/>
      <c r="U151" s="71">
        <f t="shared" si="24"/>
        <v>0</v>
      </c>
      <c r="V151" s="71">
        <f t="shared" si="32"/>
        <v>15.399999999999999</v>
      </c>
      <c r="W151" s="73">
        <f t="shared" si="25"/>
        <v>15</v>
      </c>
      <c r="X151" s="77">
        <v>35</v>
      </c>
      <c r="Y151" s="73">
        <f>'ИТОГ и проверка'!Q151</f>
        <v>14</v>
      </c>
      <c r="Z151" s="73">
        <f t="shared" si="33"/>
        <v>31.818181818181817</v>
      </c>
      <c r="AA151" s="71">
        <f t="shared" si="26"/>
        <v>-3.1818181818181834</v>
      </c>
      <c r="AB151" s="10">
        <f t="shared" si="27"/>
        <v>0</v>
      </c>
      <c r="AC151" s="77"/>
      <c r="AD151" s="73"/>
      <c r="AE151" s="77"/>
      <c r="AF151" s="77"/>
      <c r="AG151" s="73">
        <f t="shared" si="28"/>
        <v>14</v>
      </c>
      <c r="AH151" s="73"/>
      <c r="AI151" s="91"/>
      <c r="AJ151" s="91">
        <f t="shared" si="29"/>
        <v>14</v>
      </c>
      <c r="AK151" s="89">
        <f t="shared" si="30"/>
        <v>0</v>
      </c>
      <c r="AL151" s="71">
        <f t="shared" si="31"/>
        <v>0</v>
      </c>
    </row>
    <row r="152" spans="1:38" ht="31.5">
      <c r="A152" s="66" t="s">
        <v>311</v>
      </c>
      <c r="B152" s="67" t="s">
        <v>312</v>
      </c>
      <c r="C152" s="171">
        <v>76.146000000000001</v>
      </c>
      <c r="D152" s="74">
        <v>73</v>
      </c>
      <c r="E152" s="251">
        <v>82</v>
      </c>
      <c r="F152" s="157">
        <f t="shared" si="23"/>
        <v>1.0768786278990361</v>
      </c>
      <c r="G152" s="72">
        <v>25</v>
      </c>
      <c r="H152" s="75">
        <v>34</v>
      </c>
      <c r="I152" s="75"/>
      <c r="J152" s="75"/>
      <c r="K152" s="75"/>
      <c r="L152" s="75"/>
      <c r="M152" s="75">
        <v>25</v>
      </c>
      <c r="N152" s="75"/>
      <c r="O152" s="70"/>
      <c r="P152" s="77"/>
      <c r="Q152" s="77"/>
      <c r="R152" s="77"/>
      <c r="S152" s="77"/>
      <c r="T152" s="77"/>
      <c r="U152" s="71">
        <f t="shared" si="24"/>
        <v>0</v>
      </c>
      <c r="V152" s="71">
        <f t="shared" si="32"/>
        <v>28.7</v>
      </c>
      <c r="W152" s="73">
        <f t="shared" si="25"/>
        <v>28</v>
      </c>
      <c r="X152" s="77">
        <v>35</v>
      </c>
      <c r="Y152" s="73">
        <f>'ИТОГ и проверка'!Q152</f>
        <v>28</v>
      </c>
      <c r="Z152" s="73">
        <f t="shared" si="33"/>
        <v>34.146341463414636</v>
      </c>
      <c r="AA152" s="71">
        <f t="shared" si="26"/>
        <v>-0.85365853658536395</v>
      </c>
      <c r="AB152" s="73">
        <f t="shared" si="27"/>
        <v>0</v>
      </c>
      <c r="AC152" s="77"/>
      <c r="AD152" s="73"/>
      <c r="AE152" s="77"/>
      <c r="AF152" s="77"/>
      <c r="AG152" s="73">
        <f t="shared" si="28"/>
        <v>28</v>
      </c>
      <c r="AH152" s="73"/>
      <c r="AI152" s="91"/>
      <c r="AJ152" s="91">
        <f t="shared" si="29"/>
        <v>28</v>
      </c>
      <c r="AK152" s="89">
        <f t="shared" si="30"/>
        <v>0</v>
      </c>
      <c r="AL152" s="71">
        <f t="shared" si="31"/>
        <v>0</v>
      </c>
    </row>
    <row r="153" spans="1:38" ht="47.25">
      <c r="A153" s="66" t="s">
        <v>313</v>
      </c>
      <c r="B153" s="67" t="s">
        <v>314</v>
      </c>
      <c r="C153" s="168">
        <v>40.438000000000002</v>
      </c>
      <c r="D153" s="284">
        <v>56</v>
      </c>
      <c r="E153" s="170">
        <v>61</v>
      </c>
      <c r="F153" s="174">
        <f t="shared" si="23"/>
        <v>1.5084821207774863</v>
      </c>
      <c r="G153" s="72">
        <v>19</v>
      </c>
      <c r="H153" s="75">
        <v>34</v>
      </c>
      <c r="I153" s="75"/>
      <c r="J153" s="75"/>
      <c r="K153" s="75"/>
      <c r="L153" s="75"/>
      <c r="M153" s="75">
        <v>19</v>
      </c>
      <c r="N153" s="75"/>
      <c r="O153" s="70">
        <v>5</v>
      </c>
      <c r="P153" s="77"/>
      <c r="Q153" s="77"/>
      <c r="R153" s="77"/>
      <c r="S153" s="77"/>
      <c r="T153" s="77"/>
      <c r="U153" s="71">
        <f t="shared" si="24"/>
        <v>26.315789473684209</v>
      </c>
      <c r="V153" s="71">
        <f t="shared" si="32"/>
        <v>21.349999999999998</v>
      </c>
      <c r="W153" s="73">
        <f t="shared" si="25"/>
        <v>21</v>
      </c>
      <c r="X153" s="77">
        <v>35</v>
      </c>
      <c r="Y153" s="73">
        <f>'ИТОГ и проверка'!Q153</f>
        <v>15</v>
      </c>
      <c r="Z153" s="73">
        <f t="shared" si="33"/>
        <v>24.590163934426229</v>
      </c>
      <c r="AA153" s="71">
        <f t="shared" si="26"/>
        <v>-10.409836065573771</v>
      </c>
      <c r="AB153" s="10">
        <f t="shared" si="27"/>
        <v>0</v>
      </c>
      <c r="AC153" s="77"/>
      <c r="AD153" s="73"/>
      <c r="AE153" s="77"/>
      <c r="AF153" s="77"/>
      <c r="AG153" s="73">
        <f t="shared" si="28"/>
        <v>15</v>
      </c>
      <c r="AH153" s="73"/>
      <c r="AI153" s="91"/>
      <c r="AJ153" s="91">
        <f t="shared" si="29"/>
        <v>15</v>
      </c>
      <c r="AK153" s="89">
        <f t="shared" si="30"/>
        <v>0</v>
      </c>
      <c r="AL153" s="71">
        <f t="shared" si="31"/>
        <v>0</v>
      </c>
    </row>
    <row r="154" spans="1:38" ht="31.5">
      <c r="A154" s="66" t="s">
        <v>315</v>
      </c>
      <c r="B154" s="67" t="s">
        <v>316</v>
      </c>
      <c r="C154" s="171">
        <v>16.07</v>
      </c>
      <c r="D154" s="284">
        <v>60</v>
      </c>
      <c r="E154" s="356">
        <v>67</v>
      </c>
      <c r="F154" s="174">
        <f t="shared" si="23"/>
        <v>4.1692594897324202</v>
      </c>
      <c r="G154" s="72">
        <v>21</v>
      </c>
      <c r="H154" s="75">
        <v>35</v>
      </c>
      <c r="I154" s="75"/>
      <c r="J154" s="75"/>
      <c r="K154" s="75"/>
      <c r="L154" s="75"/>
      <c r="M154" s="75">
        <v>21</v>
      </c>
      <c r="N154" s="75"/>
      <c r="O154" s="70">
        <v>8</v>
      </c>
      <c r="P154" s="77"/>
      <c r="Q154" s="77"/>
      <c r="R154" s="77"/>
      <c r="S154" s="77"/>
      <c r="T154" s="77"/>
      <c r="U154" s="71">
        <f t="shared" si="24"/>
        <v>38.095238095238095</v>
      </c>
      <c r="V154" s="71">
        <f t="shared" si="32"/>
        <v>23.45</v>
      </c>
      <c r="W154" s="73">
        <f t="shared" si="25"/>
        <v>23</v>
      </c>
      <c r="X154" s="77">
        <v>35</v>
      </c>
      <c r="Y154" s="73">
        <f>'ИТОГ и проверка'!Q154</f>
        <v>23</v>
      </c>
      <c r="Z154" s="73">
        <f t="shared" si="33"/>
        <v>34.328358208955223</v>
      </c>
      <c r="AA154" s="71">
        <f t="shared" si="26"/>
        <v>-0.67164179104477739</v>
      </c>
      <c r="AB154" s="73">
        <f t="shared" si="27"/>
        <v>0</v>
      </c>
      <c r="AC154" s="77"/>
      <c r="AD154" s="73"/>
      <c r="AE154" s="77"/>
      <c r="AF154" s="77"/>
      <c r="AG154" s="73">
        <f t="shared" si="28"/>
        <v>23</v>
      </c>
      <c r="AH154" s="73"/>
      <c r="AI154" s="91"/>
      <c r="AJ154" s="91">
        <f t="shared" si="29"/>
        <v>23</v>
      </c>
      <c r="AK154" s="89">
        <f t="shared" si="30"/>
        <v>0</v>
      </c>
      <c r="AL154" s="71">
        <f t="shared" si="31"/>
        <v>0</v>
      </c>
    </row>
    <row r="155" spans="1:38" ht="47.25">
      <c r="A155" s="66" t="s">
        <v>317</v>
      </c>
      <c r="B155" s="67" t="s">
        <v>318</v>
      </c>
      <c r="C155" s="168">
        <v>3.52</v>
      </c>
      <c r="D155" s="284">
        <v>1</v>
      </c>
      <c r="E155" s="356">
        <v>0</v>
      </c>
      <c r="F155" s="174">
        <f t="shared" si="23"/>
        <v>0</v>
      </c>
      <c r="G155" s="72">
        <v>0</v>
      </c>
      <c r="H155" s="75">
        <v>0</v>
      </c>
      <c r="I155" s="75"/>
      <c r="J155" s="75"/>
      <c r="K155" s="75"/>
      <c r="L155" s="75"/>
      <c r="M155" s="75">
        <v>0</v>
      </c>
      <c r="N155" s="75"/>
      <c r="O155" s="70">
        <v>0</v>
      </c>
      <c r="P155" s="77"/>
      <c r="Q155" s="77"/>
      <c r="R155" s="77"/>
      <c r="S155" s="77"/>
      <c r="T155" s="77"/>
      <c r="U155" s="71">
        <v>0</v>
      </c>
      <c r="V155" s="71">
        <f t="shared" si="32"/>
        <v>0</v>
      </c>
      <c r="W155" s="73">
        <f t="shared" si="25"/>
        <v>0</v>
      </c>
      <c r="X155" s="77">
        <v>0</v>
      </c>
      <c r="Y155" s="73">
        <f>'ИТОГ и проверка'!Q155</f>
        <v>0</v>
      </c>
      <c r="Z155" s="73">
        <v>0</v>
      </c>
      <c r="AA155" s="71">
        <f t="shared" si="26"/>
        <v>0</v>
      </c>
      <c r="AB155" s="10">
        <f t="shared" si="27"/>
        <v>0</v>
      </c>
      <c r="AC155" s="77"/>
      <c r="AD155" s="73"/>
      <c r="AE155" s="77"/>
      <c r="AF155" s="77"/>
      <c r="AG155" s="73">
        <f t="shared" si="28"/>
        <v>0</v>
      </c>
      <c r="AH155" s="73"/>
      <c r="AI155" s="91"/>
      <c r="AJ155" s="91">
        <f t="shared" si="29"/>
        <v>0</v>
      </c>
      <c r="AK155" s="89">
        <f t="shared" si="30"/>
        <v>0</v>
      </c>
      <c r="AL155" s="71">
        <f t="shared" si="31"/>
        <v>0</v>
      </c>
    </row>
    <row r="156" spans="1:38" ht="47.25">
      <c r="A156" s="66" t="s">
        <v>319</v>
      </c>
      <c r="B156" s="67" t="s">
        <v>320</v>
      </c>
      <c r="C156" s="171">
        <v>12.092000000000001</v>
      </c>
      <c r="D156" s="74">
        <v>23</v>
      </c>
      <c r="E156" s="334">
        <v>30</v>
      </c>
      <c r="F156" s="157">
        <f t="shared" si="23"/>
        <v>2.4809791597750577</v>
      </c>
      <c r="G156" s="72">
        <v>8</v>
      </c>
      <c r="H156" s="75">
        <v>35</v>
      </c>
      <c r="I156" s="75"/>
      <c r="J156" s="75"/>
      <c r="K156" s="75"/>
      <c r="L156" s="75"/>
      <c r="M156" s="75">
        <v>8</v>
      </c>
      <c r="N156" s="75"/>
      <c r="O156" s="70">
        <v>1</v>
      </c>
      <c r="P156" s="77"/>
      <c r="Q156" s="77"/>
      <c r="R156" s="77"/>
      <c r="S156" s="77"/>
      <c r="T156" s="77"/>
      <c r="U156" s="71">
        <v>0</v>
      </c>
      <c r="V156" s="71">
        <f t="shared" si="32"/>
        <v>10.5</v>
      </c>
      <c r="W156" s="73">
        <f t="shared" si="25"/>
        <v>10</v>
      </c>
      <c r="X156" s="77">
        <v>35</v>
      </c>
      <c r="Y156" s="73">
        <f>'ИТОГ и проверка'!Q156</f>
        <v>10</v>
      </c>
      <c r="Z156" s="73">
        <f t="shared" si="33"/>
        <v>33.333333333333336</v>
      </c>
      <c r="AA156" s="71">
        <f t="shared" si="26"/>
        <v>-1.6666666666666643</v>
      </c>
      <c r="AB156" s="73">
        <f t="shared" si="27"/>
        <v>0</v>
      </c>
      <c r="AC156" s="77"/>
      <c r="AD156" s="73"/>
      <c r="AE156" s="77"/>
      <c r="AF156" s="77"/>
      <c r="AG156" s="73">
        <f t="shared" si="28"/>
        <v>10</v>
      </c>
      <c r="AH156" s="73"/>
      <c r="AI156" s="91"/>
      <c r="AJ156" s="91">
        <f t="shared" si="29"/>
        <v>10</v>
      </c>
      <c r="AK156" s="89">
        <f t="shared" si="30"/>
        <v>0</v>
      </c>
      <c r="AL156" s="71">
        <f t="shared" si="31"/>
        <v>0</v>
      </c>
    </row>
    <row r="157" spans="1:38" ht="31.5">
      <c r="A157" s="66" t="s">
        <v>321</v>
      </c>
      <c r="B157" s="67" t="s">
        <v>322</v>
      </c>
      <c r="C157" s="168">
        <v>22.745000000000001</v>
      </c>
      <c r="D157" s="74">
        <v>37</v>
      </c>
      <c r="E157" s="206">
        <v>38</v>
      </c>
      <c r="F157" s="157">
        <f t="shared" si="23"/>
        <v>1.6706968564519673</v>
      </c>
      <c r="G157" s="72">
        <v>12</v>
      </c>
      <c r="H157" s="75">
        <v>32</v>
      </c>
      <c r="I157" s="75"/>
      <c r="J157" s="75"/>
      <c r="K157" s="75"/>
      <c r="L157" s="75"/>
      <c r="M157" s="75">
        <v>12</v>
      </c>
      <c r="N157" s="75"/>
      <c r="O157" s="70">
        <v>6</v>
      </c>
      <c r="P157" s="77"/>
      <c r="Q157" s="77"/>
      <c r="R157" s="77"/>
      <c r="S157" s="77"/>
      <c r="T157" s="77"/>
      <c r="U157" s="71">
        <f t="shared" si="24"/>
        <v>50</v>
      </c>
      <c r="V157" s="71">
        <f t="shared" si="32"/>
        <v>13.299999999999999</v>
      </c>
      <c r="W157" s="73">
        <f t="shared" si="25"/>
        <v>13</v>
      </c>
      <c r="X157" s="77">
        <v>35</v>
      </c>
      <c r="Y157" s="73">
        <f>'ИТОГ и проверка'!Q157</f>
        <v>13</v>
      </c>
      <c r="Z157" s="73">
        <f t="shared" si="33"/>
        <v>34.210526315789473</v>
      </c>
      <c r="AA157" s="71">
        <f t="shared" si="26"/>
        <v>-0.78947368421052744</v>
      </c>
      <c r="AB157" s="10">
        <f t="shared" si="27"/>
        <v>0</v>
      </c>
      <c r="AC157" s="77"/>
      <c r="AD157" s="73"/>
      <c r="AE157" s="77"/>
      <c r="AF157" s="77"/>
      <c r="AG157" s="73">
        <f t="shared" si="28"/>
        <v>13</v>
      </c>
      <c r="AH157" s="73"/>
      <c r="AI157" s="91"/>
      <c r="AJ157" s="91">
        <f t="shared" si="29"/>
        <v>13</v>
      </c>
      <c r="AK157" s="89">
        <f t="shared" si="30"/>
        <v>0</v>
      </c>
      <c r="AL157" s="71">
        <f t="shared" si="31"/>
        <v>0</v>
      </c>
    </row>
    <row r="158" spans="1:38" ht="31.5">
      <c r="A158" s="66" t="s">
        <v>323</v>
      </c>
      <c r="B158" s="124" t="s">
        <v>324</v>
      </c>
      <c r="C158" s="222">
        <v>33.654000000000003</v>
      </c>
      <c r="D158" s="284">
        <v>56</v>
      </c>
      <c r="E158" s="170">
        <v>60</v>
      </c>
      <c r="F158" s="174">
        <f t="shared" si="23"/>
        <v>1.782848992690319</v>
      </c>
      <c r="G158" s="72">
        <v>19</v>
      </c>
      <c r="H158" s="75">
        <v>34</v>
      </c>
      <c r="I158" s="75"/>
      <c r="J158" s="75"/>
      <c r="K158" s="75"/>
      <c r="L158" s="75"/>
      <c r="M158" s="75">
        <v>19</v>
      </c>
      <c r="N158" s="75"/>
      <c r="O158" s="70">
        <v>16</v>
      </c>
      <c r="P158" s="77"/>
      <c r="Q158" s="77"/>
      <c r="R158" s="77"/>
      <c r="S158" s="77"/>
      <c r="T158" s="77"/>
      <c r="U158" s="71">
        <f t="shared" si="24"/>
        <v>84.21052631578948</v>
      </c>
      <c r="V158" s="71">
        <f t="shared" si="32"/>
        <v>21</v>
      </c>
      <c r="W158" s="73">
        <f t="shared" si="25"/>
        <v>21</v>
      </c>
      <c r="X158" s="77">
        <v>35</v>
      </c>
      <c r="Y158" s="73">
        <f>'ИТОГ и проверка'!Q158</f>
        <v>20</v>
      </c>
      <c r="Z158" s="73">
        <f t="shared" si="33"/>
        <v>33.333333333333336</v>
      </c>
      <c r="AA158" s="71">
        <f t="shared" si="26"/>
        <v>-1.6666666666666643</v>
      </c>
      <c r="AB158" s="73">
        <f t="shared" si="27"/>
        <v>0</v>
      </c>
      <c r="AC158" s="77"/>
      <c r="AD158" s="73"/>
      <c r="AE158" s="77"/>
      <c r="AF158" s="77"/>
      <c r="AG158" s="73">
        <f t="shared" si="28"/>
        <v>20</v>
      </c>
      <c r="AH158" s="73"/>
      <c r="AI158" s="91"/>
      <c r="AJ158" s="91">
        <f t="shared" si="29"/>
        <v>20</v>
      </c>
      <c r="AK158" s="89">
        <f t="shared" si="30"/>
        <v>0</v>
      </c>
      <c r="AL158" s="71">
        <f t="shared" si="31"/>
        <v>0</v>
      </c>
    </row>
    <row r="159" spans="1:38" ht="31.5">
      <c r="A159" s="66" t="s">
        <v>325</v>
      </c>
      <c r="B159" s="124" t="s">
        <v>326</v>
      </c>
      <c r="C159" s="195">
        <v>11.364000000000001</v>
      </c>
      <c r="D159" s="284">
        <v>7</v>
      </c>
      <c r="E159" s="170">
        <v>9</v>
      </c>
      <c r="F159" s="174">
        <f t="shared" si="23"/>
        <v>0.791974656810982</v>
      </c>
      <c r="G159" s="72">
        <v>0</v>
      </c>
      <c r="H159" s="75">
        <v>0</v>
      </c>
      <c r="I159" s="75"/>
      <c r="J159" s="75"/>
      <c r="K159" s="75"/>
      <c r="L159" s="75"/>
      <c r="M159" s="75">
        <v>0</v>
      </c>
      <c r="N159" s="75"/>
      <c r="O159" s="70">
        <v>0</v>
      </c>
      <c r="P159" s="77"/>
      <c r="Q159" s="77"/>
      <c r="R159" s="77"/>
      <c r="S159" s="77"/>
      <c r="T159" s="77"/>
      <c r="U159" s="71">
        <v>0</v>
      </c>
      <c r="V159" s="71">
        <f t="shared" si="32"/>
        <v>3.15</v>
      </c>
      <c r="W159" s="73">
        <f t="shared" si="25"/>
        <v>3</v>
      </c>
      <c r="X159" s="77">
        <v>35</v>
      </c>
      <c r="Y159" s="73">
        <f>'ИТОГ и проверка'!Q159</f>
        <v>0</v>
      </c>
      <c r="Z159" s="73">
        <f t="shared" si="33"/>
        <v>0</v>
      </c>
      <c r="AA159" s="71">
        <f t="shared" si="26"/>
        <v>-35</v>
      </c>
      <c r="AB159" s="10">
        <f t="shared" si="27"/>
        <v>0</v>
      </c>
      <c r="AC159" s="77"/>
      <c r="AD159" s="73"/>
      <c r="AE159" s="77"/>
      <c r="AF159" s="77"/>
      <c r="AG159" s="73">
        <f t="shared" si="28"/>
        <v>0</v>
      </c>
      <c r="AH159" s="73"/>
      <c r="AI159" s="91"/>
      <c r="AJ159" s="91">
        <f t="shared" si="29"/>
        <v>0</v>
      </c>
      <c r="AK159" s="89">
        <f t="shared" si="30"/>
        <v>0</v>
      </c>
      <c r="AL159" s="71">
        <f t="shared" si="31"/>
        <v>0</v>
      </c>
    </row>
    <row r="160" spans="1:38">
      <c r="A160" s="93" t="s">
        <v>327</v>
      </c>
      <c r="B160" s="57" t="s">
        <v>328</v>
      </c>
      <c r="C160" s="163"/>
      <c r="D160" s="165"/>
      <c r="E160" s="258"/>
      <c r="F160" s="213"/>
      <c r="G160" s="119"/>
      <c r="H160" s="61"/>
      <c r="I160" s="61"/>
      <c r="J160" s="61"/>
      <c r="K160" s="61"/>
      <c r="L160" s="61"/>
      <c r="M160" s="61"/>
      <c r="N160" s="61"/>
      <c r="O160" s="7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120"/>
      <c r="AA160" s="60"/>
      <c r="AB160" s="73">
        <f t="shared" si="27"/>
        <v>0</v>
      </c>
      <c r="AC160" s="60"/>
      <c r="AD160" s="60"/>
      <c r="AE160" s="60"/>
      <c r="AF160" s="60"/>
      <c r="AG160" s="60"/>
      <c r="AH160" s="192"/>
      <c r="AI160" s="317"/>
      <c r="AJ160" s="91">
        <f t="shared" si="29"/>
        <v>0</v>
      </c>
      <c r="AK160" s="89">
        <f t="shared" si="30"/>
        <v>0</v>
      </c>
      <c r="AL160" s="71">
        <f t="shared" si="31"/>
        <v>0</v>
      </c>
    </row>
    <row r="161" spans="1:38" ht="31.5">
      <c r="A161" s="66" t="s">
        <v>329</v>
      </c>
      <c r="B161" s="67" t="s">
        <v>330</v>
      </c>
      <c r="C161" s="195">
        <v>92.8</v>
      </c>
      <c r="D161" s="284">
        <v>189</v>
      </c>
      <c r="E161" s="250">
        <v>194</v>
      </c>
      <c r="F161" s="174">
        <f t="shared" si="23"/>
        <v>2.0905172413793105</v>
      </c>
      <c r="G161" s="72">
        <v>66</v>
      </c>
      <c r="H161" s="75">
        <v>35</v>
      </c>
      <c r="I161" s="75"/>
      <c r="J161" s="75"/>
      <c r="K161" s="75"/>
      <c r="L161" s="75"/>
      <c r="M161" s="75">
        <v>66</v>
      </c>
      <c r="N161" s="75"/>
      <c r="O161" s="70"/>
      <c r="P161" s="77"/>
      <c r="Q161" s="77"/>
      <c r="R161" s="77"/>
      <c r="S161" s="77"/>
      <c r="T161" s="77"/>
      <c r="U161" s="71">
        <f t="shared" si="24"/>
        <v>0</v>
      </c>
      <c r="V161" s="71">
        <f t="shared" si="32"/>
        <v>67.899999999999991</v>
      </c>
      <c r="W161" s="73">
        <f t="shared" si="25"/>
        <v>67</v>
      </c>
      <c r="X161" s="77">
        <v>35</v>
      </c>
      <c r="Y161" s="73">
        <f>'ИТОГ и проверка'!Q161</f>
        <v>67</v>
      </c>
      <c r="Z161" s="73">
        <f t="shared" si="33"/>
        <v>34.536082474226802</v>
      </c>
      <c r="AA161" s="71">
        <f t="shared" si="26"/>
        <v>-0.46391752577319778</v>
      </c>
      <c r="AB161" s="10">
        <f t="shared" si="27"/>
        <v>0</v>
      </c>
      <c r="AC161" s="77"/>
      <c r="AD161" s="73"/>
      <c r="AE161" s="77"/>
      <c r="AF161" s="77"/>
      <c r="AG161" s="73">
        <f t="shared" si="28"/>
        <v>67</v>
      </c>
      <c r="AH161" s="73"/>
      <c r="AI161" s="91"/>
      <c r="AJ161" s="91">
        <f t="shared" si="29"/>
        <v>67</v>
      </c>
      <c r="AK161" s="89">
        <f t="shared" si="30"/>
        <v>0</v>
      </c>
      <c r="AL161" s="71">
        <f t="shared" si="31"/>
        <v>0</v>
      </c>
    </row>
    <row r="162" spans="1:38" ht="31.5">
      <c r="A162" s="66" t="s">
        <v>331</v>
      </c>
      <c r="B162" s="67" t="s">
        <v>332</v>
      </c>
      <c r="C162" s="171">
        <v>347.2</v>
      </c>
      <c r="D162" s="74">
        <v>437</v>
      </c>
      <c r="E162" s="148">
        <v>406</v>
      </c>
      <c r="F162" s="157">
        <f t="shared" si="23"/>
        <v>1.1693548387096775</v>
      </c>
      <c r="G162" s="72">
        <v>120</v>
      </c>
      <c r="H162" s="75">
        <v>27</v>
      </c>
      <c r="I162" s="75"/>
      <c r="J162" s="75"/>
      <c r="K162" s="75"/>
      <c r="L162" s="75"/>
      <c r="M162" s="75">
        <v>120</v>
      </c>
      <c r="N162" s="75"/>
      <c r="O162" s="70">
        <v>70</v>
      </c>
      <c r="P162" s="77"/>
      <c r="Q162" s="77"/>
      <c r="R162" s="77"/>
      <c r="S162" s="77"/>
      <c r="T162" s="77"/>
      <c r="U162" s="71">
        <f t="shared" si="24"/>
        <v>58.333333333333336</v>
      </c>
      <c r="V162" s="71">
        <f t="shared" si="32"/>
        <v>142.1</v>
      </c>
      <c r="W162" s="73">
        <f t="shared" si="25"/>
        <v>142</v>
      </c>
      <c r="X162" s="77">
        <v>35</v>
      </c>
      <c r="Y162" s="73">
        <f>'ИТОГ и проверка'!Q162</f>
        <v>120</v>
      </c>
      <c r="Z162" s="73">
        <f t="shared" si="33"/>
        <v>29.55665024630542</v>
      </c>
      <c r="AA162" s="71">
        <f t="shared" si="26"/>
        <v>-5.4433497536945801</v>
      </c>
      <c r="AB162" s="73">
        <f t="shared" si="27"/>
        <v>0</v>
      </c>
      <c r="AC162" s="77"/>
      <c r="AD162" s="73"/>
      <c r="AE162" s="77"/>
      <c r="AF162" s="77"/>
      <c r="AG162" s="73">
        <f t="shared" si="28"/>
        <v>120</v>
      </c>
      <c r="AH162" s="73"/>
      <c r="AI162" s="91"/>
      <c r="AJ162" s="91">
        <f t="shared" si="29"/>
        <v>120</v>
      </c>
      <c r="AK162" s="89">
        <f t="shared" si="30"/>
        <v>0</v>
      </c>
      <c r="AL162" s="71">
        <f t="shared" si="31"/>
        <v>0</v>
      </c>
    </row>
    <row r="163" spans="1:38">
      <c r="A163" s="93" t="s">
        <v>333</v>
      </c>
      <c r="B163" s="57" t="s">
        <v>334</v>
      </c>
      <c r="C163" s="175"/>
      <c r="D163" s="58"/>
      <c r="E163" s="59"/>
      <c r="F163" s="192"/>
      <c r="G163" s="119"/>
      <c r="H163" s="61"/>
      <c r="I163" s="61"/>
      <c r="J163" s="61"/>
      <c r="K163" s="61"/>
      <c r="L163" s="61"/>
      <c r="M163" s="61"/>
      <c r="N163" s="61"/>
      <c r="O163" s="7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120"/>
      <c r="AA163" s="60"/>
      <c r="AB163" s="10">
        <f t="shared" si="27"/>
        <v>0</v>
      </c>
      <c r="AC163" s="60"/>
      <c r="AD163" s="60"/>
      <c r="AE163" s="60"/>
      <c r="AF163" s="60"/>
      <c r="AG163" s="60"/>
      <c r="AH163" s="192"/>
      <c r="AI163" s="317"/>
      <c r="AJ163" s="91">
        <f t="shared" si="29"/>
        <v>0</v>
      </c>
      <c r="AK163" s="89">
        <f t="shared" si="30"/>
        <v>0</v>
      </c>
      <c r="AL163" s="71">
        <f t="shared" si="31"/>
        <v>0</v>
      </c>
    </row>
    <row r="164" spans="1:38" ht="31.5">
      <c r="A164" s="66" t="s">
        <v>335</v>
      </c>
      <c r="B164" s="67" t="s">
        <v>336</v>
      </c>
      <c r="C164" s="171">
        <v>10.686999999999999</v>
      </c>
      <c r="D164" s="74">
        <v>34</v>
      </c>
      <c r="E164" s="226">
        <v>34</v>
      </c>
      <c r="F164" s="157">
        <f t="shared" ref="F164:F227" si="34">E164/C164</f>
        <v>3.1814353887901192</v>
      </c>
      <c r="G164" s="72">
        <v>0</v>
      </c>
      <c r="H164" s="75">
        <v>0</v>
      </c>
      <c r="I164" s="75"/>
      <c r="J164" s="75"/>
      <c r="K164" s="75"/>
      <c r="L164" s="75"/>
      <c r="M164" s="75">
        <v>0</v>
      </c>
      <c r="N164" s="75"/>
      <c r="O164" s="70"/>
      <c r="P164" s="77"/>
      <c r="Q164" s="77"/>
      <c r="R164" s="77"/>
      <c r="S164" s="77"/>
      <c r="T164" s="77"/>
      <c r="U164" s="71">
        <v>0</v>
      </c>
      <c r="V164" s="71">
        <f t="shared" si="32"/>
        <v>11.899999999999999</v>
      </c>
      <c r="W164" s="73">
        <f t="shared" ref="W164:W227" si="35">ROUNDDOWN(V164,0)</f>
        <v>11</v>
      </c>
      <c r="X164" s="77">
        <v>35</v>
      </c>
      <c r="Y164" s="73">
        <f>'ИТОГ и проверка'!Q164</f>
        <v>0</v>
      </c>
      <c r="Z164" s="73">
        <f t="shared" si="33"/>
        <v>0</v>
      </c>
      <c r="AA164" s="71">
        <f t="shared" ref="AA164:AA227" si="36">Z164-X164</f>
        <v>-35</v>
      </c>
      <c r="AB164" s="73">
        <f t="shared" ref="AB164:AB227" si="37">IF(AA164&gt;0.01,AA164*1000000,0)</f>
        <v>0</v>
      </c>
      <c r="AC164" s="77"/>
      <c r="AD164" s="73"/>
      <c r="AE164" s="77"/>
      <c r="AF164" s="77"/>
      <c r="AG164" s="73">
        <f t="shared" ref="AG164:AG227" si="38">Y164</f>
        <v>0</v>
      </c>
      <c r="AH164" s="73"/>
      <c r="AI164" s="91"/>
      <c r="AJ164" s="91">
        <f t="shared" ref="AJ164:AJ227" si="39">SUM(AD164:AI164)</f>
        <v>0</v>
      </c>
      <c r="AK164" s="89">
        <f t="shared" ref="AK164:AK227" si="40">AJ164-Y164</f>
        <v>0</v>
      </c>
      <c r="AL164" s="71">
        <f t="shared" ref="AL164:AL227" si="41">IF(AK164&gt;1,AK164*1000,0)</f>
        <v>0</v>
      </c>
    </row>
    <row r="165" spans="1:38" ht="94.5">
      <c r="A165" s="66" t="s">
        <v>337</v>
      </c>
      <c r="B165" s="67" t="s">
        <v>338</v>
      </c>
      <c r="C165" s="195">
        <v>23.292999999999999</v>
      </c>
      <c r="D165" s="74">
        <v>79</v>
      </c>
      <c r="E165" s="74">
        <v>119</v>
      </c>
      <c r="F165" s="157">
        <f t="shared" si="34"/>
        <v>5.1088309792641571</v>
      </c>
      <c r="G165" s="72">
        <v>27</v>
      </c>
      <c r="H165" s="75">
        <v>34</v>
      </c>
      <c r="I165" s="75"/>
      <c r="J165" s="75"/>
      <c r="K165" s="75"/>
      <c r="L165" s="75"/>
      <c r="M165" s="75">
        <v>27</v>
      </c>
      <c r="N165" s="75"/>
      <c r="O165" s="70">
        <v>26</v>
      </c>
      <c r="P165" s="77"/>
      <c r="Q165" s="77"/>
      <c r="R165" s="77"/>
      <c r="S165" s="77"/>
      <c r="T165" s="77"/>
      <c r="U165" s="71">
        <f t="shared" ref="U165:U227" si="42">O165/G165%</f>
        <v>96.296296296296291</v>
      </c>
      <c r="V165" s="71">
        <f t="shared" si="32"/>
        <v>41.65</v>
      </c>
      <c r="W165" s="73">
        <f t="shared" si="35"/>
        <v>41</v>
      </c>
      <c r="X165" s="77">
        <v>35</v>
      </c>
      <c r="Y165" s="73">
        <f>'ИТОГ и проверка'!Q165</f>
        <v>41</v>
      </c>
      <c r="Z165" s="73">
        <f t="shared" si="33"/>
        <v>34.45378151260504</v>
      </c>
      <c r="AA165" s="71">
        <f t="shared" si="36"/>
        <v>-0.5462184873949596</v>
      </c>
      <c r="AB165" s="10">
        <f t="shared" si="37"/>
        <v>0</v>
      </c>
      <c r="AC165" s="77"/>
      <c r="AD165" s="73"/>
      <c r="AE165" s="77"/>
      <c r="AF165" s="77"/>
      <c r="AG165" s="73">
        <f t="shared" si="38"/>
        <v>41</v>
      </c>
      <c r="AH165" s="73"/>
      <c r="AI165" s="91"/>
      <c r="AJ165" s="91">
        <f t="shared" si="39"/>
        <v>41</v>
      </c>
      <c r="AK165" s="89">
        <f t="shared" si="40"/>
        <v>0</v>
      </c>
      <c r="AL165" s="71">
        <f t="shared" si="41"/>
        <v>0</v>
      </c>
    </row>
    <row r="166" spans="1:38" ht="47.25">
      <c r="A166" s="66" t="s">
        <v>339</v>
      </c>
      <c r="B166" s="67" t="s">
        <v>340</v>
      </c>
      <c r="C166" s="171">
        <v>19.553999999999998</v>
      </c>
      <c r="D166" s="284">
        <v>70</v>
      </c>
      <c r="E166" s="320">
        <v>95</v>
      </c>
      <c r="F166" s="174">
        <f t="shared" si="34"/>
        <v>4.8583410043980777</v>
      </c>
      <c r="G166" s="72">
        <v>20</v>
      </c>
      <c r="H166" s="75">
        <v>29</v>
      </c>
      <c r="I166" s="75"/>
      <c r="J166" s="75"/>
      <c r="K166" s="75"/>
      <c r="L166" s="75"/>
      <c r="M166" s="75">
        <v>20</v>
      </c>
      <c r="N166" s="75"/>
      <c r="O166" s="70">
        <v>20</v>
      </c>
      <c r="P166" s="77"/>
      <c r="Q166" s="77"/>
      <c r="R166" s="77"/>
      <c r="S166" s="77"/>
      <c r="T166" s="77"/>
      <c r="U166" s="71">
        <f t="shared" si="42"/>
        <v>100</v>
      </c>
      <c r="V166" s="71">
        <f t="shared" si="32"/>
        <v>33.25</v>
      </c>
      <c r="W166" s="73">
        <f t="shared" si="35"/>
        <v>33</v>
      </c>
      <c r="X166" s="77">
        <v>35</v>
      </c>
      <c r="Y166" s="73">
        <f>'ИТОГ и проверка'!Q166</f>
        <v>20</v>
      </c>
      <c r="Z166" s="73">
        <f t="shared" si="33"/>
        <v>21.05263157894737</v>
      </c>
      <c r="AA166" s="71">
        <f t="shared" si="36"/>
        <v>-13.94736842105263</v>
      </c>
      <c r="AB166" s="73">
        <f t="shared" si="37"/>
        <v>0</v>
      </c>
      <c r="AC166" s="77"/>
      <c r="AD166" s="73"/>
      <c r="AE166" s="77"/>
      <c r="AF166" s="77"/>
      <c r="AG166" s="73">
        <f t="shared" si="38"/>
        <v>20</v>
      </c>
      <c r="AH166" s="73"/>
      <c r="AI166" s="91"/>
      <c r="AJ166" s="91">
        <f t="shared" si="39"/>
        <v>20</v>
      </c>
      <c r="AK166" s="89">
        <f t="shared" si="40"/>
        <v>0</v>
      </c>
      <c r="AL166" s="71">
        <f t="shared" si="41"/>
        <v>0</v>
      </c>
    </row>
    <row r="167" spans="1:38" ht="31.5">
      <c r="A167" s="66" t="s">
        <v>341</v>
      </c>
      <c r="B167" s="67" t="s">
        <v>342</v>
      </c>
      <c r="C167" s="168">
        <v>119.479</v>
      </c>
      <c r="D167" s="74">
        <v>343</v>
      </c>
      <c r="E167" s="187">
        <v>365</v>
      </c>
      <c r="F167" s="157">
        <f t="shared" si="34"/>
        <v>3.0549301550900156</v>
      </c>
      <c r="G167" s="72">
        <v>100</v>
      </c>
      <c r="H167" s="75">
        <v>29</v>
      </c>
      <c r="I167" s="75"/>
      <c r="J167" s="75"/>
      <c r="K167" s="75"/>
      <c r="L167" s="75"/>
      <c r="M167" s="75">
        <v>100</v>
      </c>
      <c r="N167" s="75"/>
      <c r="O167" s="70">
        <v>100</v>
      </c>
      <c r="P167" s="77"/>
      <c r="Q167" s="77"/>
      <c r="R167" s="77"/>
      <c r="S167" s="77"/>
      <c r="T167" s="77"/>
      <c r="U167" s="71">
        <f t="shared" si="42"/>
        <v>100</v>
      </c>
      <c r="V167" s="71">
        <f t="shared" si="32"/>
        <v>127.74999999999999</v>
      </c>
      <c r="W167" s="73">
        <f t="shared" si="35"/>
        <v>127</v>
      </c>
      <c r="X167" s="77">
        <v>35</v>
      </c>
      <c r="Y167" s="73">
        <f>'ИТОГ и проверка'!Q167</f>
        <v>120</v>
      </c>
      <c r="Z167" s="73">
        <f t="shared" si="33"/>
        <v>32.876712328767127</v>
      </c>
      <c r="AA167" s="71">
        <f t="shared" si="36"/>
        <v>-2.1232876712328732</v>
      </c>
      <c r="AB167" s="10">
        <f t="shared" si="37"/>
        <v>0</v>
      </c>
      <c r="AC167" s="77"/>
      <c r="AD167" s="73"/>
      <c r="AE167" s="77"/>
      <c r="AF167" s="77"/>
      <c r="AG167" s="73">
        <f t="shared" si="38"/>
        <v>120</v>
      </c>
      <c r="AH167" s="73"/>
      <c r="AI167" s="91"/>
      <c r="AJ167" s="91">
        <f t="shared" si="39"/>
        <v>120</v>
      </c>
      <c r="AK167" s="89">
        <f t="shared" si="40"/>
        <v>0</v>
      </c>
      <c r="AL167" s="71">
        <f t="shared" si="41"/>
        <v>0</v>
      </c>
    </row>
    <row r="168" spans="1:38" ht="31.5">
      <c r="A168" s="66" t="s">
        <v>343</v>
      </c>
      <c r="B168" s="67" t="s">
        <v>344</v>
      </c>
      <c r="C168" s="171">
        <v>127.17</v>
      </c>
      <c r="D168" s="74">
        <v>227</v>
      </c>
      <c r="E168" s="90">
        <v>264</v>
      </c>
      <c r="F168" s="157">
        <f t="shared" si="34"/>
        <v>2.0759613116301012</v>
      </c>
      <c r="G168" s="72">
        <v>79</v>
      </c>
      <c r="H168" s="75">
        <v>35</v>
      </c>
      <c r="I168" s="75"/>
      <c r="J168" s="75"/>
      <c r="K168" s="75"/>
      <c r="L168" s="75"/>
      <c r="M168" s="75">
        <v>79</v>
      </c>
      <c r="N168" s="75"/>
      <c r="O168" s="70">
        <v>29</v>
      </c>
      <c r="P168" s="77"/>
      <c r="Q168" s="77"/>
      <c r="R168" s="77"/>
      <c r="S168" s="77"/>
      <c r="T168" s="77"/>
      <c r="U168" s="71">
        <f t="shared" si="42"/>
        <v>36.708860759493668</v>
      </c>
      <c r="V168" s="71">
        <f t="shared" si="32"/>
        <v>92.399999999999991</v>
      </c>
      <c r="W168" s="73">
        <f t="shared" si="35"/>
        <v>92</v>
      </c>
      <c r="X168" s="77">
        <v>35</v>
      </c>
      <c r="Y168" s="73">
        <f>'ИТОГ и проверка'!Q168</f>
        <v>92</v>
      </c>
      <c r="Z168" s="73">
        <f t="shared" si="33"/>
        <v>34.848484848484844</v>
      </c>
      <c r="AA168" s="71">
        <f t="shared" si="36"/>
        <v>-0.15151515151515582</v>
      </c>
      <c r="AB168" s="73">
        <f t="shared" si="37"/>
        <v>0</v>
      </c>
      <c r="AC168" s="77"/>
      <c r="AD168" s="73"/>
      <c r="AE168" s="77"/>
      <c r="AF168" s="77"/>
      <c r="AG168" s="73">
        <f t="shared" si="38"/>
        <v>92</v>
      </c>
      <c r="AH168" s="73"/>
      <c r="AI168" s="91"/>
      <c r="AJ168" s="91">
        <f t="shared" si="39"/>
        <v>92</v>
      </c>
      <c r="AK168" s="89">
        <f t="shared" si="40"/>
        <v>0</v>
      </c>
      <c r="AL168" s="71">
        <f t="shared" si="41"/>
        <v>0</v>
      </c>
    </row>
    <row r="169" spans="1:38" ht="63">
      <c r="A169" s="66" t="s">
        <v>345</v>
      </c>
      <c r="B169" s="67" t="s">
        <v>346</v>
      </c>
      <c r="C169" s="195">
        <v>51.795000000000002</v>
      </c>
      <c r="D169" s="74">
        <v>269</v>
      </c>
      <c r="E169" s="251">
        <v>276</v>
      </c>
      <c r="F169" s="157">
        <f t="shared" si="34"/>
        <v>5.328699681436432</v>
      </c>
      <c r="G169" s="72">
        <v>94</v>
      </c>
      <c r="H169" s="75">
        <v>35</v>
      </c>
      <c r="I169" s="75"/>
      <c r="J169" s="75"/>
      <c r="K169" s="75"/>
      <c r="L169" s="75"/>
      <c r="M169" s="75">
        <v>94</v>
      </c>
      <c r="N169" s="75"/>
      <c r="O169" s="70">
        <v>87</v>
      </c>
      <c r="P169" s="77"/>
      <c r="Q169" s="77"/>
      <c r="R169" s="77"/>
      <c r="S169" s="77"/>
      <c r="T169" s="77"/>
      <c r="U169" s="71">
        <f t="shared" si="42"/>
        <v>92.553191489361708</v>
      </c>
      <c r="V169" s="71">
        <f t="shared" si="32"/>
        <v>96.6</v>
      </c>
      <c r="W169" s="73">
        <f t="shared" si="35"/>
        <v>96</v>
      </c>
      <c r="X169" s="77">
        <v>35</v>
      </c>
      <c r="Y169" s="73">
        <f>'ИТОГ и проверка'!Q169</f>
        <v>96</v>
      </c>
      <c r="Z169" s="73">
        <f t="shared" si="33"/>
        <v>34.782608695652179</v>
      </c>
      <c r="AA169" s="71">
        <f t="shared" si="36"/>
        <v>-0.21739130434782084</v>
      </c>
      <c r="AB169" s="10">
        <f t="shared" si="37"/>
        <v>0</v>
      </c>
      <c r="AC169" s="77"/>
      <c r="AD169" s="73"/>
      <c r="AE169" s="77"/>
      <c r="AF169" s="77"/>
      <c r="AG169" s="73">
        <f t="shared" si="38"/>
        <v>96</v>
      </c>
      <c r="AH169" s="73"/>
      <c r="AI169" s="91"/>
      <c r="AJ169" s="91">
        <f t="shared" si="39"/>
        <v>96</v>
      </c>
      <c r="AK169" s="89">
        <f t="shared" si="40"/>
        <v>0</v>
      </c>
      <c r="AL169" s="71">
        <f t="shared" si="41"/>
        <v>0</v>
      </c>
    </row>
    <row r="170" spans="1:38">
      <c r="A170" s="93" t="s">
        <v>347</v>
      </c>
      <c r="B170" s="57" t="s">
        <v>348</v>
      </c>
      <c r="C170" s="163"/>
      <c r="D170" s="165"/>
      <c r="E170" s="258"/>
      <c r="F170" s="213"/>
      <c r="G170" s="119"/>
      <c r="H170" s="61"/>
      <c r="I170" s="61"/>
      <c r="J170" s="61"/>
      <c r="K170" s="61"/>
      <c r="L170" s="61"/>
      <c r="M170" s="61"/>
      <c r="N170" s="61"/>
      <c r="O170" s="7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120"/>
      <c r="AA170" s="60"/>
      <c r="AB170" s="73">
        <f t="shared" si="37"/>
        <v>0</v>
      </c>
      <c r="AC170" s="60"/>
      <c r="AD170" s="60"/>
      <c r="AE170" s="60"/>
      <c r="AF170" s="60"/>
      <c r="AG170" s="60"/>
      <c r="AH170" s="192"/>
      <c r="AI170" s="317"/>
      <c r="AJ170" s="91">
        <f t="shared" si="39"/>
        <v>0</v>
      </c>
      <c r="AK170" s="89">
        <f t="shared" si="40"/>
        <v>0</v>
      </c>
      <c r="AL170" s="71">
        <f t="shared" si="41"/>
        <v>0</v>
      </c>
    </row>
    <row r="171" spans="1:38" ht="31.5">
      <c r="A171" s="66" t="s">
        <v>349</v>
      </c>
      <c r="B171" s="67" t="s">
        <v>350</v>
      </c>
      <c r="C171" s="168">
        <v>394.31799999999998</v>
      </c>
      <c r="D171" s="284">
        <v>741</v>
      </c>
      <c r="E171" s="170">
        <v>861</v>
      </c>
      <c r="F171" s="174">
        <f t="shared" si="34"/>
        <v>2.1835168569530179</v>
      </c>
      <c r="G171" s="72">
        <v>259</v>
      </c>
      <c r="H171" s="75">
        <v>35</v>
      </c>
      <c r="I171" s="75"/>
      <c r="J171" s="75"/>
      <c r="K171" s="75"/>
      <c r="L171" s="75"/>
      <c r="M171" s="75">
        <v>259</v>
      </c>
      <c r="N171" s="75"/>
      <c r="O171" s="70">
        <v>220</v>
      </c>
      <c r="P171" s="77"/>
      <c r="Q171" s="77"/>
      <c r="R171" s="77"/>
      <c r="S171" s="77"/>
      <c r="T171" s="77"/>
      <c r="U171" s="71">
        <f t="shared" si="42"/>
        <v>84.942084942084946</v>
      </c>
      <c r="V171" s="71">
        <f t="shared" si="32"/>
        <v>301.34999999999997</v>
      </c>
      <c r="W171" s="73">
        <f t="shared" si="35"/>
        <v>301</v>
      </c>
      <c r="X171" s="77">
        <v>35</v>
      </c>
      <c r="Y171" s="73">
        <f>'ИТОГ и проверка'!Q171</f>
        <v>301</v>
      </c>
      <c r="Z171" s="73">
        <f t="shared" si="33"/>
        <v>34.959349593495936</v>
      </c>
      <c r="AA171" s="71">
        <f t="shared" si="36"/>
        <v>-4.0650406504063596E-2</v>
      </c>
      <c r="AB171" s="10">
        <f t="shared" si="37"/>
        <v>0</v>
      </c>
      <c r="AC171" s="77"/>
      <c r="AD171" s="73"/>
      <c r="AE171" s="77"/>
      <c r="AF171" s="77"/>
      <c r="AG171" s="73">
        <f t="shared" si="38"/>
        <v>301</v>
      </c>
      <c r="AH171" s="73"/>
      <c r="AI171" s="91"/>
      <c r="AJ171" s="91">
        <f t="shared" si="39"/>
        <v>301</v>
      </c>
      <c r="AK171" s="89">
        <f t="shared" si="40"/>
        <v>0</v>
      </c>
      <c r="AL171" s="71">
        <f t="shared" si="41"/>
        <v>0</v>
      </c>
    </row>
    <row r="172" spans="1:38" ht="31.5">
      <c r="A172" s="66" t="s">
        <v>351</v>
      </c>
      <c r="B172" s="67" t="s">
        <v>352</v>
      </c>
      <c r="C172" s="171">
        <v>193.92599999999999</v>
      </c>
      <c r="D172" s="284">
        <v>550</v>
      </c>
      <c r="E172" s="170">
        <v>632</v>
      </c>
      <c r="F172" s="174">
        <f t="shared" si="34"/>
        <v>3.2589750729659768</v>
      </c>
      <c r="G172" s="72">
        <v>192</v>
      </c>
      <c r="H172" s="75">
        <v>35</v>
      </c>
      <c r="I172" s="75"/>
      <c r="J172" s="75"/>
      <c r="K172" s="75"/>
      <c r="L172" s="75"/>
      <c r="M172" s="75">
        <v>192</v>
      </c>
      <c r="N172" s="75"/>
      <c r="O172" s="70"/>
      <c r="P172" s="77"/>
      <c r="Q172" s="77"/>
      <c r="R172" s="77"/>
      <c r="S172" s="77"/>
      <c r="T172" s="77"/>
      <c r="U172" s="71">
        <f t="shared" si="42"/>
        <v>0</v>
      </c>
      <c r="V172" s="71">
        <f t="shared" si="32"/>
        <v>221.2</v>
      </c>
      <c r="W172" s="73">
        <f t="shared" si="35"/>
        <v>221</v>
      </c>
      <c r="X172" s="77">
        <v>35</v>
      </c>
      <c r="Y172" s="73">
        <f>'ИТОГ и проверка'!Q172</f>
        <v>221</v>
      </c>
      <c r="Z172" s="73">
        <f t="shared" si="33"/>
        <v>34.968354430379748</v>
      </c>
      <c r="AA172" s="71">
        <f t="shared" si="36"/>
        <v>-3.1645569620252445E-2</v>
      </c>
      <c r="AB172" s="73">
        <f t="shared" si="37"/>
        <v>0</v>
      </c>
      <c r="AC172" s="77"/>
      <c r="AD172" s="73"/>
      <c r="AE172" s="77"/>
      <c r="AF172" s="77"/>
      <c r="AG172" s="73">
        <f t="shared" si="38"/>
        <v>221</v>
      </c>
      <c r="AH172" s="73"/>
      <c r="AI172" s="91"/>
      <c r="AJ172" s="91">
        <f t="shared" si="39"/>
        <v>221</v>
      </c>
      <c r="AK172" s="89">
        <f t="shared" si="40"/>
        <v>0</v>
      </c>
      <c r="AL172" s="71">
        <f t="shared" si="41"/>
        <v>0</v>
      </c>
    </row>
    <row r="173" spans="1:38" ht="31.5">
      <c r="A173" s="66" t="s">
        <v>353</v>
      </c>
      <c r="B173" s="67" t="s">
        <v>354</v>
      </c>
      <c r="C173" s="168">
        <v>187.15299999999999</v>
      </c>
      <c r="D173" s="284">
        <v>1162</v>
      </c>
      <c r="E173" s="170">
        <v>1151</v>
      </c>
      <c r="F173" s="174">
        <f t="shared" si="34"/>
        <v>6.1500483561577965</v>
      </c>
      <c r="G173" s="72">
        <v>406</v>
      </c>
      <c r="H173" s="75">
        <v>35</v>
      </c>
      <c r="I173" s="75"/>
      <c r="J173" s="75"/>
      <c r="K173" s="75"/>
      <c r="L173" s="75"/>
      <c r="M173" s="75">
        <v>406</v>
      </c>
      <c r="N173" s="75"/>
      <c r="O173" s="70">
        <v>406</v>
      </c>
      <c r="P173" s="77"/>
      <c r="Q173" s="77"/>
      <c r="R173" s="77"/>
      <c r="S173" s="77"/>
      <c r="T173" s="77"/>
      <c r="U173" s="71">
        <f t="shared" si="42"/>
        <v>100.00000000000001</v>
      </c>
      <c r="V173" s="71">
        <f t="shared" si="32"/>
        <v>402.84999999999997</v>
      </c>
      <c r="W173" s="73">
        <f t="shared" si="35"/>
        <v>402</v>
      </c>
      <c r="X173" s="77">
        <v>35</v>
      </c>
      <c r="Y173" s="73">
        <f>'ИТОГ и проверка'!Q173</f>
        <v>402</v>
      </c>
      <c r="Z173" s="73">
        <f t="shared" si="33"/>
        <v>34.926151172893135</v>
      </c>
      <c r="AA173" s="71">
        <f t="shared" si="36"/>
        <v>-7.384882710686469E-2</v>
      </c>
      <c r="AB173" s="10">
        <f t="shared" si="37"/>
        <v>0</v>
      </c>
      <c r="AC173" s="77"/>
      <c r="AD173" s="73"/>
      <c r="AE173" s="77"/>
      <c r="AF173" s="77"/>
      <c r="AG173" s="73">
        <f t="shared" si="38"/>
        <v>402</v>
      </c>
      <c r="AH173" s="73"/>
      <c r="AI173" s="91"/>
      <c r="AJ173" s="91">
        <f t="shared" si="39"/>
        <v>402</v>
      </c>
      <c r="AK173" s="89">
        <f t="shared" si="40"/>
        <v>0</v>
      </c>
      <c r="AL173" s="71">
        <f t="shared" si="41"/>
        <v>0</v>
      </c>
    </row>
    <row r="174" spans="1:38" ht="31.5">
      <c r="A174" s="66" t="s">
        <v>355</v>
      </c>
      <c r="B174" s="67" t="s">
        <v>120</v>
      </c>
      <c r="C174" s="171">
        <v>264.69600000000003</v>
      </c>
      <c r="D174" s="284">
        <v>535</v>
      </c>
      <c r="E174" s="170">
        <v>699</v>
      </c>
      <c r="F174" s="174">
        <f t="shared" si="34"/>
        <v>2.6407652552361953</v>
      </c>
      <c r="G174" s="72">
        <v>187</v>
      </c>
      <c r="H174" s="75">
        <v>35</v>
      </c>
      <c r="I174" s="75"/>
      <c r="J174" s="75"/>
      <c r="K174" s="75"/>
      <c r="L174" s="75"/>
      <c r="M174" s="75">
        <v>187</v>
      </c>
      <c r="N174" s="75"/>
      <c r="O174" s="70">
        <v>45</v>
      </c>
      <c r="P174" s="77"/>
      <c r="Q174" s="77"/>
      <c r="R174" s="77"/>
      <c r="S174" s="77"/>
      <c r="T174" s="77"/>
      <c r="U174" s="71">
        <f t="shared" si="42"/>
        <v>24.064171122994651</v>
      </c>
      <c r="V174" s="71">
        <f t="shared" ref="V174:V237" si="43">E174*X174%</f>
        <v>244.64999999999998</v>
      </c>
      <c r="W174" s="73">
        <f t="shared" si="35"/>
        <v>244</v>
      </c>
      <c r="X174" s="77">
        <v>35</v>
      </c>
      <c r="Y174" s="73">
        <f>'ИТОГ и проверка'!Q174</f>
        <v>140</v>
      </c>
      <c r="Z174" s="73">
        <f t="shared" ref="Z174:Z237" si="44">Y174/E174%</f>
        <v>20.028612303290416</v>
      </c>
      <c r="AA174" s="71">
        <f t="shared" si="36"/>
        <v>-14.971387696709584</v>
      </c>
      <c r="AB174" s="73">
        <f t="shared" si="37"/>
        <v>0</v>
      </c>
      <c r="AC174" s="77"/>
      <c r="AD174" s="73"/>
      <c r="AE174" s="77"/>
      <c r="AF174" s="77"/>
      <c r="AG174" s="73">
        <f t="shared" si="38"/>
        <v>140</v>
      </c>
      <c r="AH174" s="73"/>
      <c r="AI174" s="91"/>
      <c r="AJ174" s="91">
        <f t="shared" si="39"/>
        <v>140</v>
      </c>
      <c r="AK174" s="89">
        <f t="shared" si="40"/>
        <v>0</v>
      </c>
      <c r="AL174" s="71">
        <f t="shared" si="41"/>
        <v>0</v>
      </c>
    </row>
    <row r="175" spans="1:38" ht="31.5">
      <c r="A175" s="66" t="s">
        <v>356</v>
      </c>
      <c r="B175" s="67" t="s">
        <v>357</v>
      </c>
      <c r="C175" s="189">
        <v>93.555000000000007</v>
      </c>
      <c r="D175" s="74">
        <v>669</v>
      </c>
      <c r="E175" s="187">
        <v>704</v>
      </c>
      <c r="F175" s="157">
        <f t="shared" si="34"/>
        <v>7.5249853027630804</v>
      </c>
      <c r="G175" s="72">
        <v>234</v>
      </c>
      <c r="H175" s="75">
        <v>35</v>
      </c>
      <c r="I175" s="75"/>
      <c r="J175" s="75"/>
      <c r="K175" s="75"/>
      <c r="L175" s="75"/>
      <c r="M175" s="75">
        <v>234</v>
      </c>
      <c r="N175" s="75"/>
      <c r="O175" s="70">
        <v>234</v>
      </c>
      <c r="P175" s="77"/>
      <c r="Q175" s="77"/>
      <c r="R175" s="77"/>
      <c r="S175" s="77"/>
      <c r="T175" s="77"/>
      <c r="U175" s="71">
        <f t="shared" si="42"/>
        <v>100</v>
      </c>
      <c r="V175" s="71">
        <f t="shared" si="43"/>
        <v>246.39999999999998</v>
      </c>
      <c r="W175" s="73">
        <f t="shared" si="35"/>
        <v>246</v>
      </c>
      <c r="X175" s="77">
        <v>35</v>
      </c>
      <c r="Y175" s="73">
        <f>'ИТОГ и проверка'!Q175</f>
        <v>246</v>
      </c>
      <c r="Z175" s="73">
        <f t="shared" si="44"/>
        <v>34.94318181818182</v>
      </c>
      <c r="AA175" s="71">
        <f t="shared" si="36"/>
        <v>-5.681818181817988E-2</v>
      </c>
      <c r="AB175" s="10">
        <f t="shared" si="37"/>
        <v>0</v>
      </c>
      <c r="AC175" s="77"/>
      <c r="AD175" s="73"/>
      <c r="AE175" s="77"/>
      <c r="AF175" s="77"/>
      <c r="AG175" s="73">
        <f t="shared" si="38"/>
        <v>246</v>
      </c>
      <c r="AH175" s="73"/>
      <c r="AI175" s="91"/>
      <c r="AJ175" s="91">
        <f t="shared" si="39"/>
        <v>246</v>
      </c>
      <c r="AK175" s="89">
        <f t="shared" si="40"/>
        <v>0</v>
      </c>
      <c r="AL175" s="71">
        <f t="shared" si="41"/>
        <v>0</v>
      </c>
    </row>
    <row r="176" spans="1:38" ht="31.5">
      <c r="A176" s="66" t="s">
        <v>358</v>
      </c>
      <c r="B176" s="67" t="s">
        <v>359</v>
      </c>
      <c r="C176" s="196">
        <v>862.21799999999996</v>
      </c>
      <c r="D176" s="74">
        <v>2702</v>
      </c>
      <c r="E176" s="251">
        <v>2135</v>
      </c>
      <c r="F176" s="157">
        <f t="shared" si="34"/>
        <v>2.4761719193985745</v>
      </c>
      <c r="G176" s="72">
        <v>945</v>
      </c>
      <c r="H176" s="75">
        <v>35</v>
      </c>
      <c r="I176" s="75"/>
      <c r="J176" s="75"/>
      <c r="K176" s="75"/>
      <c r="L176" s="75"/>
      <c r="M176" s="75">
        <v>945</v>
      </c>
      <c r="N176" s="75"/>
      <c r="O176" s="70"/>
      <c r="P176" s="77"/>
      <c r="Q176" s="77"/>
      <c r="R176" s="77"/>
      <c r="S176" s="77"/>
      <c r="T176" s="77"/>
      <c r="U176" s="71">
        <f t="shared" si="42"/>
        <v>0</v>
      </c>
      <c r="V176" s="71">
        <f t="shared" si="43"/>
        <v>747.25</v>
      </c>
      <c r="W176" s="73">
        <f t="shared" si="35"/>
        <v>747</v>
      </c>
      <c r="X176" s="77">
        <v>35</v>
      </c>
      <c r="Y176" s="73">
        <f>'ИТОГ и проверка'!Q176</f>
        <v>747</v>
      </c>
      <c r="Z176" s="73">
        <f t="shared" si="44"/>
        <v>34.988290398126459</v>
      </c>
      <c r="AA176" s="71">
        <f t="shared" si="36"/>
        <v>-1.1709601873540976E-2</v>
      </c>
      <c r="AB176" s="73">
        <f t="shared" si="37"/>
        <v>0</v>
      </c>
      <c r="AC176" s="77"/>
      <c r="AD176" s="73"/>
      <c r="AE176" s="77"/>
      <c r="AF176" s="77"/>
      <c r="AG176" s="73">
        <f t="shared" si="38"/>
        <v>747</v>
      </c>
      <c r="AH176" s="73"/>
      <c r="AI176" s="91"/>
      <c r="AJ176" s="91">
        <f t="shared" si="39"/>
        <v>747</v>
      </c>
      <c r="AK176" s="89">
        <f t="shared" si="40"/>
        <v>0</v>
      </c>
      <c r="AL176" s="71">
        <f t="shared" si="41"/>
        <v>0</v>
      </c>
    </row>
    <row r="177" spans="1:38" ht="47.25">
      <c r="A177" s="66" t="s">
        <v>360</v>
      </c>
      <c r="B177" s="67" t="s">
        <v>361</v>
      </c>
      <c r="C177" s="168">
        <v>363.30500000000001</v>
      </c>
      <c r="D177" s="284">
        <v>1657</v>
      </c>
      <c r="E177" s="250">
        <v>1769</v>
      </c>
      <c r="F177" s="361">
        <f t="shared" si="34"/>
        <v>4.8691870466963021</v>
      </c>
      <c r="G177" s="72">
        <v>579</v>
      </c>
      <c r="H177" s="111">
        <v>35</v>
      </c>
      <c r="I177" s="75"/>
      <c r="J177" s="75"/>
      <c r="K177" s="75"/>
      <c r="L177" s="75"/>
      <c r="M177" s="75"/>
      <c r="N177" s="75"/>
      <c r="O177" s="70">
        <v>579</v>
      </c>
      <c r="P177" s="77"/>
      <c r="Q177" s="77"/>
      <c r="R177" s="77"/>
      <c r="S177" s="77"/>
      <c r="T177" s="77"/>
      <c r="U177" s="71">
        <v>0</v>
      </c>
      <c r="V177" s="71">
        <f t="shared" si="43"/>
        <v>619.15</v>
      </c>
      <c r="W177" s="73">
        <f t="shared" si="35"/>
        <v>619</v>
      </c>
      <c r="X177" s="77">
        <v>35</v>
      </c>
      <c r="Y177" s="73">
        <f>'ИТОГ и проверка'!Q177</f>
        <v>619</v>
      </c>
      <c r="Z177" s="73">
        <f t="shared" si="44"/>
        <v>34.991520633126058</v>
      </c>
      <c r="AA177" s="71">
        <f t="shared" si="36"/>
        <v>-8.4793668739422401E-3</v>
      </c>
      <c r="AB177" s="10">
        <f t="shared" si="37"/>
        <v>0</v>
      </c>
      <c r="AC177" s="77"/>
      <c r="AD177" s="73"/>
      <c r="AE177" s="77"/>
      <c r="AF177" s="77"/>
      <c r="AG177" s="73">
        <f t="shared" si="38"/>
        <v>619</v>
      </c>
      <c r="AH177" s="73"/>
      <c r="AI177" s="91"/>
      <c r="AJ177" s="91">
        <f t="shared" si="39"/>
        <v>619</v>
      </c>
      <c r="AK177" s="89">
        <f t="shared" si="40"/>
        <v>0</v>
      </c>
      <c r="AL177" s="71">
        <f t="shared" si="41"/>
        <v>0</v>
      </c>
    </row>
    <row r="178" spans="1:38" ht="31.5">
      <c r="A178" s="125" t="s">
        <v>362</v>
      </c>
      <c r="B178" s="124" t="s">
        <v>363</v>
      </c>
      <c r="C178" s="171">
        <v>120.92100000000001</v>
      </c>
      <c r="D178" s="69">
        <v>0</v>
      </c>
      <c r="E178" s="90">
        <v>347</v>
      </c>
      <c r="F178" s="257">
        <f t="shared" si="34"/>
        <v>2.8696421630651416</v>
      </c>
      <c r="G178" s="302">
        <v>0</v>
      </c>
      <c r="H178" s="10">
        <v>0</v>
      </c>
      <c r="I178" s="75"/>
      <c r="J178" s="246"/>
      <c r="K178" s="75"/>
      <c r="L178" s="246"/>
      <c r="M178" s="75"/>
      <c r="N178" s="75"/>
      <c r="O178" s="70">
        <v>0</v>
      </c>
      <c r="P178" s="77"/>
      <c r="Q178" s="147"/>
      <c r="R178" s="77"/>
      <c r="S178" s="147"/>
      <c r="T178" s="77"/>
      <c r="U178" s="257">
        <v>0</v>
      </c>
      <c r="V178" s="71">
        <f t="shared" si="43"/>
        <v>121.44999999999999</v>
      </c>
      <c r="W178" s="10">
        <f t="shared" si="35"/>
        <v>121</v>
      </c>
      <c r="X178" s="77">
        <v>35</v>
      </c>
      <c r="Y178" s="10">
        <f>'ИТОГ и проверка'!Q178</f>
        <v>86</v>
      </c>
      <c r="Z178" s="73">
        <f t="shared" si="44"/>
        <v>24.78386167146974</v>
      </c>
      <c r="AA178" s="257">
        <f t="shared" si="36"/>
        <v>-10.21613832853026</v>
      </c>
      <c r="AB178" s="73">
        <f t="shared" si="37"/>
        <v>0</v>
      </c>
      <c r="AC178" s="147"/>
      <c r="AD178" s="73"/>
      <c r="AE178" s="147"/>
      <c r="AF178" s="77"/>
      <c r="AG178" s="10">
        <f t="shared" si="38"/>
        <v>86</v>
      </c>
      <c r="AH178" s="73"/>
      <c r="AI178" s="91"/>
      <c r="AJ178" s="91"/>
      <c r="AK178" s="89"/>
      <c r="AL178" s="71"/>
    </row>
    <row r="179" spans="1:38" ht="47.25">
      <c r="A179" s="125" t="s">
        <v>364</v>
      </c>
      <c r="B179" s="124" t="s">
        <v>365</v>
      </c>
      <c r="C179" s="168">
        <v>128.768</v>
      </c>
      <c r="D179" s="69">
        <v>0</v>
      </c>
      <c r="E179" s="246">
        <v>322</v>
      </c>
      <c r="F179" s="71">
        <f t="shared" si="34"/>
        <v>2.5006212723658052</v>
      </c>
      <c r="G179" s="302">
        <v>0</v>
      </c>
      <c r="H179" s="73">
        <v>0</v>
      </c>
      <c r="I179" s="246"/>
      <c r="J179" s="75"/>
      <c r="K179" s="246"/>
      <c r="L179" s="75"/>
      <c r="M179" s="246"/>
      <c r="N179" s="75"/>
      <c r="O179" s="70">
        <v>0</v>
      </c>
      <c r="P179" s="147"/>
      <c r="Q179" s="77"/>
      <c r="R179" s="147"/>
      <c r="S179" s="77"/>
      <c r="T179" s="147"/>
      <c r="U179" s="71">
        <v>0</v>
      </c>
      <c r="V179" s="257">
        <f t="shared" si="43"/>
        <v>112.69999999999999</v>
      </c>
      <c r="W179" s="73">
        <f t="shared" si="35"/>
        <v>112</v>
      </c>
      <c r="X179" s="147">
        <v>35</v>
      </c>
      <c r="Y179" s="73">
        <f>'ИТОГ и проверка'!Q179</f>
        <v>112</v>
      </c>
      <c r="Z179" s="10">
        <f t="shared" si="44"/>
        <v>34.782608695652172</v>
      </c>
      <c r="AA179" s="71">
        <f t="shared" si="36"/>
        <v>-0.21739130434782794</v>
      </c>
      <c r="AB179" s="10">
        <f t="shared" si="37"/>
        <v>0</v>
      </c>
      <c r="AC179" s="77"/>
      <c r="AD179" s="10"/>
      <c r="AE179" s="77"/>
      <c r="AF179" s="147"/>
      <c r="AG179" s="73">
        <f t="shared" si="38"/>
        <v>112</v>
      </c>
      <c r="AH179" s="10"/>
      <c r="AI179" s="91"/>
      <c r="AJ179" s="91"/>
      <c r="AK179" s="89"/>
      <c r="AL179" s="71"/>
    </row>
    <row r="180" spans="1:38" ht="47.25">
      <c r="A180" s="125" t="s">
        <v>366</v>
      </c>
      <c r="B180" s="124" t="s">
        <v>367</v>
      </c>
      <c r="C180" s="171">
        <v>263.10300000000001</v>
      </c>
      <c r="D180" s="69">
        <v>0</v>
      </c>
      <c r="E180" s="75">
        <v>659</v>
      </c>
      <c r="F180" s="257">
        <f t="shared" si="34"/>
        <v>2.5047224851103937</v>
      </c>
      <c r="G180" s="302">
        <v>0</v>
      </c>
      <c r="H180" s="10">
        <v>0</v>
      </c>
      <c r="I180" s="75"/>
      <c r="J180" s="246"/>
      <c r="K180" s="75"/>
      <c r="L180" s="246"/>
      <c r="M180" s="75"/>
      <c r="N180" s="75"/>
      <c r="O180" s="70">
        <v>0</v>
      </c>
      <c r="P180" s="77"/>
      <c r="Q180" s="147"/>
      <c r="R180" s="77"/>
      <c r="S180" s="147"/>
      <c r="T180" s="77"/>
      <c r="U180" s="257">
        <v>0</v>
      </c>
      <c r="V180" s="71">
        <f t="shared" si="43"/>
        <v>230.64999999999998</v>
      </c>
      <c r="W180" s="10">
        <f t="shared" si="35"/>
        <v>230</v>
      </c>
      <c r="X180" s="77">
        <v>35</v>
      </c>
      <c r="Y180" s="10">
        <f>'ИТОГ и проверка'!Q180</f>
        <v>230</v>
      </c>
      <c r="Z180" s="73">
        <f t="shared" si="44"/>
        <v>34.901365705614566</v>
      </c>
      <c r="AA180" s="257">
        <f t="shared" si="36"/>
        <v>-9.8634294385433918E-2</v>
      </c>
      <c r="AB180" s="73">
        <f t="shared" si="37"/>
        <v>0</v>
      </c>
      <c r="AC180" s="147"/>
      <c r="AD180" s="73"/>
      <c r="AE180" s="147"/>
      <c r="AF180" s="77"/>
      <c r="AG180" s="10">
        <f t="shared" si="38"/>
        <v>230</v>
      </c>
      <c r="AH180" s="73"/>
      <c r="AI180" s="91"/>
      <c r="AJ180" s="91"/>
      <c r="AK180" s="89"/>
      <c r="AL180" s="71"/>
    </row>
    <row r="181" spans="1:38">
      <c r="A181" s="93" t="s">
        <v>368</v>
      </c>
      <c r="B181" s="57" t="s">
        <v>369</v>
      </c>
      <c r="C181" s="175"/>
      <c r="D181" s="58"/>
      <c r="E181" s="164"/>
      <c r="F181" s="192"/>
      <c r="G181" s="119"/>
      <c r="H181" s="61"/>
      <c r="I181" s="61"/>
      <c r="J181" s="61"/>
      <c r="K181" s="61"/>
      <c r="L181" s="61"/>
      <c r="M181" s="61"/>
      <c r="N181" s="61"/>
      <c r="O181" s="7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120"/>
      <c r="AA181" s="60"/>
      <c r="AB181" s="10">
        <f t="shared" si="37"/>
        <v>0</v>
      </c>
      <c r="AC181" s="60"/>
      <c r="AD181" s="60"/>
      <c r="AE181" s="60"/>
      <c r="AF181" s="60"/>
      <c r="AG181" s="60"/>
      <c r="AH181" s="192"/>
      <c r="AI181" s="317"/>
      <c r="AJ181" s="91">
        <f t="shared" si="39"/>
        <v>0</v>
      </c>
      <c r="AK181" s="89">
        <f t="shared" si="40"/>
        <v>0</v>
      </c>
      <c r="AL181" s="71">
        <f t="shared" si="41"/>
        <v>0</v>
      </c>
    </row>
    <row r="182" spans="1:38" ht="31.5" customHeight="1">
      <c r="A182" s="66" t="s">
        <v>370</v>
      </c>
      <c r="B182" s="67" t="s">
        <v>371</v>
      </c>
      <c r="C182" s="171">
        <v>1020.337</v>
      </c>
      <c r="D182" s="74">
        <v>3304</v>
      </c>
      <c r="E182" s="70">
        <v>3284</v>
      </c>
      <c r="F182" s="157">
        <f t="shared" si="34"/>
        <v>3.2185444612907306</v>
      </c>
      <c r="G182" s="72">
        <v>1156</v>
      </c>
      <c r="H182" s="75">
        <v>35</v>
      </c>
      <c r="I182" s="75"/>
      <c r="J182" s="75"/>
      <c r="K182" s="75"/>
      <c r="L182" s="75"/>
      <c r="M182" s="75">
        <v>1156</v>
      </c>
      <c r="N182" s="75"/>
      <c r="O182" s="70">
        <v>1156</v>
      </c>
      <c r="P182" s="77"/>
      <c r="Q182" s="77"/>
      <c r="R182" s="77"/>
      <c r="S182" s="77"/>
      <c r="T182" s="77"/>
      <c r="U182" s="71">
        <f t="shared" si="42"/>
        <v>100</v>
      </c>
      <c r="V182" s="71">
        <f t="shared" si="43"/>
        <v>1149.3999999999999</v>
      </c>
      <c r="W182" s="73">
        <f t="shared" si="35"/>
        <v>1149</v>
      </c>
      <c r="X182" s="77">
        <v>35</v>
      </c>
      <c r="Y182" s="73">
        <f>'ИТОГ и проверка'!Q182</f>
        <v>1149</v>
      </c>
      <c r="Z182" s="73">
        <f t="shared" si="44"/>
        <v>34.987819732034104</v>
      </c>
      <c r="AA182" s="71">
        <f t="shared" si="36"/>
        <v>-1.2180267965895553E-2</v>
      </c>
      <c r="AB182" s="73">
        <f t="shared" si="37"/>
        <v>0</v>
      </c>
      <c r="AC182" s="77"/>
      <c r="AD182" s="73"/>
      <c r="AE182" s="77"/>
      <c r="AF182" s="77"/>
      <c r="AG182" s="73">
        <f t="shared" si="38"/>
        <v>1149</v>
      </c>
      <c r="AH182" s="73"/>
      <c r="AI182" s="91"/>
      <c r="AJ182" s="91">
        <f t="shared" si="39"/>
        <v>1149</v>
      </c>
      <c r="AK182" s="89">
        <f t="shared" si="40"/>
        <v>0</v>
      </c>
      <c r="AL182" s="71">
        <f t="shared" si="41"/>
        <v>0</v>
      </c>
    </row>
    <row r="183" spans="1:38" ht="63">
      <c r="A183" s="66" t="s">
        <v>372</v>
      </c>
      <c r="B183" s="67" t="s">
        <v>373</v>
      </c>
      <c r="C183" s="189">
        <v>58.8</v>
      </c>
      <c r="D183" s="74">
        <v>68</v>
      </c>
      <c r="E183" s="187">
        <v>95</v>
      </c>
      <c r="F183" s="157">
        <f t="shared" si="34"/>
        <v>1.6156462585034015</v>
      </c>
      <c r="G183" s="72">
        <v>23</v>
      </c>
      <c r="H183" s="75">
        <v>34</v>
      </c>
      <c r="I183" s="75"/>
      <c r="J183" s="75"/>
      <c r="K183" s="75"/>
      <c r="L183" s="75"/>
      <c r="M183" s="75">
        <v>23</v>
      </c>
      <c r="N183" s="75"/>
      <c r="O183" s="70">
        <v>2</v>
      </c>
      <c r="P183" s="77"/>
      <c r="Q183" s="77"/>
      <c r="R183" s="77"/>
      <c r="S183" s="77"/>
      <c r="T183" s="77"/>
      <c r="U183" s="71">
        <f t="shared" si="42"/>
        <v>8.695652173913043</v>
      </c>
      <c r="V183" s="71">
        <f t="shared" si="43"/>
        <v>33.25</v>
      </c>
      <c r="W183" s="73">
        <f t="shared" si="35"/>
        <v>33</v>
      </c>
      <c r="X183" s="77">
        <v>35</v>
      </c>
      <c r="Y183" s="73">
        <f>'ИТОГ и проверка'!Q183</f>
        <v>32</v>
      </c>
      <c r="Z183" s="73">
        <f t="shared" si="44"/>
        <v>33.684210526315788</v>
      </c>
      <c r="AA183" s="71">
        <f t="shared" si="36"/>
        <v>-1.3157894736842124</v>
      </c>
      <c r="AB183" s="10">
        <f t="shared" si="37"/>
        <v>0</v>
      </c>
      <c r="AC183" s="77"/>
      <c r="AD183" s="73"/>
      <c r="AE183" s="77"/>
      <c r="AF183" s="77"/>
      <c r="AG183" s="73">
        <f t="shared" si="38"/>
        <v>32</v>
      </c>
      <c r="AH183" s="73"/>
      <c r="AI183" s="91"/>
      <c r="AJ183" s="91">
        <f t="shared" si="39"/>
        <v>32</v>
      </c>
      <c r="AK183" s="89">
        <f t="shared" si="40"/>
        <v>0</v>
      </c>
      <c r="AL183" s="71">
        <f t="shared" si="41"/>
        <v>0</v>
      </c>
    </row>
    <row r="184" spans="1:38" ht="63">
      <c r="A184" s="66" t="s">
        <v>374</v>
      </c>
      <c r="B184" s="67" t="s">
        <v>375</v>
      </c>
      <c r="C184" s="196">
        <v>17.8</v>
      </c>
      <c r="D184" s="74">
        <v>4</v>
      </c>
      <c r="E184" s="70">
        <v>2</v>
      </c>
      <c r="F184" s="157">
        <f t="shared" si="34"/>
        <v>0.11235955056179775</v>
      </c>
      <c r="G184" s="72">
        <v>1</v>
      </c>
      <c r="H184" s="75">
        <v>25</v>
      </c>
      <c r="I184" s="75"/>
      <c r="J184" s="75"/>
      <c r="K184" s="75"/>
      <c r="L184" s="75"/>
      <c r="M184" s="75">
        <v>1</v>
      </c>
      <c r="N184" s="75"/>
      <c r="O184" s="70">
        <v>0</v>
      </c>
      <c r="P184" s="77"/>
      <c r="Q184" s="77"/>
      <c r="R184" s="77"/>
      <c r="S184" s="77"/>
      <c r="T184" s="77"/>
      <c r="U184" s="71">
        <v>0</v>
      </c>
      <c r="V184" s="71">
        <f t="shared" si="43"/>
        <v>0</v>
      </c>
      <c r="W184" s="73">
        <f t="shared" si="35"/>
        <v>0</v>
      </c>
      <c r="X184" s="77">
        <v>0</v>
      </c>
      <c r="Y184" s="73">
        <f>'ИТОГ и проверка'!Q184</f>
        <v>0</v>
      </c>
      <c r="Z184" s="73">
        <f t="shared" si="44"/>
        <v>0</v>
      </c>
      <c r="AA184" s="71">
        <f t="shared" si="36"/>
        <v>0</v>
      </c>
      <c r="AB184" s="73">
        <f t="shared" si="37"/>
        <v>0</v>
      </c>
      <c r="AC184" s="77"/>
      <c r="AD184" s="73"/>
      <c r="AE184" s="77"/>
      <c r="AF184" s="77"/>
      <c r="AG184" s="73">
        <f t="shared" si="38"/>
        <v>0</v>
      </c>
      <c r="AH184" s="73"/>
      <c r="AI184" s="91"/>
      <c r="AJ184" s="91">
        <f t="shared" si="39"/>
        <v>0</v>
      </c>
      <c r="AK184" s="89">
        <f t="shared" si="40"/>
        <v>0</v>
      </c>
      <c r="AL184" s="71">
        <f t="shared" si="41"/>
        <v>0</v>
      </c>
    </row>
    <row r="185" spans="1:38" ht="63">
      <c r="A185" s="66" t="s">
        <v>376</v>
      </c>
      <c r="B185" s="67" t="s">
        <v>377</v>
      </c>
      <c r="C185" s="189">
        <v>30.8</v>
      </c>
      <c r="D185" s="74">
        <v>18</v>
      </c>
      <c r="E185" s="187">
        <v>25</v>
      </c>
      <c r="F185" s="157">
        <f t="shared" si="34"/>
        <v>0.81168831168831168</v>
      </c>
      <c r="G185" s="72">
        <v>6</v>
      </c>
      <c r="H185" s="75">
        <v>33</v>
      </c>
      <c r="I185" s="75"/>
      <c r="J185" s="75"/>
      <c r="K185" s="75"/>
      <c r="L185" s="75"/>
      <c r="M185" s="75">
        <v>6</v>
      </c>
      <c r="N185" s="75"/>
      <c r="O185" s="70">
        <v>0</v>
      </c>
      <c r="P185" s="77"/>
      <c r="Q185" s="77"/>
      <c r="R185" s="77"/>
      <c r="S185" s="77"/>
      <c r="T185" s="77"/>
      <c r="U185" s="71">
        <f t="shared" si="42"/>
        <v>0</v>
      </c>
      <c r="V185" s="71">
        <f t="shared" si="43"/>
        <v>8.75</v>
      </c>
      <c r="W185" s="73">
        <f t="shared" si="35"/>
        <v>8</v>
      </c>
      <c r="X185" s="77">
        <v>35</v>
      </c>
      <c r="Y185" s="73">
        <f>'ИТОГ и проверка'!Q185</f>
        <v>8</v>
      </c>
      <c r="Z185" s="73">
        <f t="shared" si="44"/>
        <v>32</v>
      </c>
      <c r="AA185" s="71">
        <f t="shared" si="36"/>
        <v>-3</v>
      </c>
      <c r="AB185" s="10">
        <f t="shared" si="37"/>
        <v>0</v>
      </c>
      <c r="AC185" s="77"/>
      <c r="AD185" s="73"/>
      <c r="AE185" s="77"/>
      <c r="AF185" s="77"/>
      <c r="AG185" s="73">
        <f t="shared" si="38"/>
        <v>8</v>
      </c>
      <c r="AH185" s="73"/>
      <c r="AI185" s="91"/>
      <c r="AJ185" s="91">
        <f t="shared" si="39"/>
        <v>8</v>
      </c>
      <c r="AK185" s="89">
        <f t="shared" si="40"/>
        <v>0</v>
      </c>
      <c r="AL185" s="71">
        <f t="shared" si="41"/>
        <v>0</v>
      </c>
    </row>
    <row r="186" spans="1:38" ht="63">
      <c r="A186" s="66" t="s">
        <v>378</v>
      </c>
      <c r="B186" s="67" t="s">
        <v>379</v>
      </c>
      <c r="C186" s="196">
        <v>20.399999999999999</v>
      </c>
      <c r="D186" s="74">
        <v>14</v>
      </c>
      <c r="E186" s="70">
        <v>14</v>
      </c>
      <c r="F186" s="157">
        <f t="shared" si="34"/>
        <v>0.68627450980392157</v>
      </c>
      <c r="G186" s="72">
        <v>4</v>
      </c>
      <c r="H186" s="75">
        <v>29</v>
      </c>
      <c r="I186" s="75"/>
      <c r="J186" s="75"/>
      <c r="K186" s="75"/>
      <c r="L186" s="75"/>
      <c r="M186" s="75">
        <v>4</v>
      </c>
      <c r="N186" s="75"/>
      <c r="O186" s="70">
        <v>0</v>
      </c>
      <c r="P186" s="77"/>
      <c r="Q186" s="77"/>
      <c r="R186" s="77"/>
      <c r="S186" s="77"/>
      <c r="T186" s="77"/>
      <c r="U186" s="71">
        <f t="shared" si="42"/>
        <v>0</v>
      </c>
      <c r="V186" s="71">
        <f t="shared" si="43"/>
        <v>4.8999999999999995</v>
      </c>
      <c r="W186" s="73">
        <f t="shared" si="35"/>
        <v>4</v>
      </c>
      <c r="X186" s="77">
        <v>35</v>
      </c>
      <c r="Y186" s="73">
        <f>'ИТОГ и проверка'!Q186</f>
        <v>4</v>
      </c>
      <c r="Z186" s="73">
        <f t="shared" si="44"/>
        <v>28.571428571428569</v>
      </c>
      <c r="AA186" s="71">
        <f t="shared" si="36"/>
        <v>-6.4285714285714306</v>
      </c>
      <c r="AB186" s="73">
        <f t="shared" si="37"/>
        <v>0</v>
      </c>
      <c r="AC186" s="77"/>
      <c r="AD186" s="73"/>
      <c r="AE186" s="77"/>
      <c r="AF186" s="77"/>
      <c r="AG186" s="73">
        <f t="shared" si="38"/>
        <v>4</v>
      </c>
      <c r="AH186" s="73"/>
      <c r="AI186" s="91"/>
      <c r="AJ186" s="91">
        <f t="shared" si="39"/>
        <v>4</v>
      </c>
      <c r="AK186" s="89">
        <f t="shared" si="40"/>
        <v>0</v>
      </c>
      <c r="AL186" s="71">
        <f t="shared" si="41"/>
        <v>0</v>
      </c>
    </row>
    <row r="187" spans="1:38" ht="63">
      <c r="A187" s="66" t="s">
        <v>380</v>
      </c>
      <c r="B187" s="67" t="s">
        <v>381</v>
      </c>
      <c r="C187" s="189">
        <v>20.8</v>
      </c>
      <c r="D187" s="74">
        <v>0</v>
      </c>
      <c r="E187" s="187">
        <v>0</v>
      </c>
      <c r="F187" s="157">
        <f t="shared" si="34"/>
        <v>0</v>
      </c>
      <c r="G187" s="72">
        <v>0</v>
      </c>
      <c r="H187" s="75">
        <v>0</v>
      </c>
      <c r="I187" s="75"/>
      <c r="J187" s="75"/>
      <c r="K187" s="75"/>
      <c r="L187" s="75"/>
      <c r="M187" s="75">
        <v>0</v>
      </c>
      <c r="N187" s="75"/>
      <c r="O187" s="70">
        <v>0</v>
      </c>
      <c r="P187" s="77"/>
      <c r="Q187" s="77"/>
      <c r="R187" s="77"/>
      <c r="S187" s="77"/>
      <c r="T187" s="77"/>
      <c r="U187" s="71">
        <v>0</v>
      </c>
      <c r="V187" s="71">
        <f t="shared" si="43"/>
        <v>0</v>
      </c>
      <c r="W187" s="73">
        <f t="shared" si="35"/>
        <v>0</v>
      </c>
      <c r="X187" s="77">
        <v>0</v>
      </c>
      <c r="Y187" s="73">
        <f>'ИТОГ и проверка'!Q187</f>
        <v>0</v>
      </c>
      <c r="Z187" s="73">
        <v>0</v>
      </c>
      <c r="AA187" s="71">
        <f t="shared" si="36"/>
        <v>0</v>
      </c>
      <c r="AB187" s="10">
        <f t="shared" si="37"/>
        <v>0</v>
      </c>
      <c r="AC187" s="77"/>
      <c r="AD187" s="73"/>
      <c r="AE187" s="77"/>
      <c r="AF187" s="77"/>
      <c r="AG187" s="73">
        <f t="shared" si="38"/>
        <v>0</v>
      </c>
      <c r="AH187" s="73"/>
      <c r="AI187" s="91"/>
      <c r="AJ187" s="91">
        <f t="shared" si="39"/>
        <v>0</v>
      </c>
      <c r="AK187" s="89">
        <f t="shared" si="40"/>
        <v>0</v>
      </c>
      <c r="AL187" s="71">
        <f t="shared" si="41"/>
        <v>0</v>
      </c>
    </row>
    <row r="188" spans="1:38" ht="63">
      <c r="A188" s="66" t="s">
        <v>382</v>
      </c>
      <c r="B188" s="67" t="s">
        <v>383</v>
      </c>
      <c r="C188" s="196">
        <v>14.8</v>
      </c>
      <c r="D188" s="74">
        <v>6</v>
      </c>
      <c r="E188" s="70">
        <v>9</v>
      </c>
      <c r="F188" s="157">
        <f t="shared" si="34"/>
        <v>0.60810810810810811</v>
      </c>
      <c r="G188" s="72">
        <v>2</v>
      </c>
      <c r="H188" s="75">
        <v>33</v>
      </c>
      <c r="I188" s="75"/>
      <c r="J188" s="75"/>
      <c r="K188" s="75"/>
      <c r="L188" s="75"/>
      <c r="M188" s="75">
        <v>2</v>
      </c>
      <c r="N188" s="75"/>
      <c r="O188" s="70">
        <v>0</v>
      </c>
      <c r="P188" s="77"/>
      <c r="Q188" s="77"/>
      <c r="R188" s="77"/>
      <c r="S188" s="77"/>
      <c r="T188" s="77"/>
      <c r="U188" s="71">
        <f t="shared" si="42"/>
        <v>0</v>
      </c>
      <c r="V188" s="71">
        <f t="shared" si="43"/>
        <v>3.15</v>
      </c>
      <c r="W188" s="73">
        <f t="shared" si="35"/>
        <v>3</v>
      </c>
      <c r="X188" s="77">
        <v>35</v>
      </c>
      <c r="Y188" s="73">
        <f>'ИТОГ и проверка'!Q188</f>
        <v>3</v>
      </c>
      <c r="Z188" s="73">
        <f t="shared" si="44"/>
        <v>33.333333333333336</v>
      </c>
      <c r="AA188" s="71">
        <f t="shared" si="36"/>
        <v>-1.6666666666666643</v>
      </c>
      <c r="AB188" s="73">
        <f t="shared" si="37"/>
        <v>0</v>
      </c>
      <c r="AC188" s="77"/>
      <c r="AD188" s="73"/>
      <c r="AE188" s="77"/>
      <c r="AF188" s="77"/>
      <c r="AG188" s="73">
        <f t="shared" si="38"/>
        <v>3</v>
      </c>
      <c r="AH188" s="73"/>
      <c r="AI188" s="91"/>
      <c r="AJ188" s="91">
        <f t="shared" si="39"/>
        <v>3</v>
      </c>
      <c r="AK188" s="89">
        <f t="shared" si="40"/>
        <v>0</v>
      </c>
      <c r="AL188" s="71">
        <f t="shared" si="41"/>
        <v>0</v>
      </c>
    </row>
    <row r="189" spans="1:38" ht="63">
      <c r="A189" s="66" t="s">
        <v>384</v>
      </c>
      <c r="B189" s="67" t="s">
        <v>385</v>
      </c>
      <c r="C189" s="189">
        <v>8.6</v>
      </c>
      <c r="D189" s="74">
        <v>10</v>
      </c>
      <c r="E189" s="187">
        <v>11</v>
      </c>
      <c r="F189" s="157">
        <f t="shared" si="34"/>
        <v>1.2790697674418605</v>
      </c>
      <c r="G189" s="72">
        <v>3</v>
      </c>
      <c r="H189" s="75">
        <v>30</v>
      </c>
      <c r="I189" s="75"/>
      <c r="J189" s="75"/>
      <c r="K189" s="75"/>
      <c r="L189" s="75"/>
      <c r="M189" s="75">
        <v>3</v>
      </c>
      <c r="N189" s="75"/>
      <c r="O189" s="70">
        <v>1</v>
      </c>
      <c r="P189" s="77"/>
      <c r="Q189" s="77"/>
      <c r="R189" s="77"/>
      <c r="S189" s="77"/>
      <c r="T189" s="77"/>
      <c r="U189" s="71">
        <f t="shared" si="42"/>
        <v>33.333333333333336</v>
      </c>
      <c r="V189" s="71">
        <f t="shared" si="43"/>
        <v>3.8499999999999996</v>
      </c>
      <c r="W189" s="73">
        <f t="shared" si="35"/>
        <v>3</v>
      </c>
      <c r="X189" s="77">
        <v>35</v>
      </c>
      <c r="Y189" s="73">
        <f>'ИТОГ и проверка'!Q189</f>
        <v>3</v>
      </c>
      <c r="Z189" s="73">
        <f t="shared" si="44"/>
        <v>27.272727272727273</v>
      </c>
      <c r="AA189" s="71">
        <f t="shared" si="36"/>
        <v>-7.7272727272727266</v>
      </c>
      <c r="AB189" s="10">
        <f t="shared" si="37"/>
        <v>0</v>
      </c>
      <c r="AC189" s="77"/>
      <c r="AD189" s="73"/>
      <c r="AE189" s="77"/>
      <c r="AF189" s="77"/>
      <c r="AG189" s="73">
        <f t="shared" si="38"/>
        <v>3</v>
      </c>
      <c r="AH189" s="73"/>
      <c r="AI189" s="91"/>
      <c r="AJ189" s="91">
        <f t="shared" si="39"/>
        <v>3</v>
      </c>
      <c r="AK189" s="89">
        <f t="shared" si="40"/>
        <v>0</v>
      </c>
      <c r="AL189" s="71">
        <f t="shared" si="41"/>
        <v>0</v>
      </c>
    </row>
    <row r="190" spans="1:38" ht="63">
      <c r="A190" s="66" t="s">
        <v>386</v>
      </c>
      <c r="B190" s="67" t="s">
        <v>387</v>
      </c>
      <c r="C190" s="196">
        <v>6.02</v>
      </c>
      <c r="D190" s="74">
        <v>16</v>
      </c>
      <c r="E190" s="70">
        <v>42</v>
      </c>
      <c r="F190" s="157">
        <f t="shared" si="34"/>
        <v>6.9767441860465125</v>
      </c>
      <c r="G190" s="72">
        <v>5</v>
      </c>
      <c r="H190" s="75">
        <v>31</v>
      </c>
      <c r="I190" s="75"/>
      <c r="J190" s="75"/>
      <c r="K190" s="75"/>
      <c r="L190" s="75"/>
      <c r="M190" s="75">
        <v>5</v>
      </c>
      <c r="N190" s="75"/>
      <c r="O190" s="70">
        <v>4</v>
      </c>
      <c r="P190" s="77"/>
      <c r="Q190" s="77"/>
      <c r="R190" s="77"/>
      <c r="S190" s="77"/>
      <c r="T190" s="77"/>
      <c r="U190" s="71">
        <f t="shared" si="42"/>
        <v>80</v>
      </c>
      <c r="V190" s="71">
        <f t="shared" si="43"/>
        <v>14.7</v>
      </c>
      <c r="W190" s="73">
        <f t="shared" si="35"/>
        <v>14</v>
      </c>
      <c r="X190" s="77">
        <v>35</v>
      </c>
      <c r="Y190" s="73">
        <f>'ИТОГ и проверка'!Q190</f>
        <v>14</v>
      </c>
      <c r="Z190" s="73">
        <f t="shared" si="44"/>
        <v>33.333333333333336</v>
      </c>
      <c r="AA190" s="71">
        <f t="shared" si="36"/>
        <v>-1.6666666666666643</v>
      </c>
      <c r="AB190" s="73">
        <f t="shared" si="37"/>
        <v>0</v>
      </c>
      <c r="AC190" s="77"/>
      <c r="AD190" s="73"/>
      <c r="AE190" s="77"/>
      <c r="AF190" s="77"/>
      <c r="AG190" s="73">
        <f t="shared" si="38"/>
        <v>14</v>
      </c>
      <c r="AH190" s="73"/>
      <c r="AI190" s="91"/>
      <c r="AJ190" s="91">
        <f t="shared" si="39"/>
        <v>14</v>
      </c>
      <c r="AK190" s="89">
        <f t="shared" si="40"/>
        <v>0</v>
      </c>
      <c r="AL190" s="71">
        <f t="shared" si="41"/>
        <v>0</v>
      </c>
    </row>
    <row r="191" spans="1:38" ht="63">
      <c r="A191" s="66" t="s">
        <v>388</v>
      </c>
      <c r="B191" s="67" t="s">
        <v>389</v>
      </c>
      <c r="C191" s="189">
        <v>20.399999999999999</v>
      </c>
      <c r="D191" s="74">
        <v>13</v>
      </c>
      <c r="E191" s="187">
        <v>16</v>
      </c>
      <c r="F191" s="157">
        <f t="shared" si="34"/>
        <v>0.78431372549019618</v>
      </c>
      <c r="G191" s="72">
        <v>4</v>
      </c>
      <c r="H191" s="75">
        <v>31</v>
      </c>
      <c r="I191" s="75"/>
      <c r="J191" s="75"/>
      <c r="K191" s="75"/>
      <c r="L191" s="75"/>
      <c r="M191" s="75">
        <v>4</v>
      </c>
      <c r="N191" s="75"/>
      <c r="O191" s="70">
        <v>0</v>
      </c>
      <c r="P191" s="77"/>
      <c r="Q191" s="77"/>
      <c r="R191" s="77"/>
      <c r="S191" s="77"/>
      <c r="T191" s="77"/>
      <c r="U191" s="71">
        <f t="shared" si="42"/>
        <v>0</v>
      </c>
      <c r="V191" s="71">
        <f t="shared" si="43"/>
        <v>5.6</v>
      </c>
      <c r="W191" s="73">
        <f t="shared" si="35"/>
        <v>5</v>
      </c>
      <c r="X191" s="77">
        <v>35</v>
      </c>
      <c r="Y191" s="73">
        <f>'ИТОГ и проверка'!Q191</f>
        <v>5</v>
      </c>
      <c r="Z191" s="73">
        <f t="shared" si="44"/>
        <v>31.25</v>
      </c>
      <c r="AA191" s="71">
        <f t="shared" si="36"/>
        <v>-3.75</v>
      </c>
      <c r="AB191" s="10">
        <f t="shared" si="37"/>
        <v>0</v>
      </c>
      <c r="AC191" s="77"/>
      <c r="AD191" s="73"/>
      <c r="AE191" s="77"/>
      <c r="AF191" s="77"/>
      <c r="AG191" s="73">
        <f t="shared" si="38"/>
        <v>5</v>
      </c>
      <c r="AH191" s="73"/>
      <c r="AI191" s="91"/>
      <c r="AJ191" s="91">
        <f t="shared" si="39"/>
        <v>5</v>
      </c>
      <c r="AK191" s="89">
        <f t="shared" si="40"/>
        <v>0</v>
      </c>
      <c r="AL191" s="71">
        <f t="shared" si="41"/>
        <v>0</v>
      </c>
    </row>
    <row r="192" spans="1:38" ht="63">
      <c r="A192" s="66" t="s">
        <v>390</v>
      </c>
      <c r="B192" s="67" t="s">
        <v>391</v>
      </c>
      <c r="C192" s="196">
        <v>37.25</v>
      </c>
      <c r="D192" s="74">
        <v>26</v>
      </c>
      <c r="E192" s="70">
        <v>40</v>
      </c>
      <c r="F192" s="157">
        <f t="shared" si="34"/>
        <v>1.0738255033557047</v>
      </c>
      <c r="G192" s="72">
        <v>9</v>
      </c>
      <c r="H192" s="75">
        <v>35</v>
      </c>
      <c r="I192" s="75"/>
      <c r="J192" s="75"/>
      <c r="K192" s="75"/>
      <c r="L192" s="75"/>
      <c r="M192" s="75">
        <v>9</v>
      </c>
      <c r="N192" s="75"/>
      <c r="O192" s="70">
        <v>0</v>
      </c>
      <c r="P192" s="77"/>
      <c r="Q192" s="77"/>
      <c r="R192" s="77"/>
      <c r="S192" s="77"/>
      <c r="T192" s="77"/>
      <c r="U192" s="71">
        <f t="shared" si="42"/>
        <v>0</v>
      </c>
      <c r="V192" s="71">
        <f t="shared" si="43"/>
        <v>14</v>
      </c>
      <c r="W192" s="73">
        <f t="shared" si="35"/>
        <v>14</v>
      </c>
      <c r="X192" s="77">
        <v>35</v>
      </c>
      <c r="Y192" s="73">
        <f>'ИТОГ и проверка'!Q192</f>
        <v>14</v>
      </c>
      <c r="Z192" s="73">
        <f t="shared" si="44"/>
        <v>35</v>
      </c>
      <c r="AA192" s="71">
        <f t="shared" si="36"/>
        <v>0</v>
      </c>
      <c r="AB192" s="73">
        <f t="shared" si="37"/>
        <v>0</v>
      </c>
      <c r="AC192" s="77"/>
      <c r="AD192" s="73"/>
      <c r="AE192" s="77"/>
      <c r="AF192" s="77"/>
      <c r="AG192" s="73">
        <f t="shared" si="38"/>
        <v>14</v>
      </c>
      <c r="AH192" s="73"/>
      <c r="AI192" s="91"/>
      <c r="AJ192" s="91">
        <f t="shared" si="39"/>
        <v>14</v>
      </c>
      <c r="AK192" s="89">
        <f t="shared" si="40"/>
        <v>0</v>
      </c>
      <c r="AL192" s="71">
        <f t="shared" si="41"/>
        <v>0</v>
      </c>
    </row>
    <row r="193" spans="1:38" ht="63">
      <c r="A193" s="66" t="s">
        <v>392</v>
      </c>
      <c r="B193" s="67" t="s">
        <v>393</v>
      </c>
      <c r="C193" s="189">
        <v>24.35</v>
      </c>
      <c r="D193" s="74">
        <v>0</v>
      </c>
      <c r="E193" s="187">
        <v>2</v>
      </c>
      <c r="F193" s="157">
        <f t="shared" si="34"/>
        <v>8.2135523613963035E-2</v>
      </c>
      <c r="G193" s="72">
        <v>0</v>
      </c>
      <c r="H193" s="75">
        <v>0</v>
      </c>
      <c r="I193" s="75"/>
      <c r="J193" s="75"/>
      <c r="K193" s="75"/>
      <c r="L193" s="75"/>
      <c r="M193" s="75">
        <v>0</v>
      </c>
      <c r="N193" s="75"/>
      <c r="O193" s="70">
        <v>0</v>
      </c>
      <c r="P193" s="77"/>
      <c r="Q193" s="77"/>
      <c r="R193" s="77"/>
      <c r="S193" s="77"/>
      <c r="T193" s="77"/>
      <c r="U193" s="71">
        <v>0</v>
      </c>
      <c r="V193" s="71">
        <f t="shared" si="43"/>
        <v>0</v>
      </c>
      <c r="W193" s="73">
        <f t="shared" si="35"/>
        <v>0</v>
      </c>
      <c r="X193" s="77">
        <v>0</v>
      </c>
      <c r="Y193" s="73">
        <f>'ИТОГ и проверка'!Q193</f>
        <v>0</v>
      </c>
      <c r="Z193" s="73">
        <v>0</v>
      </c>
      <c r="AA193" s="71">
        <f t="shared" si="36"/>
        <v>0</v>
      </c>
      <c r="AB193" s="10">
        <f t="shared" si="37"/>
        <v>0</v>
      </c>
      <c r="AC193" s="77"/>
      <c r="AD193" s="73"/>
      <c r="AE193" s="77"/>
      <c r="AF193" s="77"/>
      <c r="AG193" s="73">
        <f t="shared" si="38"/>
        <v>0</v>
      </c>
      <c r="AH193" s="73"/>
      <c r="AI193" s="91"/>
      <c r="AJ193" s="91">
        <f t="shared" si="39"/>
        <v>0</v>
      </c>
      <c r="AK193" s="89">
        <f t="shared" si="40"/>
        <v>0</v>
      </c>
      <c r="AL193" s="71">
        <f t="shared" si="41"/>
        <v>0</v>
      </c>
    </row>
    <row r="194" spans="1:38" ht="63">
      <c r="A194" s="66" t="s">
        <v>394</v>
      </c>
      <c r="B194" s="67" t="s">
        <v>395</v>
      </c>
      <c r="C194" s="196">
        <v>30.8</v>
      </c>
      <c r="D194" s="74">
        <v>0</v>
      </c>
      <c r="E194" s="70">
        <v>20</v>
      </c>
      <c r="F194" s="157">
        <f t="shared" si="34"/>
        <v>0.64935064935064934</v>
      </c>
      <c r="G194" s="72">
        <v>0</v>
      </c>
      <c r="H194" s="75">
        <v>0</v>
      </c>
      <c r="I194" s="75"/>
      <c r="J194" s="75"/>
      <c r="K194" s="75"/>
      <c r="L194" s="75"/>
      <c r="M194" s="75">
        <v>0</v>
      </c>
      <c r="N194" s="75"/>
      <c r="O194" s="70">
        <v>0</v>
      </c>
      <c r="P194" s="77"/>
      <c r="Q194" s="77"/>
      <c r="R194" s="77"/>
      <c r="S194" s="77"/>
      <c r="T194" s="77"/>
      <c r="U194" s="71">
        <v>0</v>
      </c>
      <c r="V194" s="71">
        <f t="shared" si="43"/>
        <v>7</v>
      </c>
      <c r="W194" s="73">
        <f t="shared" si="35"/>
        <v>7</v>
      </c>
      <c r="X194" s="77">
        <v>35</v>
      </c>
      <c r="Y194" s="73">
        <f>'ИТОГ и проверка'!Q194</f>
        <v>7</v>
      </c>
      <c r="Z194" s="10">
        <f t="shared" si="44"/>
        <v>35</v>
      </c>
      <c r="AA194" s="71">
        <f t="shared" si="36"/>
        <v>0</v>
      </c>
      <c r="AB194" s="73">
        <f t="shared" si="37"/>
        <v>0</v>
      </c>
      <c r="AC194" s="77"/>
      <c r="AD194" s="73"/>
      <c r="AE194" s="77"/>
      <c r="AF194" s="77"/>
      <c r="AG194" s="73">
        <f t="shared" si="38"/>
        <v>7</v>
      </c>
      <c r="AH194" s="73"/>
      <c r="AI194" s="91"/>
      <c r="AJ194" s="91">
        <f t="shared" si="39"/>
        <v>7</v>
      </c>
      <c r="AK194" s="89">
        <f t="shared" si="40"/>
        <v>0</v>
      </c>
      <c r="AL194" s="71">
        <f t="shared" si="41"/>
        <v>0</v>
      </c>
    </row>
    <row r="195" spans="1:38">
      <c r="A195" s="93" t="s">
        <v>396</v>
      </c>
      <c r="B195" s="57" t="s">
        <v>397</v>
      </c>
      <c r="C195" s="175"/>
      <c r="D195" s="58"/>
      <c r="E195" s="164"/>
      <c r="F195" s="192"/>
      <c r="G195" s="119"/>
      <c r="H195" s="61"/>
      <c r="I195" s="61"/>
      <c r="J195" s="61"/>
      <c r="K195" s="61"/>
      <c r="L195" s="61"/>
      <c r="M195" s="61"/>
      <c r="N195" s="61"/>
      <c r="O195" s="7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120"/>
      <c r="AA195" s="60"/>
      <c r="AB195" s="10">
        <f t="shared" si="37"/>
        <v>0</v>
      </c>
      <c r="AC195" s="60"/>
      <c r="AD195" s="60"/>
      <c r="AE195" s="60"/>
      <c r="AF195" s="60"/>
      <c r="AG195" s="60"/>
      <c r="AH195" s="192"/>
      <c r="AI195" s="317"/>
      <c r="AJ195" s="91">
        <f t="shared" si="39"/>
        <v>0</v>
      </c>
      <c r="AK195" s="89">
        <f t="shared" si="40"/>
        <v>0</v>
      </c>
      <c r="AL195" s="71">
        <f t="shared" si="41"/>
        <v>0</v>
      </c>
    </row>
    <row r="196" spans="1:38" ht="47.25">
      <c r="A196" s="66" t="s">
        <v>398</v>
      </c>
      <c r="B196" s="67" t="s">
        <v>399</v>
      </c>
      <c r="C196" s="222">
        <v>555</v>
      </c>
      <c r="D196" s="74">
        <v>1355</v>
      </c>
      <c r="E196" s="70">
        <v>1030</v>
      </c>
      <c r="F196" s="157">
        <f t="shared" si="34"/>
        <v>1.8558558558558558</v>
      </c>
      <c r="G196" s="72">
        <v>176</v>
      </c>
      <c r="H196" s="75">
        <v>13</v>
      </c>
      <c r="I196" s="75"/>
      <c r="J196" s="75"/>
      <c r="K196" s="75"/>
      <c r="L196" s="75"/>
      <c r="M196" s="75">
        <v>176</v>
      </c>
      <c r="N196" s="75"/>
      <c r="O196" s="70">
        <v>119</v>
      </c>
      <c r="P196" s="77"/>
      <c r="Q196" s="77"/>
      <c r="R196" s="77"/>
      <c r="S196" s="77"/>
      <c r="T196" s="77"/>
      <c r="U196" s="71">
        <f t="shared" si="42"/>
        <v>67.61363636363636</v>
      </c>
      <c r="V196" s="71">
        <f t="shared" si="43"/>
        <v>360.5</v>
      </c>
      <c r="W196" s="73">
        <f t="shared" si="35"/>
        <v>360</v>
      </c>
      <c r="X196" s="77">
        <v>35</v>
      </c>
      <c r="Y196" s="73">
        <f>'ИТОГ и проверка'!Q196</f>
        <v>210</v>
      </c>
      <c r="Z196" s="73">
        <f t="shared" si="44"/>
        <v>20.388349514563107</v>
      </c>
      <c r="AA196" s="71">
        <f t="shared" si="36"/>
        <v>-14.611650485436893</v>
      </c>
      <c r="AB196" s="73">
        <f t="shared" si="37"/>
        <v>0</v>
      </c>
      <c r="AC196" s="77"/>
      <c r="AD196" s="73"/>
      <c r="AE196" s="77"/>
      <c r="AF196" s="77"/>
      <c r="AG196" s="73">
        <f t="shared" si="38"/>
        <v>210</v>
      </c>
      <c r="AH196" s="73"/>
      <c r="AI196" s="91"/>
      <c r="AJ196" s="91">
        <f t="shared" si="39"/>
        <v>210</v>
      </c>
      <c r="AK196" s="89">
        <f t="shared" si="40"/>
        <v>0</v>
      </c>
      <c r="AL196" s="71">
        <f t="shared" si="41"/>
        <v>0</v>
      </c>
    </row>
    <row r="197" spans="1:38">
      <c r="A197" s="93" t="s">
        <v>400</v>
      </c>
      <c r="B197" s="57" t="s">
        <v>401</v>
      </c>
      <c r="C197" s="175"/>
      <c r="D197" s="58"/>
      <c r="E197" s="164"/>
      <c r="F197" s="192"/>
      <c r="G197" s="119"/>
      <c r="H197" s="61"/>
      <c r="I197" s="61"/>
      <c r="J197" s="61"/>
      <c r="K197" s="61"/>
      <c r="L197" s="61"/>
      <c r="M197" s="61"/>
      <c r="N197" s="61"/>
      <c r="O197" s="7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120"/>
      <c r="AA197" s="60"/>
      <c r="AB197" s="10">
        <f t="shared" si="37"/>
        <v>0</v>
      </c>
      <c r="AC197" s="60"/>
      <c r="AD197" s="60"/>
      <c r="AE197" s="60"/>
      <c r="AF197" s="60"/>
      <c r="AG197" s="60"/>
      <c r="AH197" s="192"/>
      <c r="AI197" s="317"/>
      <c r="AJ197" s="91">
        <f t="shared" si="39"/>
        <v>0</v>
      </c>
      <c r="AK197" s="89">
        <f t="shared" si="40"/>
        <v>0</v>
      </c>
      <c r="AL197" s="71">
        <f t="shared" si="41"/>
        <v>0</v>
      </c>
    </row>
    <row r="198" spans="1:38" ht="31.5">
      <c r="A198" s="66" t="s">
        <v>402</v>
      </c>
      <c r="B198" s="67" t="s">
        <v>403</v>
      </c>
      <c r="C198" s="171">
        <v>133.66200000000001</v>
      </c>
      <c r="D198" s="74">
        <v>506</v>
      </c>
      <c r="E198" s="251">
        <v>605</v>
      </c>
      <c r="F198" s="157">
        <f t="shared" si="34"/>
        <v>4.5263425655758551</v>
      </c>
      <c r="G198" s="72">
        <v>177</v>
      </c>
      <c r="H198" s="75">
        <v>35</v>
      </c>
      <c r="I198" s="75"/>
      <c r="J198" s="75"/>
      <c r="K198" s="75"/>
      <c r="L198" s="75"/>
      <c r="M198" s="75">
        <v>177</v>
      </c>
      <c r="N198" s="75"/>
      <c r="O198" s="70">
        <v>162</v>
      </c>
      <c r="P198" s="77"/>
      <c r="Q198" s="77"/>
      <c r="R198" s="77"/>
      <c r="S198" s="77"/>
      <c r="T198" s="77"/>
      <c r="U198" s="71">
        <f t="shared" si="42"/>
        <v>91.525423728813564</v>
      </c>
      <c r="V198" s="71">
        <f t="shared" si="43"/>
        <v>211.75</v>
      </c>
      <c r="W198" s="73">
        <f t="shared" si="35"/>
        <v>211</v>
      </c>
      <c r="X198" s="77">
        <v>35</v>
      </c>
      <c r="Y198" s="73">
        <f>'ИТОГ и проверка'!Q198</f>
        <v>211</v>
      </c>
      <c r="Z198" s="73">
        <f t="shared" si="44"/>
        <v>34.876033057851238</v>
      </c>
      <c r="AA198" s="71">
        <f t="shared" si="36"/>
        <v>-0.12396694214876192</v>
      </c>
      <c r="AB198" s="73">
        <f t="shared" si="37"/>
        <v>0</v>
      </c>
      <c r="AC198" s="77"/>
      <c r="AD198" s="73"/>
      <c r="AE198" s="77"/>
      <c r="AF198" s="77"/>
      <c r="AG198" s="73">
        <f t="shared" si="38"/>
        <v>211</v>
      </c>
      <c r="AH198" s="73"/>
      <c r="AI198" s="91"/>
      <c r="AJ198" s="91">
        <f t="shared" si="39"/>
        <v>211</v>
      </c>
      <c r="AK198" s="89">
        <f t="shared" si="40"/>
        <v>0</v>
      </c>
      <c r="AL198" s="71">
        <f t="shared" si="41"/>
        <v>0</v>
      </c>
    </row>
    <row r="199" spans="1:38" ht="31.5">
      <c r="A199" s="66" t="s">
        <v>404</v>
      </c>
      <c r="B199" s="67" t="s">
        <v>405</v>
      </c>
      <c r="C199" s="168">
        <v>868.12699999999995</v>
      </c>
      <c r="D199" s="284">
        <v>3370</v>
      </c>
      <c r="E199" s="250">
        <v>3410</v>
      </c>
      <c r="F199" s="174">
        <f t="shared" si="34"/>
        <v>3.9279967101587672</v>
      </c>
      <c r="G199" s="72">
        <v>1179</v>
      </c>
      <c r="H199" s="75">
        <v>35</v>
      </c>
      <c r="I199" s="75"/>
      <c r="J199" s="75"/>
      <c r="K199" s="75"/>
      <c r="L199" s="75"/>
      <c r="M199" s="75">
        <v>1179</v>
      </c>
      <c r="N199" s="75"/>
      <c r="O199" s="70">
        <v>1097</v>
      </c>
      <c r="P199" s="77"/>
      <c r="Q199" s="77"/>
      <c r="R199" s="77"/>
      <c r="S199" s="77"/>
      <c r="T199" s="77"/>
      <c r="U199" s="71">
        <f t="shared" si="42"/>
        <v>93.044953350296865</v>
      </c>
      <c r="V199" s="71">
        <f t="shared" si="43"/>
        <v>1193.5</v>
      </c>
      <c r="W199" s="73">
        <f t="shared" si="35"/>
        <v>1193</v>
      </c>
      <c r="X199" s="77">
        <v>35</v>
      </c>
      <c r="Y199" s="73">
        <f>'ИТОГ и проверка'!Q199</f>
        <v>1193</v>
      </c>
      <c r="Z199" s="73">
        <f t="shared" si="44"/>
        <v>34.985337243401759</v>
      </c>
      <c r="AA199" s="71">
        <f t="shared" si="36"/>
        <v>-1.4662756598241344E-2</v>
      </c>
      <c r="AB199" s="10">
        <f t="shared" si="37"/>
        <v>0</v>
      </c>
      <c r="AC199" s="77"/>
      <c r="AD199" s="73"/>
      <c r="AE199" s="77"/>
      <c r="AF199" s="77"/>
      <c r="AG199" s="73">
        <f t="shared" si="38"/>
        <v>1193</v>
      </c>
      <c r="AH199" s="73"/>
      <c r="AI199" s="91"/>
      <c r="AJ199" s="91">
        <f t="shared" si="39"/>
        <v>1193</v>
      </c>
      <c r="AK199" s="89">
        <f t="shared" si="40"/>
        <v>0</v>
      </c>
      <c r="AL199" s="71">
        <f t="shared" si="41"/>
        <v>0</v>
      </c>
    </row>
    <row r="200" spans="1:38" ht="31.5">
      <c r="A200" s="66" t="s">
        <v>406</v>
      </c>
      <c r="B200" s="67" t="s">
        <v>407</v>
      </c>
      <c r="C200" s="171">
        <v>1249.8789999999999</v>
      </c>
      <c r="D200" s="74">
        <v>4906</v>
      </c>
      <c r="E200" s="251">
        <v>5002</v>
      </c>
      <c r="F200" s="157">
        <f t="shared" si="34"/>
        <v>4.0019873923795828</v>
      </c>
      <c r="G200" s="72">
        <v>1717</v>
      </c>
      <c r="H200" s="75">
        <v>35</v>
      </c>
      <c r="I200" s="75"/>
      <c r="J200" s="75"/>
      <c r="K200" s="75"/>
      <c r="L200" s="75"/>
      <c r="M200" s="75">
        <v>1717</v>
      </c>
      <c r="N200" s="75"/>
      <c r="O200" s="70">
        <v>1699</v>
      </c>
      <c r="P200" s="77"/>
      <c r="Q200" s="77"/>
      <c r="R200" s="77"/>
      <c r="S200" s="77"/>
      <c r="T200" s="77"/>
      <c r="U200" s="71">
        <f t="shared" si="42"/>
        <v>98.951659871869523</v>
      </c>
      <c r="V200" s="71">
        <f t="shared" si="43"/>
        <v>1750.6999999999998</v>
      </c>
      <c r="W200" s="73">
        <f t="shared" si="35"/>
        <v>1750</v>
      </c>
      <c r="X200" s="77">
        <v>35</v>
      </c>
      <c r="Y200" s="73">
        <f>'ИТОГ и проверка'!Q200</f>
        <v>1750</v>
      </c>
      <c r="Z200" s="73">
        <f t="shared" si="44"/>
        <v>34.986005597760894</v>
      </c>
      <c r="AA200" s="71">
        <f t="shared" si="36"/>
        <v>-1.3994402239106307E-2</v>
      </c>
      <c r="AB200" s="73">
        <f t="shared" si="37"/>
        <v>0</v>
      </c>
      <c r="AC200" s="77"/>
      <c r="AD200" s="73"/>
      <c r="AE200" s="77"/>
      <c r="AF200" s="77"/>
      <c r="AG200" s="73">
        <f t="shared" si="38"/>
        <v>1750</v>
      </c>
      <c r="AH200" s="73"/>
      <c r="AI200" s="91"/>
      <c r="AJ200" s="91">
        <f t="shared" si="39"/>
        <v>1750</v>
      </c>
      <c r="AK200" s="89">
        <f t="shared" si="40"/>
        <v>0</v>
      </c>
      <c r="AL200" s="71">
        <f t="shared" si="41"/>
        <v>0</v>
      </c>
    </row>
    <row r="201" spans="1:38" ht="47.25">
      <c r="A201" s="66" t="s">
        <v>408</v>
      </c>
      <c r="B201" s="67" t="s">
        <v>409</v>
      </c>
      <c r="C201" s="195">
        <v>405.33</v>
      </c>
      <c r="D201" s="284">
        <v>1280</v>
      </c>
      <c r="E201" s="208">
        <v>1877</v>
      </c>
      <c r="F201" s="174">
        <f t="shared" si="34"/>
        <v>4.6307946611403059</v>
      </c>
      <c r="G201" s="72">
        <v>365</v>
      </c>
      <c r="H201" s="75">
        <v>29</v>
      </c>
      <c r="I201" s="75"/>
      <c r="J201" s="75"/>
      <c r="K201" s="75"/>
      <c r="L201" s="75"/>
      <c r="M201" s="75">
        <v>365</v>
      </c>
      <c r="N201" s="75"/>
      <c r="O201" s="70">
        <v>300</v>
      </c>
      <c r="P201" s="77"/>
      <c r="Q201" s="77"/>
      <c r="R201" s="77"/>
      <c r="S201" s="77"/>
      <c r="T201" s="77"/>
      <c r="U201" s="71">
        <f t="shared" si="42"/>
        <v>82.191780821917817</v>
      </c>
      <c r="V201" s="71">
        <f t="shared" si="43"/>
        <v>656.94999999999993</v>
      </c>
      <c r="W201" s="73">
        <f t="shared" si="35"/>
        <v>656</v>
      </c>
      <c r="X201" s="77">
        <v>35</v>
      </c>
      <c r="Y201" s="73">
        <f>'ИТОГ и проверка'!Q201</f>
        <v>371</v>
      </c>
      <c r="Z201" s="73">
        <f t="shared" si="44"/>
        <v>19.765583377730422</v>
      </c>
      <c r="AA201" s="71">
        <f t="shared" si="36"/>
        <v>-15.234416622269578</v>
      </c>
      <c r="AB201" s="10">
        <f t="shared" si="37"/>
        <v>0</v>
      </c>
      <c r="AC201" s="77"/>
      <c r="AD201" s="73"/>
      <c r="AE201" s="77"/>
      <c r="AF201" s="77"/>
      <c r="AG201" s="73">
        <f t="shared" si="38"/>
        <v>371</v>
      </c>
      <c r="AH201" s="73"/>
      <c r="AI201" s="91"/>
      <c r="AJ201" s="91">
        <f t="shared" si="39"/>
        <v>371</v>
      </c>
      <c r="AK201" s="89">
        <f t="shared" si="40"/>
        <v>0</v>
      </c>
      <c r="AL201" s="71">
        <f t="shared" si="41"/>
        <v>0</v>
      </c>
    </row>
    <row r="202" spans="1:38" ht="47.25">
      <c r="A202" s="66" t="s">
        <v>410</v>
      </c>
      <c r="B202" s="67" t="s">
        <v>411</v>
      </c>
      <c r="C202" s="171">
        <v>85.331000000000003</v>
      </c>
      <c r="D202" s="284">
        <v>212</v>
      </c>
      <c r="E202" s="227">
        <v>217</v>
      </c>
      <c r="F202" s="174">
        <f t="shared" si="34"/>
        <v>2.5430382862031382</v>
      </c>
      <c r="G202" s="72">
        <v>74</v>
      </c>
      <c r="H202" s="75">
        <v>35</v>
      </c>
      <c r="I202" s="75"/>
      <c r="J202" s="75"/>
      <c r="K202" s="75"/>
      <c r="L202" s="75"/>
      <c r="M202" s="75">
        <v>74</v>
      </c>
      <c r="N202" s="75"/>
      <c r="O202" s="70">
        <v>37</v>
      </c>
      <c r="P202" s="77"/>
      <c r="Q202" s="77"/>
      <c r="R202" s="77"/>
      <c r="S202" s="77"/>
      <c r="T202" s="77"/>
      <c r="U202" s="71">
        <f t="shared" si="42"/>
        <v>50</v>
      </c>
      <c r="V202" s="71">
        <f t="shared" si="43"/>
        <v>75.949999999999989</v>
      </c>
      <c r="W202" s="73">
        <f t="shared" si="35"/>
        <v>75</v>
      </c>
      <c r="X202" s="77">
        <v>35</v>
      </c>
      <c r="Y202" s="73">
        <f>'ИТОГ и проверка'!Q202</f>
        <v>75</v>
      </c>
      <c r="Z202" s="73">
        <f t="shared" si="44"/>
        <v>34.562211981566819</v>
      </c>
      <c r="AA202" s="71">
        <f t="shared" si="36"/>
        <v>-0.43778801843318149</v>
      </c>
      <c r="AB202" s="73">
        <f t="shared" si="37"/>
        <v>0</v>
      </c>
      <c r="AC202" s="77"/>
      <c r="AD202" s="73"/>
      <c r="AE202" s="77"/>
      <c r="AF202" s="77"/>
      <c r="AG202" s="73">
        <f t="shared" si="38"/>
        <v>75</v>
      </c>
      <c r="AH202" s="73"/>
      <c r="AI202" s="91"/>
      <c r="AJ202" s="91">
        <f t="shared" si="39"/>
        <v>75</v>
      </c>
      <c r="AK202" s="89">
        <f t="shared" si="40"/>
        <v>0</v>
      </c>
      <c r="AL202" s="71">
        <f t="shared" si="41"/>
        <v>0</v>
      </c>
    </row>
    <row r="203" spans="1:38" ht="47.25">
      <c r="A203" s="66" t="s">
        <v>412</v>
      </c>
      <c r="B203" s="67" t="s">
        <v>413</v>
      </c>
      <c r="C203" s="189">
        <v>387.851</v>
      </c>
      <c r="D203" s="284">
        <v>1596</v>
      </c>
      <c r="E203" s="170">
        <v>1659</v>
      </c>
      <c r="F203" s="174">
        <f t="shared" si="34"/>
        <v>4.2774158117421379</v>
      </c>
      <c r="G203" s="72">
        <v>400</v>
      </c>
      <c r="H203" s="75">
        <v>25</v>
      </c>
      <c r="I203" s="75"/>
      <c r="J203" s="75"/>
      <c r="K203" s="75"/>
      <c r="L203" s="75"/>
      <c r="M203" s="75">
        <v>400</v>
      </c>
      <c r="N203" s="75"/>
      <c r="O203" s="70">
        <v>228</v>
      </c>
      <c r="P203" s="77"/>
      <c r="Q203" s="77"/>
      <c r="R203" s="77"/>
      <c r="S203" s="77"/>
      <c r="T203" s="77"/>
      <c r="U203" s="71">
        <f t="shared" si="42"/>
        <v>57</v>
      </c>
      <c r="V203" s="71">
        <f t="shared" si="43"/>
        <v>580.65</v>
      </c>
      <c r="W203" s="73">
        <f t="shared" si="35"/>
        <v>580</v>
      </c>
      <c r="X203" s="77">
        <v>35</v>
      </c>
      <c r="Y203" s="73">
        <f>'ИТОГ и проверка'!Q203</f>
        <v>400</v>
      </c>
      <c r="Z203" s="73">
        <f t="shared" si="44"/>
        <v>24.110910186859556</v>
      </c>
      <c r="AA203" s="71">
        <f t="shared" si="36"/>
        <v>-10.889089813140444</v>
      </c>
      <c r="AB203" s="10">
        <f t="shared" si="37"/>
        <v>0</v>
      </c>
      <c r="AC203" s="77"/>
      <c r="AD203" s="73"/>
      <c r="AE203" s="77"/>
      <c r="AF203" s="77"/>
      <c r="AG203" s="73">
        <f t="shared" si="38"/>
        <v>400</v>
      </c>
      <c r="AH203" s="73"/>
      <c r="AI203" s="91"/>
      <c r="AJ203" s="91">
        <f t="shared" si="39"/>
        <v>400</v>
      </c>
      <c r="AK203" s="89">
        <f t="shared" si="40"/>
        <v>0</v>
      </c>
      <c r="AL203" s="71">
        <f t="shared" si="41"/>
        <v>0</v>
      </c>
    </row>
    <row r="204" spans="1:38" ht="31.5">
      <c r="A204" s="66" t="s">
        <v>414</v>
      </c>
      <c r="B204" s="67" t="s">
        <v>415</v>
      </c>
      <c r="C204" s="196">
        <v>1.5740000000000001</v>
      </c>
      <c r="D204" s="74">
        <v>4</v>
      </c>
      <c r="E204" s="362" t="s">
        <v>41</v>
      </c>
      <c r="F204" s="157">
        <f t="shared" si="34"/>
        <v>1.9059720457433291</v>
      </c>
      <c r="G204" s="72">
        <v>1</v>
      </c>
      <c r="H204" s="75">
        <v>25</v>
      </c>
      <c r="I204" s="75"/>
      <c r="J204" s="75"/>
      <c r="K204" s="75"/>
      <c r="L204" s="75"/>
      <c r="M204" s="75">
        <v>1</v>
      </c>
      <c r="N204" s="75"/>
      <c r="O204" s="70">
        <v>1</v>
      </c>
      <c r="P204" s="77"/>
      <c r="Q204" s="77"/>
      <c r="R204" s="77"/>
      <c r="S204" s="77"/>
      <c r="T204" s="77"/>
      <c r="U204" s="71">
        <v>0</v>
      </c>
      <c r="V204" s="71">
        <f t="shared" si="43"/>
        <v>1.0499999999999998</v>
      </c>
      <c r="W204" s="73">
        <f t="shared" si="35"/>
        <v>1</v>
      </c>
      <c r="X204" s="77">
        <v>35</v>
      </c>
      <c r="Y204" s="73">
        <f>'ИТОГ и проверка'!Q204</f>
        <v>1</v>
      </c>
      <c r="Z204" s="73">
        <f t="shared" si="44"/>
        <v>33.333333333333336</v>
      </c>
      <c r="AA204" s="71">
        <f t="shared" si="36"/>
        <v>-1.6666666666666643</v>
      </c>
      <c r="AB204" s="73">
        <f t="shared" si="37"/>
        <v>0</v>
      </c>
      <c r="AC204" s="77"/>
      <c r="AD204" s="73"/>
      <c r="AE204" s="77"/>
      <c r="AF204" s="77"/>
      <c r="AG204" s="73">
        <f t="shared" si="38"/>
        <v>1</v>
      </c>
      <c r="AH204" s="73"/>
      <c r="AI204" s="91"/>
      <c r="AJ204" s="91">
        <f t="shared" si="39"/>
        <v>1</v>
      </c>
      <c r="AK204" s="89">
        <f t="shared" si="40"/>
        <v>0</v>
      </c>
      <c r="AL204" s="71">
        <f t="shared" si="41"/>
        <v>0</v>
      </c>
    </row>
    <row r="205" spans="1:38" ht="47.25">
      <c r="A205" s="66" t="s">
        <v>416</v>
      </c>
      <c r="B205" s="67" t="s">
        <v>417</v>
      </c>
      <c r="C205" s="168">
        <v>103.86</v>
      </c>
      <c r="D205" s="74">
        <v>276</v>
      </c>
      <c r="E205" s="109">
        <v>272</v>
      </c>
      <c r="F205" s="157">
        <f t="shared" si="34"/>
        <v>2.6189100712497595</v>
      </c>
      <c r="G205" s="72">
        <v>96</v>
      </c>
      <c r="H205" s="75">
        <v>35</v>
      </c>
      <c r="I205" s="75"/>
      <c r="J205" s="75"/>
      <c r="K205" s="75"/>
      <c r="L205" s="75"/>
      <c r="M205" s="75">
        <v>96</v>
      </c>
      <c r="N205" s="75"/>
      <c r="O205" s="70">
        <v>40</v>
      </c>
      <c r="P205" s="77"/>
      <c r="Q205" s="77"/>
      <c r="R205" s="77"/>
      <c r="S205" s="77"/>
      <c r="T205" s="77"/>
      <c r="U205" s="71">
        <f t="shared" si="42"/>
        <v>41.666666666666671</v>
      </c>
      <c r="V205" s="71">
        <f t="shared" si="43"/>
        <v>95.199999999999989</v>
      </c>
      <c r="W205" s="73">
        <f t="shared" si="35"/>
        <v>95</v>
      </c>
      <c r="X205" s="77">
        <v>35</v>
      </c>
      <c r="Y205" s="73">
        <f>'ИТОГ и проверка'!Q205</f>
        <v>93</v>
      </c>
      <c r="Z205" s="73">
        <f t="shared" si="44"/>
        <v>34.191176470588232</v>
      </c>
      <c r="AA205" s="71">
        <f t="shared" si="36"/>
        <v>-0.80882352941176805</v>
      </c>
      <c r="AB205" s="10">
        <f t="shared" si="37"/>
        <v>0</v>
      </c>
      <c r="AC205" s="77"/>
      <c r="AD205" s="73"/>
      <c r="AE205" s="77"/>
      <c r="AF205" s="77"/>
      <c r="AG205" s="73">
        <f t="shared" si="38"/>
        <v>93</v>
      </c>
      <c r="AH205" s="73"/>
      <c r="AI205" s="91"/>
      <c r="AJ205" s="91">
        <f t="shared" si="39"/>
        <v>93</v>
      </c>
      <c r="AK205" s="89">
        <f t="shared" si="40"/>
        <v>0</v>
      </c>
      <c r="AL205" s="71">
        <f t="shared" si="41"/>
        <v>0</v>
      </c>
    </row>
    <row r="206" spans="1:38" ht="31.5" customHeight="1">
      <c r="A206" s="66" t="s">
        <v>418</v>
      </c>
      <c r="B206" s="67" t="s">
        <v>419</v>
      </c>
      <c r="C206" s="171">
        <v>16.981999999999999</v>
      </c>
      <c r="D206" s="74">
        <v>41</v>
      </c>
      <c r="E206" s="187">
        <v>73</v>
      </c>
      <c r="F206" s="157">
        <f t="shared" si="34"/>
        <v>4.2986691791308447</v>
      </c>
      <c r="G206" s="72">
        <v>14</v>
      </c>
      <c r="H206" s="75">
        <v>34</v>
      </c>
      <c r="I206" s="75"/>
      <c r="J206" s="75"/>
      <c r="K206" s="75"/>
      <c r="L206" s="75"/>
      <c r="M206" s="75">
        <v>14</v>
      </c>
      <c r="N206" s="75"/>
      <c r="O206" s="70">
        <v>13</v>
      </c>
      <c r="P206" s="77"/>
      <c r="Q206" s="77"/>
      <c r="R206" s="77"/>
      <c r="S206" s="77"/>
      <c r="T206" s="77"/>
      <c r="U206" s="71">
        <f t="shared" si="42"/>
        <v>92.857142857142847</v>
      </c>
      <c r="V206" s="71">
        <f t="shared" si="43"/>
        <v>25.549999999999997</v>
      </c>
      <c r="W206" s="73">
        <f t="shared" si="35"/>
        <v>25</v>
      </c>
      <c r="X206" s="77">
        <v>35</v>
      </c>
      <c r="Y206" s="73">
        <f>'ИТОГ и проверка'!Q206</f>
        <v>25</v>
      </c>
      <c r="Z206" s="73">
        <f t="shared" si="44"/>
        <v>34.246575342465754</v>
      </c>
      <c r="AA206" s="71">
        <f t="shared" si="36"/>
        <v>-0.75342465753424648</v>
      </c>
      <c r="AB206" s="73">
        <f t="shared" si="37"/>
        <v>0</v>
      </c>
      <c r="AC206" s="77"/>
      <c r="AD206" s="73"/>
      <c r="AE206" s="77"/>
      <c r="AF206" s="77"/>
      <c r="AG206" s="73">
        <f t="shared" si="38"/>
        <v>25</v>
      </c>
      <c r="AH206" s="73"/>
      <c r="AI206" s="91"/>
      <c r="AJ206" s="91">
        <f t="shared" si="39"/>
        <v>25</v>
      </c>
      <c r="AK206" s="89">
        <f t="shared" si="40"/>
        <v>0</v>
      </c>
      <c r="AL206" s="71">
        <f t="shared" si="41"/>
        <v>0</v>
      </c>
    </row>
    <row r="207" spans="1:38" ht="47.25">
      <c r="A207" s="66" t="s">
        <v>420</v>
      </c>
      <c r="B207" s="67" t="s">
        <v>421</v>
      </c>
      <c r="C207" s="168">
        <v>114.56699999999999</v>
      </c>
      <c r="D207" s="74">
        <v>355</v>
      </c>
      <c r="E207" s="70">
        <v>421</v>
      </c>
      <c r="F207" s="157">
        <f t="shared" si="34"/>
        <v>3.6747056307662769</v>
      </c>
      <c r="G207" s="72">
        <v>124</v>
      </c>
      <c r="H207" s="75">
        <v>35</v>
      </c>
      <c r="I207" s="75"/>
      <c r="J207" s="75"/>
      <c r="K207" s="75"/>
      <c r="L207" s="75"/>
      <c r="M207" s="75">
        <v>124</v>
      </c>
      <c r="N207" s="75"/>
      <c r="O207" s="115"/>
      <c r="P207" s="77"/>
      <c r="Q207" s="77"/>
      <c r="R207" s="77"/>
      <c r="S207" s="77"/>
      <c r="T207" s="77"/>
      <c r="U207" s="71">
        <f t="shared" si="42"/>
        <v>0</v>
      </c>
      <c r="V207" s="71">
        <f t="shared" si="43"/>
        <v>147.35</v>
      </c>
      <c r="W207" s="73">
        <f t="shared" si="35"/>
        <v>147</v>
      </c>
      <c r="X207" s="77">
        <v>35</v>
      </c>
      <c r="Y207" s="73">
        <f>'ИТОГ и проверка'!Q207</f>
        <v>147</v>
      </c>
      <c r="Z207" s="73">
        <f t="shared" si="44"/>
        <v>34.916864608076011</v>
      </c>
      <c r="AA207" s="71">
        <f t="shared" si="36"/>
        <v>-8.3135391923988777E-2</v>
      </c>
      <c r="AB207" s="10">
        <f t="shared" si="37"/>
        <v>0</v>
      </c>
      <c r="AC207" s="77"/>
      <c r="AD207" s="73"/>
      <c r="AE207" s="77"/>
      <c r="AF207" s="77"/>
      <c r="AG207" s="73">
        <f t="shared" si="38"/>
        <v>147</v>
      </c>
      <c r="AH207" s="73"/>
      <c r="AI207" s="91"/>
      <c r="AJ207" s="91">
        <f t="shared" si="39"/>
        <v>147</v>
      </c>
      <c r="AK207" s="89">
        <f t="shared" si="40"/>
        <v>0</v>
      </c>
      <c r="AL207" s="71">
        <f t="shared" si="41"/>
        <v>0</v>
      </c>
    </row>
    <row r="208" spans="1:38" ht="47.25">
      <c r="A208" s="66" t="s">
        <v>422</v>
      </c>
      <c r="B208" s="67" t="s">
        <v>423</v>
      </c>
      <c r="C208" s="171">
        <v>15.319000000000001</v>
      </c>
      <c r="D208" s="74">
        <v>54</v>
      </c>
      <c r="E208" s="187">
        <v>69</v>
      </c>
      <c r="F208" s="157">
        <f t="shared" si="34"/>
        <v>4.5042104576016708</v>
      </c>
      <c r="G208" s="72">
        <v>18</v>
      </c>
      <c r="H208" s="75">
        <v>33</v>
      </c>
      <c r="I208" s="75"/>
      <c r="J208" s="75"/>
      <c r="K208" s="75"/>
      <c r="L208" s="75"/>
      <c r="M208" s="75">
        <v>18</v>
      </c>
      <c r="N208" s="75"/>
      <c r="O208" s="70">
        <v>8</v>
      </c>
      <c r="P208" s="77"/>
      <c r="Q208" s="77"/>
      <c r="R208" s="77"/>
      <c r="S208" s="77"/>
      <c r="T208" s="77"/>
      <c r="U208" s="71">
        <f t="shared" si="42"/>
        <v>44.444444444444443</v>
      </c>
      <c r="V208" s="71">
        <f t="shared" si="43"/>
        <v>24.15</v>
      </c>
      <c r="W208" s="73">
        <f t="shared" si="35"/>
        <v>24</v>
      </c>
      <c r="X208" s="77">
        <v>35</v>
      </c>
      <c r="Y208" s="73">
        <f>'ИТОГ и проверка'!Q208</f>
        <v>24</v>
      </c>
      <c r="Z208" s="73">
        <f t="shared" si="44"/>
        <v>34.782608695652179</v>
      </c>
      <c r="AA208" s="71">
        <f t="shared" si="36"/>
        <v>-0.21739130434782084</v>
      </c>
      <c r="AB208" s="73">
        <f t="shared" si="37"/>
        <v>0</v>
      </c>
      <c r="AC208" s="77"/>
      <c r="AD208" s="73"/>
      <c r="AE208" s="77"/>
      <c r="AF208" s="77"/>
      <c r="AG208" s="73">
        <f t="shared" si="38"/>
        <v>24</v>
      </c>
      <c r="AH208" s="73"/>
      <c r="AI208" s="91"/>
      <c r="AJ208" s="91">
        <f t="shared" si="39"/>
        <v>24</v>
      </c>
      <c r="AK208" s="89">
        <f t="shared" si="40"/>
        <v>0</v>
      </c>
      <c r="AL208" s="71">
        <f t="shared" si="41"/>
        <v>0</v>
      </c>
    </row>
    <row r="209" spans="1:38" ht="47.25">
      <c r="A209" s="66" t="s">
        <v>424</v>
      </c>
      <c r="B209" s="67" t="s">
        <v>425</v>
      </c>
      <c r="C209" s="168">
        <v>8.5980000000000008</v>
      </c>
      <c r="D209" s="74">
        <v>24</v>
      </c>
      <c r="E209" s="70">
        <v>37</v>
      </c>
      <c r="F209" s="157">
        <f t="shared" si="34"/>
        <v>4.3033263549662708</v>
      </c>
      <c r="G209" s="72">
        <v>8</v>
      </c>
      <c r="H209" s="75">
        <v>33</v>
      </c>
      <c r="I209" s="75"/>
      <c r="J209" s="75"/>
      <c r="K209" s="75"/>
      <c r="L209" s="75"/>
      <c r="M209" s="75">
        <v>8</v>
      </c>
      <c r="N209" s="75"/>
      <c r="O209" s="70">
        <v>8</v>
      </c>
      <c r="P209" s="77"/>
      <c r="Q209" s="77"/>
      <c r="R209" s="77"/>
      <c r="S209" s="77"/>
      <c r="T209" s="77"/>
      <c r="U209" s="71">
        <f t="shared" si="42"/>
        <v>100</v>
      </c>
      <c r="V209" s="71">
        <f t="shared" si="43"/>
        <v>12.95</v>
      </c>
      <c r="W209" s="73">
        <f t="shared" si="35"/>
        <v>12</v>
      </c>
      <c r="X209" s="77">
        <v>35</v>
      </c>
      <c r="Y209" s="73">
        <f>'ИТОГ и проверка'!Q209</f>
        <v>12</v>
      </c>
      <c r="Z209" s="73">
        <f t="shared" si="44"/>
        <v>32.432432432432435</v>
      </c>
      <c r="AA209" s="71">
        <f t="shared" si="36"/>
        <v>-2.5675675675675649</v>
      </c>
      <c r="AB209" s="10">
        <f t="shared" si="37"/>
        <v>0</v>
      </c>
      <c r="AC209" s="77"/>
      <c r="AD209" s="73"/>
      <c r="AE209" s="77"/>
      <c r="AF209" s="77"/>
      <c r="AG209" s="73">
        <f t="shared" si="38"/>
        <v>12</v>
      </c>
      <c r="AH209" s="73"/>
      <c r="AI209" s="91"/>
      <c r="AJ209" s="91">
        <f t="shared" si="39"/>
        <v>12</v>
      </c>
      <c r="AK209" s="89">
        <f t="shared" si="40"/>
        <v>0</v>
      </c>
      <c r="AL209" s="71">
        <f t="shared" si="41"/>
        <v>0</v>
      </c>
    </row>
    <row r="210" spans="1:38" ht="47.25">
      <c r="A210" s="66" t="s">
        <v>426</v>
      </c>
      <c r="B210" s="67" t="s">
        <v>427</v>
      </c>
      <c r="C210" s="171">
        <v>13.641</v>
      </c>
      <c r="D210" s="74">
        <v>39</v>
      </c>
      <c r="E210" s="187">
        <v>57</v>
      </c>
      <c r="F210" s="157">
        <f t="shared" si="34"/>
        <v>4.1785792830437654</v>
      </c>
      <c r="G210" s="72">
        <v>13</v>
      </c>
      <c r="H210" s="75">
        <v>33</v>
      </c>
      <c r="I210" s="75"/>
      <c r="J210" s="75"/>
      <c r="K210" s="75"/>
      <c r="L210" s="75"/>
      <c r="M210" s="75">
        <v>13</v>
      </c>
      <c r="N210" s="75"/>
      <c r="O210" s="70">
        <v>13</v>
      </c>
      <c r="P210" s="77"/>
      <c r="Q210" s="77"/>
      <c r="R210" s="77"/>
      <c r="S210" s="77"/>
      <c r="T210" s="77"/>
      <c r="U210" s="71">
        <f t="shared" si="42"/>
        <v>100</v>
      </c>
      <c r="V210" s="71">
        <f t="shared" si="43"/>
        <v>19.95</v>
      </c>
      <c r="W210" s="73">
        <f t="shared" si="35"/>
        <v>19</v>
      </c>
      <c r="X210" s="77">
        <v>35</v>
      </c>
      <c r="Y210" s="73">
        <f>'ИТОГ и проверка'!Q210</f>
        <v>19</v>
      </c>
      <c r="Z210" s="73">
        <f t="shared" si="44"/>
        <v>33.333333333333336</v>
      </c>
      <c r="AA210" s="71">
        <f t="shared" si="36"/>
        <v>-1.6666666666666643</v>
      </c>
      <c r="AB210" s="73">
        <f t="shared" si="37"/>
        <v>0</v>
      </c>
      <c r="AC210" s="77"/>
      <c r="AD210" s="73"/>
      <c r="AE210" s="77"/>
      <c r="AF210" s="77"/>
      <c r="AG210" s="73">
        <f t="shared" si="38"/>
        <v>19</v>
      </c>
      <c r="AH210" s="73"/>
      <c r="AI210" s="91"/>
      <c r="AJ210" s="91">
        <f t="shared" si="39"/>
        <v>19</v>
      </c>
      <c r="AK210" s="89">
        <f t="shared" si="40"/>
        <v>0</v>
      </c>
      <c r="AL210" s="71">
        <f t="shared" si="41"/>
        <v>0</v>
      </c>
    </row>
    <row r="211" spans="1:38" ht="31.5">
      <c r="A211" s="66" t="s">
        <v>428</v>
      </c>
      <c r="B211" s="67" t="s">
        <v>429</v>
      </c>
      <c r="C211" s="195">
        <v>50.604999999999997</v>
      </c>
      <c r="D211" s="74">
        <v>129</v>
      </c>
      <c r="E211" s="90">
        <v>170</v>
      </c>
      <c r="F211" s="157">
        <f t="shared" si="34"/>
        <v>3.3593518427032905</v>
      </c>
      <c r="G211" s="72">
        <v>45</v>
      </c>
      <c r="H211" s="75">
        <v>35</v>
      </c>
      <c r="I211" s="75"/>
      <c r="J211" s="75"/>
      <c r="K211" s="75"/>
      <c r="L211" s="75"/>
      <c r="M211" s="75">
        <v>45</v>
      </c>
      <c r="N211" s="75"/>
      <c r="O211" s="70">
        <v>45</v>
      </c>
      <c r="P211" s="77"/>
      <c r="Q211" s="77"/>
      <c r="R211" s="77"/>
      <c r="S211" s="77"/>
      <c r="T211" s="77"/>
      <c r="U211" s="71">
        <f t="shared" si="42"/>
        <v>100</v>
      </c>
      <c r="V211" s="71">
        <f t="shared" si="43"/>
        <v>59.499999999999993</v>
      </c>
      <c r="W211" s="73">
        <f t="shared" si="35"/>
        <v>59</v>
      </c>
      <c r="X211" s="77">
        <v>35</v>
      </c>
      <c r="Y211" s="73">
        <f>'ИТОГ и проверка'!Q211</f>
        <v>59</v>
      </c>
      <c r="Z211" s="73">
        <f t="shared" si="44"/>
        <v>34.705882352941174</v>
      </c>
      <c r="AA211" s="71">
        <f t="shared" si="36"/>
        <v>-0.29411764705882604</v>
      </c>
      <c r="AB211" s="10">
        <f t="shared" si="37"/>
        <v>0</v>
      </c>
      <c r="AC211" s="77"/>
      <c r="AD211" s="73"/>
      <c r="AE211" s="77"/>
      <c r="AF211" s="77"/>
      <c r="AG211" s="73">
        <f t="shared" si="38"/>
        <v>59</v>
      </c>
      <c r="AH211" s="73"/>
      <c r="AI211" s="91"/>
      <c r="AJ211" s="91">
        <f t="shared" si="39"/>
        <v>59</v>
      </c>
      <c r="AK211" s="89">
        <f t="shared" si="40"/>
        <v>0</v>
      </c>
      <c r="AL211" s="71">
        <f t="shared" si="41"/>
        <v>0</v>
      </c>
    </row>
    <row r="212" spans="1:38" ht="31.5">
      <c r="A212" s="66" t="s">
        <v>430</v>
      </c>
      <c r="B212" s="67" t="s">
        <v>431</v>
      </c>
      <c r="C212" s="171">
        <v>18.405000000000001</v>
      </c>
      <c r="D212" s="74">
        <v>40</v>
      </c>
      <c r="E212" s="148">
        <v>68</v>
      </c>
      <c r="F212" s="157">
        <f t="shared" si="34"/>
        <v>3.6946481934256994</v>
      </c>
      <c r="G212" s="72">
        <v>14</v>
      </c>
      <c r="H212" s="75">
        <v>35</v>
      </c>
      <c r="I212" s="75"/>
      <c r="J212" s="75"/>
      <c r="K212" s="75"/>
      <c r="L212" s="75"/>
      <c r="M212" s="75">
        <v>14</v>
      </c>
      <c r="N212" s="75"/>
      <c r="O212" s="70">
        <v>14</v>
      </c>
      <c r="P212" s="77"/>
      <c r="Q212" s="77"/>
      <c r="R212" s="77"/>
      <c r="S212" s="77"/>
      <c r="T212" s="77"/>
      <c r="U212" s="71">
        <f t="shared" si="42"/>
        <v>99.999999999999986</v>
      </c>
      <c r="V212" s="71">
        <f t="shared" si="43"/>
        <v>23.799999999999997</v>
      </c>
      <c r="W212" s="73">
        <f t="shared" si="35"/>
        <v>23</v>
      </c>
      <c r="X212" s="77">
        <v>35</v>
      </c>
      <c r="Y212" s="73">
        <f>'ИТОГ и проверка'!Q212</f>
        <v>13</v>
      </c>
      <c r="Z212" s="73">
        <f t="shared" si="44"/>
        <v>19.117647058823529</v>
      </c>
      <c r="AA212" s="71">
        <f t="shared" si="36"/>
        <v>-15.882352941176471</v>
      </c>
      <c r="AB212" s="73">
        <f t="shared" si="37"/>
        <v>0</v>
      </c>
      <c r="AC212" s="77"/>
      <c r="AD212" s="73"/>
      <c r="AE212" s="77"/>
      <c r="AF212" s="77"/>
      <c r="AG212" s="73">
        <f t="shared" si="38"/>
        <v>13</v>
      </c>
      <c r="AH212" s="73"/>
      <c r="AI212" s="91"/>
      <c r="AJ212" s="91">
        <f t="shared" si="39"/>
        <v>13</v>
      </c>
      <c r="AK212" s="89">
        <f t="shared" si="40"/>
        <v>0</v>
      </c>
      <c r="AL212" s="71">
        <f t="shared" si="41"/>
        <v>0</v>
      </c>
    </row>
    <row r="213" spans="1:38" ht="47.25">
      <c r="A213" s="66" t="s">
        <v>432</v>
      </c>
      <c r="B213" s="67" t="s">
        <v>433</v>
      </c>
      <c r="C213" s="195">
        <v>46.442</v>
      </c>
      <c r="D213" s="74">
        <v>100</v>
      </c>
      <c r="E213" s="90">
        <v>144</v>
      </c>
      <c r="F213" s="157">
        <f t="shared" si="34"/>
        <v>3.1006416605658669</v>
      </c>
      <c r="G213" s="72">
        <v>35</v>
      </c>
      <c r="H213" s="75">
        <v>35</v>
      </c>
      <c r="I213" s="75"/>
      <c r="J213" s="75"/>
      <c r="K213" s="75"/>
      <c r="L213" s="75"/>
      <c r="M213" s="75">
        <v>35</v>
      </c>
      <c r="N213" s="75"/>
      <c r="O213" s="70">
        <v>28</v>
      </c>
      <c r="P213" s="77"/>
      <c r="Q213" s="77"/>
      <c r="R213" s="77"/>
      <c r="S213" s="77"/>
      <c r="T213" s="77"/>
      <c r="U213" s="71">
        <f t="shared" si="42"/>
        <v>80</v>
      </c>
      <c r="V213" s="71">
        <f t="shared" si="43"/>
        <v>50.4</v>
      </c>
      <c r="W213" s="73">
        <f t="shared" si="35"/>
        <v>50</v>
      </c>
      <c r="X213" s="77">
        <v>35</v>
      </c>
      <c r="Y213" s="73">
        <f>'ИТОГ и проверка'!Q213</f>
        <v>40</v>
      </c>
      <c r="Z213" s="73">
        <f t="shared" si="44"/>
        <v>27.777777777777779</v>
      </c>
      <c r="AA213" s="71">
        <f t="shared" si="36"/>
        <v>-7.2222222222222214</v>
      </c>
      <c r="AB213" s="10">
        <f t="shared" si="37"/>
        <v>0</v>
      </c>
      <c r="AC213" s="77"/>
      <c r="AD213" s="73"/>
      <c r="AE213" s="77"/>
      <c r="AF213" s="77"/>
      <c r="AG213" s="73">
        <f t="shared" si="38"/>
        <v>40</v>
      </c>
      <c r="AH213" s="73"/>
      <c r="AI213" s="91"/>
      <c r="AJ213" s="91">
        <f t="shared" si="39"/>
        <v>40</v>
      </c>
      <c r="AK213" s="89">
        <f t="shared" si="40"/>
        <v>0</v>
      </c>
      <c r="AL213" s="71">
        <f t="shared" si="41"/>
        <v>0</v>
      </c>
    </row>
    <row r="214" spans="1:38" ht="47.25">
      <c r="A214" s="66" t="s">
        <v>434</v>
      </c>
      <c r="B214" s="67" t="s">
        <v>435</v>
      </c>
      <c r="C214" s="222">
        <v>51.905999999999999</v>
      </c>
      <c r="D214" s="74">
        <v>148</v>
      </c>
      <c r="E214" s="148">
        <v>189</v>
      </c>
      <c r="F214" s="157">
        <f t="shared" si="34"/>
        <v>3.6411975494162525</v>
      </c>
      <c r="G214" s="72">
        <v>51</v>
      </c>
      <c r="H214" s="75">
        <v>34</v>
      </c>
      <c r="I214" s="75"/>
      <c r="J214" s="75"/>
      <c r="K214" s="75"/>
      <c r="L214" s="75"/>
      <c r="M214" s="75">
        <v>51</v>
      </c>
      <c r="N214" s="75"/>
      <c r="O214" s="70">
        <v>50</v>
      </c>
      <c r="P214" s="77"/>
      <c r="Q214" s="77"/>
      <c r="R214" s="77"/>
      <c r="S214" s="77"/>
      <c r="T214" s="77"/>
      <c r="U214" s="71">
        <f t="shared" si="42"/>
        <v>98.039215686274503</v>
      </c>
      <c r="V214" s="71">
        <f t="shared" si="43"/>
        <v>66.149999999999991</v>
      </c>
      <c r="W214" s="73">
        <f t="shared" si="35"/>
        <v>66</v>
      </c>
      <c r="X214" s="77">
        <v>35</v>
      </c>
      <c r="Y214" s="73">
        <f>'ИТОГ и проверка'!Q214</f>
        <v>60</v>
      </c>
      <c r="Z214" s="73">
        <f t="shared" si="44"/>
        <v>31.746031746031747</v>
      </c>
      <c r="AA214" s="71">
        <f t="shared" si="36"/>
        <v>-3.2539682539682531</v>
      </c>
      <c r="AB214" s="73">
        <f t="shared" si="37"/>
        <v>0</v>
      </c>
      <c r="AC214" s="77"/>
      <c r="AD214" s="73"/>
      <c r="AE214" s="77"/>
      <c r="AF214" s="77"/>
      <c r="AG214" s="73">
        <f t="shared" si="38"/>
        <v>60</v>
      </c>
      <c r="AH214" s="73"/>
      <c r="AI214" s="91"/>
      <c r="AJ214" s="91">
        <f t="shared" si="39"/>
        <v>60</v>
      </c>
      <c r="AK214" s="89">
        <f t="shared" si="40"/>
        <v>0</v>
      </c>
      <c r="AL214" s="71">
        <f t="shared" si="41"/>
        <v>0</v>
      </c>
    </row>
    <row r="215" spans="1:38" ht="31.5">
      <c r="A215" s="66" t="s">
        <v>436</v>
      </c>
      <c r="B215" s="67" t="s">
        <v>437</v>
      </c>
      <c r="C215" s="168">
        <v>34.097000000000001</v>
      </c>
      <c r="D215" s="74">
        <v>122</v>
      </c>
      <c r="E215" s="90">
        <v>151</v>
      </c>
      <c r="F215" s="157">
        <f t="shared" si="34"/>
        <v>4.4285421004780474</v>
      </c>
      <c r="G215" s="72">
        <v>42</v>
      </c>
      <c r="H215" s="75">
        <v>34</v>
      </c>
      <c r="I215" s="75"/>
      <c r="J215" s="75"/>
      <c r="K215" s="75"/>
      <c r="L215" s="75"/>
      <c r="M215" s="75">
        <v>42</v>
      </c>
      <c r="N215" s="75"/>
      <c r="O215" s="70">
        <v>36</v>
      </c>
      <c r="P215" s="77"/>
      <c r="Q215" s="77"/>
      <c r="R215" s="77"/>
      <c r="S215" s="77"/>
      <c r="T215" s="77"/>
      <c r="U215" s="71">
        <f t="shared" si="42"/>
        <v>85.714285714285722</v>
      </c>
      <c r="V215" s="71">
        <f t="shared" si="43"/>
        <v>52.849999999999994</v>
      </c>
      <c r="W215" s="73">
        <f t="shared" si="35"/>
        <v>52</v>
      </c>
      <c r="X215" s="77">
        <v>35</v>
      </c>
      <c r="Y215" s="73">
        <f>'ИТОГ и проверка'!Q215</f>
        <v>45</v>
      </c>
      <c r="Z215" s="73">
        <f t="shared" si="44"/>
        <v>29.801324503311257</v>
      </c>
      <c r="AA215" s="71">
        <f t="shared" si="36"/>
        <v>-5.1986754966887432</v>
      </c>
      <c r="AB215" s="10">
        <f t="shared" si="37"/>
        <v>0</v>
      </c>
      <c r="AC215" s="77"/>
      <c r="AD215" s="73"/>
      <c r="AE215" s="77"/>
      <c r="AF215" s="77"/>
      <c r="AG215" s="73">
        <f t="shared" si="38"/>
        <v>45</v>
      </c>
      <c r="AH215" s="73"/>
      <c r="AI215" s="91"/>
      <c r="AJ215" s="91">
        <f t="shared" si="39"/>
        <v>45</v>
      </c>
      <c r="AK215" s="89">
        <f t="shared" si="40"/>
        <v>0</v>
      </c>
      <c r="AL215" s="71">
        <f t="shared" si="41"/>
        <v>0</v>
      </c>
    </row>
    <row r="216" spans="1:38" ht="31.5">
      <c r="A216" s="66" t="s">
        <v>438</v>
      </c>
      <c r="B216" s="67" t="s">
        <v>439</v>
      </c>
      <c r="C216" s="222">
        <v>48.301000000000002</v>
      </c>
      <c r="D216" s="74">
        <v>160</v>
      </c>
      <c r="E216" s="148">
        <v>229</v>
      </c>
      <c r="F216" s="157">
        <f t="shared" si="34"/>
        <v>4.7411026686818074</v>
      </c>
      <c r="G216" s="72">
        <v>56</v>
      </c>
      <c r="H216" s="75">
        <v>35</v>
      </c>
      <c r="I216" s="75"/>
      <c r="J216" s="75"/>
      <c r="K216" s="75"/>
      <c r="L216" s="75"/>
      <c r="M216" s="75">
        <v>56</v>
      </c>
      <c r="N216" s="75"/>
      <c r="O216" s="70">
        <v>56</v>
      </c>
      <c r="P216" s="77"/>
      <c r="Q216" s="77"/>
      <c r="R216" s="77"/>
      <c r="S216" s="77"/>
      <c r="T216" s="77"/>
      <c r="U216" s="71">
        <f t="shared" si="42"/>
        <v>99.999999999999986</v>
      </c>
      <c r="V216" s="71">
        <f t="shared" si="43"/>
        <v>80.149999999999991</v>
      </c>
      <c r="W216" s="73">
        <f t="shared" si="35"/>
        <v>80</v>
      </c>
      <c r="X216" s="77">
        <v>35</v>
      </c>
      <c r="Y216" s="73">
        <f>'ИТОГ и проверка'!Q216</f>
        <v>61</v>
      </c>
      <c r="Z216" s="73">
        <f t="shared" si="44"/>
        <v>26.637554585152838</v>
      </c>
      <c r="AA216" s="71">
        <f t="shared" si="36"/>
        <v>-8.3624454148471621</v>
      </c>
      <c r="AB216" s="73">
        <f t="shared" si="37"/>
        <v>0</v>
      </c>
      <c r="AC216" s="77"/>
      <c r="AD216" s="73"/>
      <c r="AE216" s="77"/>
      <c r="AF216" s="77"/>
      <c r="AG216" s="73">
        <f t="shared" si="38"/>
        <v>61</v>
      </c>
      <c r="AH216" s="73"/>
      <c r="AI216" s="91"/>
      <c r="AJ216" s="91">
        <f t="shared" si="39"/>
        <v>61</v>
      </c>
      <c r="AK216" s="89">
        <f t="shared" si="40"/>
        <v>0</v>
      </c>
      <c r="AL216" s="71">
        <f t="shared" si="41"/>
        <v>0</v>
      </c>
    </row>
    <row r="217" spans="1:38">
      <c r="A217" s="93" t="s">
        <v>440</v>
      </c>
      <c r="B217" s="57" t="s">
        <v>441</v>
      </c>
      <c r="C217" s="175"/>
      <c r="D217" s="58"/>
      <c r="E217" s="59"/>
      <c r="F217" s="192"/>
      <c r="G217" s="119"/>
      <c r="H217" s="61"/>
      <c r="I217" s="61"/>
      <c r="J217" s="61"/>
      <c r="K217" s="61"/>
      <c r="L217" s="61"/>
      <c r="M217" s="61"/>
      <c r="N217" s="61"/>
      <c r="O217" s="7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120"/>
      <c r="AA217" s="60"/>
      <c r="AB217" s="10">
        <f t="shared" si="37"/>
        <v>0</v>
      </c>
      <c r="AC217" s="60"/>
      <c r="AD217" s="60"/>
      <c r="AE217" s="60"/>
      <c r="AF217" s="60"/>
      <c r="AG217" s="60"/>
      <c r="AH217" s="192"/>
      <c r="AI217" s="317"/>
      <c r="AJ217" s="91">
        <f t="shared" si="39"/>
        <v>0</v>
      </c>
      <c r="AK217" s="89">
        <f t="shared" si="40"/>
        <v>0</v>
      </c>
      <c r="AL217" s="71">
        <f t="shared" si="41"/>
        <v>0</v>
      </c>
    </row>
    <row r="218" spans="1:38" ht="47.25">
      <c r="A218" s="66" t="s">
        <v>442</v>
      </c>
      <c r="B218" s="67" t="s">
        <v>443</v>
      </c>
      <c r="C218" s="171">
        <v>3221.3</v>
      </c>
      <c r="D218" s="74">
        <v>10994</v>
      </c>
      <c r="E218" s="148">
        <v>10395</v>
      </c>
      <c r="F218" s="157">
        <f t="shared" si="34"/>
        <v>3.2269580604103933</v>
      </c>
      <c r="G218" s="72">
        <v>3847</v>
      </c>
      <c r="H218" s="75">
        <v>35</v>
      </c>
      <c r="I218" s="75">
        <v>0</v>
      </c>
      <c r="J218" s="75"/>
      <c r="K218" s="75"/>
      <c r="L218" s="75"/>
      <c r="M218" s="75">
        <v>3847</v>
      </c>
      <c r="N218" s="75"/>
      <c r="O218" s="70"/>
      <c r="P218" s="77"/>
      <c r="Q218" s="77"/>
      <c r="R218" s="77"/>
      <c r="S218" s="77"/>
      <c r="T218" s="77"/>
      <c r="U218" s="71">
        <f t="shared" si="42"/>
        <v>0</v>
      </c>
      <c r="V218" s="71">
        <f t="shared" si="43"/>
        <v>3638.2499999999995</v>
      </c>
      <c r="W218" s="73">
        <f t="shared" si="35"/>
        <v>3638</v>
      </c>
      <c r="X218" s="77">
        <v>35</v>
      </c>
      <c r="Y218" s="73">
        <f>'ИТОГ и проверка'!Q218</f>
        <v>3628</v>
      </c>
      <c r="Z218" s="73">
        <f t="shared" si="44"/>
        <v>34.901394901394902</v>
      </c>
      <c r="AA218" s="71">
        <f t="shared" si="36"/>
        <v>-9.8605098605098362E-2</v>
      </c>
      <c r="AB218" s="73">
        <f t="shared" si="37"/>
        <v>0</v>
      </c>
      <c r="AC218" s="77">
        <v>0</v>
      </c>
      <c r="AD218" s="73"/>
      <c r="AE218" s="77"/>
      <c r="AF218" s="77"/>
      <c r="AG218" s="73">
        <f t="shared" si="38"/>
        <v>3628</v>
      </c>
      <c r="AH218" s="73"/>
      <c r="AI218" s="91"/>
      <c r="AJ218" s="91">
        <f t="shared" si="39"/>
        <v>3628</v>
      </c>
      <c r="AK218" s="89">
        <f t="shared" si="40"/>
        <v>0</v>
      </c>
      <c r="AL218" s="71">
        <f t="shared" si="41"/>
        <v>0</v>
      </c>
    </row>
    <row r="219" spans="1:38">
      <c r="A219" s="93" t="s">
        <v>444</v>
      </c>
      <c r="B219" s="57" t="s">
        <v>445</v>
      </c>
      <c r="C219" s="175"/>
      <c r="D219" s="58"/>
      <c r="E219" s="59"/>
      <c r="F219" s="192"/>
      <c r="G219" s="119"/>
      <c r="H219" s="61"/>
      <c r="I219" s="61"/>
      <c r="J219" s="61"/>
      <c r="K219" s="61"/>
      <c r="L219" s="61"/>
      <c r="M219" s="61"/>
      <c r="N219" s="61"/>
      <c r="O219" s="7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120"/>
      <c r="AA219" s="60"/>
      <c r="AB219" s="10">
        <f t="shared" si="37"/>
        <v>0</v>
      </c>
      <c r="AC219" s="60"/>
      <c r="AD219" s="60"/>
      <c r="AE219" s="60"/>
      <c r="AF219" s="60"/>
      <c r="AG219" s="60"/>
      <c r="AH219" s="192"/>
      <c r="AI219" s="317"/>
      <c r="AJ219" s="91">
        <f t="shared" si="39"/>
        <v>0</v>
      </c>
      <c r="AK219" s="89">
        <f t="shared" si="40"/>
        <v>0</v>
      </c>
      <c r="AL219" s="71">
        <f t="shared" si="41"/>
        <v>0</v>
      </c>
    </row>
    <row r="220" spans="1:38" ht="47.25">
      <c r="A220" s="66" t="s">
        <v>446</v>
      </c>
      <c r="B220" s="67" t="s">
        <v>447</v>
      </c>
      <c r="C220" s="171">
        <v>986.86199999999997</v>
      </c>
      <c r="D220" s="74">
        <v>3553</v>
      </c>
      <c r="E220" s="363">
        <v>3397</v>
      </c>
      <c r="F220" s="157">
        <f t="shared" si="34"/>
        <v>3.4422239380987412</v>
      </c>
      <c r="G220" s="72">
        <v>1243</v>
      </c>
      <c r="H220" s="75">
        <v>35</v>
      </c>
      <c r="I220" s="75"/>
      <c r="J220" s="75"/>
      <c r="K220" s="75"/>
      <c r="L220" s="75"/>
      <c r="M220" s="75">
        <v>1243</v>
      </c>
      <c r="N220" s="75"/>
      <c r="O220" s="70">
        <v>1207</v>
      </c>
      <c r="P220" s="77"/>
      <c r="Q220" s="77"/>
      <c r="R220" s="77"/>
      <c r="S220" s="77"/>
      <c r="T220" s="77"/>
      <c r="U220" s="71">
        <f t="shared" si="42"/>
        <v>97.103781174577634</v>
      </c>
      <c r="V220" s="71">
        <f t="shared" si="43"/>
        <v>1188.9499999999998</v>
      </c>
      <c r="W220" s="73">
        <f t="shared" si="35"/>
        <v>1188</v>
      </c>
      <c r="X220" s="77">
        <v>35</v>
      </c>
      <c r="Y220" s="73">
        <f>'ИТОГ и проверка'!Q220</f>
        <v>1188</v>
      </c>
      <c r="Z220" s="73">
        <f t="shared" si="44"/>
        <v>34.97203414777745</v>
      </c>
      <c r="AA220" s="71">
        <f t="shared" si="36"/>
        <v>-2.7965852222550325E-2</v>
      </c>
      <c r="AB220" s="73">
        <f t="shared" si="37"/>
        <v>0</v>
      </c>
      <c r="AC220" s="77"/>
      <c r="AD220" s="73"/>
      <c r="AE220" s="77"/>
      <c r="AF220" s="77"/>
      <c r="AG220" s="73">
        <f t="shared" si="38"/>
        <v>1188</v>
      </c>
      <c r="AH220" s="73"/>
      <c r="AI220" s="91"/>
      <c r="AJ220" s="91">
        <f t="shared" si="39"/>
        <v>1188</v>
      </c>
      <c r="AK220" s="89">
        <f t="shared" si="40"/>
        <v>0</v>
      </c>
      <c r="AL220" s="71">
        <f t="shared" si="41"/>
        <v>0</v>
      </c>
    </row>
    <row r="221" spans="1:38" ht="47.25">
      <c r="A221" s="66" t="s">
        <v>448</v>
      </c>
      <c r="B221" s="67" t="s">
        <v>449</v>
      </c>
      <c r="C221" s="168">
        <v>600.15499999999997</v>
      </c>
      <c r="D221" s="74">
        <v>1356</v>
      </c>
      <c r="E221" s="90">
        <v>1419</v>
      </c>
      <c r="F221" s="157">
        <f t="shared" si="34"/>
        <v>2.3643891994568071</v>
      </c>
      <c r="G221" s="72">
        <v>474</v>
      </c>
      <c r="H221" s="75">
        <v>35</v>
      </c>
      <c r="I221" s="75"/>
      <c r="J221" s="75"/>
      <c r="K221" s="75"/>
      <c r="L221" s="75"/>
      <c r="M221" s="75">
        <v>474</v>
      </c>
      <c r="N221" s="75"/>
      <c r="O221" s="70">
        <v>442</v>
      </c>
      <c r="P221" s="77"/>
      <c r="Q221" s="77"/>
      <c r="R221" s="77"/>
      <c r="S221" s="77"/>
      <c r="T221" s="77"/>
      <c r="U221" s="71">
        <f t="shared" si="42"/>
        <v>93.248945147679322</v>
      </c>
      <c r="V221" s="71">
        <f t="shared" si="43"/>
        <v>496.65</v>
      </c>
      <c r="W221" s="73">
        <f t="shared" si="35"/>
        <v>496</v>
      </c>
      <c r="X221" s="77">
        <v>35</v>
      </c>
      <c r="Y221" s="73">
        <f>'ИТОГ и проверка'!Q221</f>
        <v>496</v>
      </c>
      <c r="Z221" s="73">
        <f t="shared" si="44"/>
        <v>34.95419309372798</v>
      </c>
      <c r="AA221" s="71">
        <f t="shared" si="36"/>
        <v>-4.5806906272019887E-2</v>
      </c>
      <c r="AB221" s="10">
        <f t="shared" si="37"/>
        <v>0</v>
      </c>
      <c r="AC221" s="77"/>
      <c r="AD221" s="73"/>
      <c r="AE221" s="77"/>
      <c r="AF221" s="77"/>
      <c r="AG221" s="73">
        <f t="shared" si="38"/>
        <v>496</v>
      </c>
      <c r="AH221" s="73"/>
      <c r="AI221" s="91"/>
      <c r="AJ221" s="91">
        <f t="shared" si="39"/>
        <v>496</v>
      </c>
      <c r="AK221" s="89">
        <f t="shared" si="40"/>
        <v>0</v>
      </c>
      <c r="AL221" s="71">
        <f t="shared" si="41"/>
        <v>0</v>
      </c>
    </row>
    <row r="222" spans="1:38" ht="47.25">
      <c r="A222" s="66" t="s">
        <v>450</v>
      </c>
      <c r="B222" s="67" t="s">
        <v>451</v>
      </c>
      <c r="C222" s="171">
        <v>316.95299999999997</v>
      </c>
      <c r="D222" s="74">
        <v>350</v>
      </c>
      <c r="E222" s="148">
        <v>316</v>
      </c>
      <c r="F222" s="157">
        <f t="shared" si="34"/>
        <v>0.99699324505526066</v>
      </c>
      <c r="G222" s="72">
        <v>87</v>
      </c>
      <c r="H222" s="75">
        <v>25</v>
      </c>
      <c r="I222" s="75"/>
      <c r="J222" s="75"/>
      <c r="K222" s="75"/>
      <c r="L222" s="75"/>
      <c r="M222" s="75">
        <v>87</v>
      </c>
      <c r="N222" s="75"/>
      <c r="O222" s="70">
        <v>36</v>
      </c>
      <c r="P222" s="77"/>
      <c r="Q222" s="77"/>
      <c r="R222" s="77"/>
      <c r="S222" s="77"/>
      <c r="T222" s="77"/>
      <c r="U222" s="71">
        <f t="shared" si="42"/>
        <v>41.379310344827587</v>
      </c>
      <c r="V222" s="71">
        <f t="shared" si="43"/>
        <v>110.6</v>
      </c>
      <c r="W222" s="73">
        <f t="shared" si="35"/>
        <v>110</v>
      </c>
      <c r="X222" s="77">
        <v>35</v>
      </c>
      <c r="Y222" s="73">
        <f>'ИТОГ и проверка'!Q222</f>
        <v>79</v>
      </c>
      <c r="Z222" s="73">
        <f t="shared" si="44"/>
        <v>25</v>
      </c>
      <c r="AA222" s="71">
        <f t="shared" si="36"/>
        <v>-10</v>
      </c>
      <c r="AB222" s="73">
        <f t="shared" si="37"/>
        <v>0</v>
      </c>
      <c r="AC222" s="77"/>
      <c r="AD222" s="73"/>
      <c r="AE222" s="77"/>
      <c r="AF222" s="77"/>
      <c r="AG222" s="73">
        <f t="shared" si="38"/>
        <v>79</v>
      </c>
      <c r="AH222" s="73"/>
      <c r="AI222" s="91"/>
      <c r="AJ222" s="91">
        <f t="shared" si="39"/>
        <v>79</v>
      </c>
      <c r="AK222" s="89">
        <f t="shared" si="40"/>
        <v>0</v>
      </c>
      <c r="AL222" s="71">
        <f t="shared" si="41"/>
        <v>0</v>
      </c>
    </row>
    <row r="223" spans="1:38">
      <c r="A223" s="93" t="s">
        <v>452</v>
      </c>
      <c r="B223" s="57" t="s">
        <v>453</v>
      </c>
      <c r="C223" s="175"/>
      <c r="D223" s="58"/>
      <c r="E223" s="59"/>
      <c r="F223" s="192"/>
      <c r="G223" s="119"/>
      <c r="H223" s="61"/>
      <c r="I223" s="61"/>
      <c r="J223" s="61"/>
      <c r="K223" s="61"/>
      <c r="L223" s="61"/>
      <c r="M223" s="61"/>
      <c r="N223" s="61"/>
      <c r="O223" s="7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120"/>
      <c r="AA223" s="60"/>
      <c r="AB223" s="10">
        <f t="shared" si="37"/>
        <v>0</v>
      </c>
      <c r="AC223" s="60"/>
      <c r="AD223" s="60"/>
      <c r="AE223" s="60"/>
      <c r="AF223" s="60"/>
      <c r="AG223" s="60"/>
      <c r="AH223" s="192"/>
      <c r="AI223" s="317"/>
      <c r="AJ223" s="91">
        <f t="shared" si="39"/>
        <v>0</v>
      </c>
      <c r="AK223" s="89">
        <f t="shared" si="40"/>
        <v>0</v>
      </c>
      <c r="AL223" s="71">
        <f t="shared" si="41"/>
        <v>0</v>
      </c>
    </row>
    <row r="224" spans="1:38" ht="63">
      <c r="A224" s="66" t="s">
        <v>454</v>
      </c>
      <c r="B224" s="67" t="s">
        <v>455</v>
      </c>
      <c r="C224" s="171">
        <v>185.38</v>
      </c>
      <c r="D224" s="74">
        <v>1019</v>
      </c>
      <c r="E224" s="226">
        <v>1261</v>
      </c>
      <c r="F224" s="157">
        <f t="shared" si="34"/>
        <v>6.8022440392706871</v>
      </c>
      <c r="G224" s="72">
        <v>356</v>
      </c>
      <c r="H224" s="75">
        <v>35</v>
      </c>
      <c r="I224" s="75"/>
      <c r="J224" s="75"/>
      <c r="K224" s="75"/>
      <c r="L224" s="75"/>
      <c r="M224" s="75">
        <v>356</v>
      </c>
      <c r="N224" s="75"/>
      <c r="O224" s="70">
        <v>356</v>
      </c>
      <c r="P224" s="77"/>
      <c r="Q224" s="77"/>
      <c r="R224" s="77"/>
      <c r="S224" s="77"/>
      <c r="T224" s="77"/>
      <c r="U224" s="71">
        <f t="shared" si="42"/>
        <v>100</v>
      </c>
      <c r="V224" s="71">
        <f t="shared" si="43"/>
        <v>441.34999999999997</v>
      </c>
      <c r="W224" s="73">
        <f t="shared" si="35"/>
        <v>441</v>
      </c>
      <c r="X224" s="77">
        <v>35</v>
      </c>
      <c r="Y224" s="73">
        <f>'ИТОГ и проверка'!Q224</f>
        <v>441</v>
      </c>
      <c r="Z224" s="73">
        <f t="shared" si="44"/>
        <v>34.97224425059477</v>
      </c>
      <c r="AA224" s="71">
        <f t="shared" si="36"/>
        <v>-2.775574940523029E-2</v>
      </c>
      <c r="AB224" s="73">
        <f t="shared" si="37"/>
        <v>0</v>
      </c>
      <c r="AC224" s="77"/>
      <c r="AD224" s="73"/>
      <c r="AE224" s="77"/>
      <c r="AF224" s="77"/>
      <c r="AG224" s="73">
        <f t="shared" si="38"/>
        <v>441</v>
      </c>
      <c r="AH224" s="73"/>
      <c r="AI224" s="91"/>
      <c r="AJ224" s="91">
        <f t="shared" si="39"/>
        <v>441</v>
      </c>
      <c r="AK224" s="89">
        <f t="shared" si="40"/>
        <v>0</v>
      </c>
      <c r="AL224" s="71">
        <f t="shared" si="41"/>
        <v>0</v>
      </c>
    </row>
    <row r="225" spans="1:38" ht="31.5">
      <c r="A225" s="66" t="s">
        <v>456</v>
      </c>
      <c r="B225" s="67" t="s">
        <v>457</v>
      </c>
      <c r="C225" s="168">
        <v>85.9</v>
      </c>
      <c r="D225" s="74">
        <v>348</v>
      </c>
      <c r="E225" s="70">
        <v>353</v>
      </c>
      <c r="F225" s="157">
        <f t="shared" si="34"/>
        <v>4.109429569266589</v>
      </c>
      <c r="G225" s="72">
        <v>121</v>
      </c>
      <c r="H225" s="75">
        <v>35</v>
      </c>
      <c r="I225" s="75"/>
      <c r="J225" s="75"/>
      <c r="K225" s="75"/>
      <c r="L225" s="75"/>
      <c r="M225" s="75">
        <v>121</v>
      </c>
      <c r="N225" s="75"/>
      <c r="O225" s="70">
        <v>40</v>
      </c>
      <c r="P225" s="77"/>
      <c r="Q225" s="77"/>
      <c r="R225" s="77"/>
      <c r="S225" s="77"/>
      <c r="T225" s="77"/>
      <c r="U225" s="71">
        <f t="shared" si="42"/>
        <v>33.057851239669425</v>
      </c>
      <c r="V225" s="71">
        <f t="shared" si="43"/>
        <v>123.55</v>
      </c>
      <c r="W225" s="73">
        <f t="shared" si="35"/>
        <v>123</v>
      </c>
      <c r="X225" s="77">
        <v>35</v>
      </c>
      <c r="Y225" s="73">
        <f>'ИТОГ и проверка'!Q225</f>
        <v>123</v>
      </c>
      <c r="Z225" s="73">
        <f t="shared" si="44"/>
        <v>34.844192634560912</v>
      </c>
      <c r="AA225" s="71">
        <f t="shared" si="36"/>
        <v>-0.15580736543908813</v>
      </c>
      <c r="AB225" s="10">
        <f t="shared" si="37"/>
        <v>0</v>
      </c>
      <c r="AC225" s="77"/>
      <c r="AD225" s="73"/>
      <c r="AE225" s="77"/>
      <c r="AF225" s="77"/>
      <c r="AG225" s="73">
        <f t="shared" si="38"/>
        <v>123</v>
      </c>
      <c r="AH225" s="73"/>
      <c r="AI225" s="91"/>
      <c r="AJ225" s="91">
        <f t="shared" si="39"/>
        <v>123</v>
      </c>
      <c r="AK225" s="89">
        <f t="shared" si="40"/>
        <v>0</v>
      </c>
      <c r="AL225" s="71">
        <f t="shared" si="41"/>
        <v>0</v>
      </c>
    </row>
    <row r="226" spans="1:38" ht="31.5">
      <c r="A226" s="66" t="s">
        <v>458</v>
      </c>
      <c r="B226" s="67" t="s">
        <v>459</v>
      </c>
      <c r="C226" s="171">
        <v>74.510000000000005</v>
      </c>
      <c r="D226" s="74">
        <v>367</v>
      </c>
      <c r="E226" s="148">
        <v>375</v>
      </c>
      <c r="F226" s="157">
        <f t="shared" si="34"/>
        <v>5.0328814924171246</v>
      </c>
      <c r="G226" s="72">
        <v>128</v>
      </c>
      <c r="H226" s="75">
        <v>35</v>
      </c>
      <c r="I226" s="75"/>
      <c r="J226" s="75"/>
      <c r="K226" s="75"/>
      <c r="L226" s="75"/>
      <c r="M226" s="75">
        <v>128</v>
      </c>
      <c r="N226" s="75"/>
      <c r="O226" s="70"/>
      <c r="P226" s="77"/>
      <c r="Q226" s="77"/>
      <c r="R226" s="77"/>
      <c r="S226" s="77"/>
      <c r="T226" s="77"/>
      <c r="U226" s="71">
        <f t="shared" si="42"/>
        <v>0</v>
      </c>
      <c r="V226" s="71">
        <f t="shared" si="43"/>
        <v>131.25</v>
      </c>
      <c r="W226" s="73">
        <f t="shared" si="35"/>
        <v>131</v>
      </c>
      <c r="X226" s="77">
        <v>35</v>
      </c>
      <c r="Y226" s="73">
        <f>'ИТОГ и проверка'!Q226</f>
        <v>131</v>
      </c>
      <c r="Z226" s="73">
        <f t="shared" si="44"/>
        <v>34.93333333333333</v>
      </c>
      <c r="AA226" s="71">
        <f t="shared" si="36"/>
        <v>-6.6666666666669983E-2</v>
      </c>
      <c r="AB226" s="73">
        <f t="shared" si="37"/>
        <v>0</v>
      </c>
      <c r="AC226" s="77"/>
      <c r="AD226" s="73"/>
      <c r="AE226" s="77"/>
      <c r="AF226" s="77"/>
      <c r="AG226" s="73">
        <f t="shared" si="38"/>
        <v>131</v>
      </c>
      <c r="AH226" s="73"/>
      <c r="AI226" s="91"/>
      <c r="AJ226" s="91">
        <f t="shared" si="39"/>
        <v>131</v>
      </c>
      <c r="AK226" s="89">
        <f t="shared" si="40"/>
        <v>0</v>
      </c>
      <c r="AL226" s="71">
        <f t="shared" si="41"/>
        <v>0</v>
      </c>
    </row>
    <row r="227" spans="1:38" ht="47.25">
      <c r="A227" s="66" t="s">
        <v>460</v>
      </c>
      <c r="B227" s="67" t="s">
        <v>461</v>
      </c>
      <c r="C227" s="195">
        <v>125.851</v>
      </c>
      <c r="D227" s="74">
        <v>609</v>
      </c>
      <c r="E227" s="109">
        <v>665</v>
      </c>
      <c r="F227" s="157">
        <f t="shared" si="34"/>
        <v>5.284026348618605</v>
      </c>
      <c r="G227" s="72">
        <v>210</v>
      </c>
      <c r="H227" s="75">
        <v>34</v>
      </c>
      <c r="I227" s="75"/>
      <c r="J227" s="75"/>
      <c r="K227" s="75"/>
      <c r="L227" s="75"/>
      <c r="M227" s="75">
        <v>210</v>
      </c>
      <c r="N227" s="75"/>
      <c r="O227" s="70">
        <v>210</v>
      </c>
      <c r="P227" s="77"/>
      <c r="Q227" s="77"/>
      <c r="R227" s="77"/>
      <c r="S227" s="77"/>
      <c r="T227" s="77"/>
      <c r="U227" s="71">
        <f t="shared" si="42"/>
        <v>100</v>
      </c>
      <c r="V227" s="71">
        <f t="shared" si="43"/>
        <v>232.74999999999997</v>
      </c>
      <c r="W227" s="73">
        <f t="shared" si="35"/>
        <v>232</v>
      </c>
      <c r="X227" s="77">
        <v>35</v>
      </c>
      <c r="Y227" s="73">
        <f>'ИТОГ и проверка'!Q227</f>
        <v>230</v>
      </c>
      <c r="Z227" s="73">
        <f t="shared" si="44"/>
        <v>34.586466165413533</v>
      </c>
      <c r="AA227" s="71">
        <f t="shared" si="36"/>
        <v>-0.41353383458646675</v>
      </c>
      <c r="AB227" s="10">
        <f t="shared" si="37"/>
        <v>0</v>
      </c>
      <c r="AC227" s="77"/>
      <c r="AD227" s="73"/>
      <c r="AE227" s="77"/>
      <c r="AF227" s="77"/>
      <c r="AG227" s="73">
        <f t="shared" si="38"/>
        <v>230</v>
      </c>
      <c r="AH227" s="73"/>
      <c r="AI227" s="91"/>
      <c r="AJ227" s="91">
        <f t="shared" si="39"/>
        <v>230</v>
      </c>
      <c r="AK227" s="89">
        <f t="shared" si="40"/>
        <v>0</v>
      </c>
      <c r="AL227" s="71">
        <f t="shared" si="41"/>
        <v>0</v>
      </c>
    </row>
    <row r="228" spans="1:38" ht="31.5">
      <c r="A228" s="66" t="s">
        <v>462</v>
      </c>
      <c r="B228" s="67" t="s">
        <v>463</v>
      </c>
      <c r="C228" s="171">
        <v>23.507999999999999</v>
      </c>
      <c r="D228" s="74">
        <v>122</v>
      </c>
      <c r="E228" s="226">
        <v>0</v>
      </c>
      <c r="F228" s="157">
        <f t="shared" ref="F228:F265" si="45">E228/C228</f>
        <v>0</v>
      </c>
      <c r="G228" s="72">
        <v>42</v>
      </c>
      <c r="H228" s="75">
        <v>34</v>
      </c>
      <c r="I228" s="75"/>
      <c r="J228" s="75"/>
      <c r="K228" s="75"/>
      <c r="L228" s="75"/>
      <c r="M228" s="75">
        <v>42</v>
      </c>
      <c r="N228" s="75"/>
      <c r="O228" s="70"/>
      <c r="P228" s="77"/>
      <c r="Q228" s="77"/>
      <c r="R228" s="77"/>
      <c r="S228" s="77"/>
      <c r="T228" s="77"/>
      <c r="U228" s="71">
        <f t="shared" ref="U228:U265" si="46">O228/G228%</f>
        <v>0</v>
      </c>
      <c r="V228" s="71">
        <f t="shared" si="43"/>
        <v>0</v>
      </c>
      <c r="W228" s="73">
        <f t="shared" ref="W228:W264" si="47">ROUNDDOWN(V228,0)</f>
        <v>0</v>
      </c>
      <c r="X228" s="77">
        <v>0</v>
      </c>
      <c r="Y228" s="73">
        <f>'ИТОГ и проверка'!Q228</f>
        <v>0</v>
      </c>
      <c r="Z228" s="73">
        <v>0</v>
      </c>
      <c r="AA228" s="71">
        <f t="shared" ref="AA228:AA264" si="48">Z228-X228</f>
        <v>0</v>
      </c>
      <c r="AB228" s="73">
        <f t="shared" ref="AB228:AB264" si="49">IF(AA228&gt;0.01,AA228*1000000,0)</f>
        <v>0</v>
      </c>
      <c r="AC228" s="77"/>
      <c r="AD228" s="73"/>
      <c r="AE228" s="77"/>
      <c r="AF228" s="77"/>
      <c r="AG228" s="73">
        <f t="shared" ref="AG228:AG264" si="50">Y228</f>
        <v>0</v>
      </c>
      <c r="AH228" s="73"/>
      <c r="AI228" s="91"/>
      <c r="AJ228" s="91">
        <f t="shared" ref="AJ228:AJ265" si="51">SUM(AD228:AI228)</f>
        <v>0</v>
      </c>
      <c r="AK228" s="89">
        <f t="shared" ref="AK228:AK264" si="52">AJ228-Y228</f>
        <v>0</v>
      </c>
      <c r="AL228" s="71">
        <f t="shared" ref="AL228:AL264" si="53">IF(AK228&gt;1,AK228*1000,0)</f>
        <v>0</v>
      </c>
    </row>
    <row r="229" spans="1:38" ht="31.5">
      <c r="A229" s="66" t="s">
        <v>464</v>
      </c>
      <c r="B229" s="67" t="s">
        <v>465</v>
      </c>
      <c r="C229" s="168">
        <v>161</v>
      </c>
      <c r="D229" s="74">
        <v>0</v>
      </c>
      <c r="E229" s="70">
        <v>0</v>
      </c>
      <c r="F229" s="157">
        <f t="shared" si="45"/>
        <v>0</v>
      </c>
      <c r="G229" s="72">
        <v>0</v>
      </c>
      <c r="H229" s="75">
        <v>0</v>
      </c>
      <c r="I229" s="75"/>
      <c r="J229" s="75"/>
      <c r="K229" s="75"/>
      <c r="L229" s="75"/>
      <c r="M229" s="75">
        <v>0</v>
      </c>
      <c r="N229" s="75"/>
      <c r="O229" s="70"/>
      <c r="P229" s="77"/>
      <c r="Q229" s="77"/>
      <c r="R229" s="77"/>
      <c r="S229" s="77"/>
      <c r="T229" s="77"/>
      <c r="U229" s="71">
        <v>0</v>
      </c>
      <c r="V229" s="71">
        <f t="shared" si="43"/>
        <v>0</v>
      </c>
      <c r="W229" s="73">
        <f t="shared" si="47"/>
        <v>0</v>
      </c>
      <c r="X229" s="77">
        <v>0</v>
      </c>
      <c r="Y229" s="73">
        <f>'ИТОГ и проверка'!Q229</f>
        <v>0</v>
      </c>
      <c r="Z229" s="73">
        <v>0</v>
      </c>
      <c r="AA229" s="71">
        <f t="shared" si="48"/>
        <v>0</v>
      </c>
      <c r="AB229" s="10">
        <f t="shared" si="49"/>
        <v>0</v>
      </c>
      <c r="AC229" s="77"/>
      <c r="AD229" s="73"/>
      <c r="AE229" s="77"/>
      <c r="AF229" s="77"/>
      <c r="AG229" s="73">
        <f t="shared" si="50"/>
        <v>0</v>
      </c>
      <c r="AH229" s="73"/>
      <c r="AI229" s="91"/>
      <c r="AJ229" s="91">
        <f t="shared" si="51"/>
        <v>0</v>
      </c>
      <c r="AK229" s="89">
        <f t="shared" si="52"/>
        <v>0</v>
      </c>
      <c r="AL229" s="71">
        <f t="shared" si="53"/>
        <v>0</v>
      </c>
    </row>
    <row r="230" spans="1:38" ht="31.5">
      <c r="A230" s="66" t="s">
        <v>466</v>
      </c>
      <c r="B230" s="67" t="s">
        <v>467</v>
      </c>
      <c r="C230" s="171">
        <v>28</v>
      </c>
      <c r="D230" s="74">
        <v>14</v>
      </c>
      <c r="E230" s="206">
        <v>10</v>
      </c>
      <c r="F230" s="157">
        <f t="shared" si="45"/>
        <v>0.35714285714285715</v>
      </c>
      <c r="G230" s="72">
        <v>4</v>
      </c>
      <c r="H230" s="75">
        <v>29</v>
      </c>
      <c r="I230" s="75"/>
      <c r="J230" s="75"/>
      <c r="K230" s="75"/>
      <c r="L230" s="75"/>
      <c r="M230" s="75">
        <v>4</v>
      </c>
      <c r="N230" s="75"/>
      <c r="O230" s="70"/>
      <c r="P230" s="77"/>
      <c r="Q230" s="77"/>
      <c r="R230" s="77"/>
      <c r="S230" s="77"/>
      <c r="T230" s="77"/>
      <c r="U230" s="71">
        <v>0</v>
      </c>
      <c r="V230" s="71">
        <f t="shared" si="43"/>
        <v>3.5</v>
      </c>
      <c r="W230" s="73">
        <f t="shared" si="47"/>
        <v>3</v>
      </c>
      <c r="X230" s="77">
        <v>35</v>
      </c>
      <c r="Y230" s="73">
        <f>'ИТОГ и проверка'!Q230</f>
        <v>0</v>
      </c>
      <c r="Z230" s="73">
        <f t="shared" si="44"/>
        <v>0</v>
      </c>
      <c r="AA230" s="71">
        <f t="shared" si="48"/>
        <v>-35</v>
      </c>
      <c r="AB230" s="73">
        <f t="shared" si="49"/>
        <v>0</v>
      </c>
      <c r="AC230" s="77"/>
      <c r="AD230" s="73"/>
      <c r="AE230" s="77"/>
      <c r="AF230" s="77"/>
      <c r="AG230" s="73">
        <f t="shared" si="50"/>
        <v>0</v>
      </c>
      <c r="AH230" s="73"/>
      <c r="AI230" s="91"/>
      <c r="AJ230" s="91">
        <f t="shared" si="51"/>
        <v>0</v>
      </c>
      <c r="AK230" s="89">
        <f t="shared" si="52"/>
        <v>0</v>
      </c>
      <c r="AL230" s="71">
        <f t="shared" si="53"/>
        <v>0</v>
      </c>
    </row>
    <row r="231" spans="1:38" ht="63">
      <c r="A231" s="66" t="s">
        <v>468</v>
      </c>
      <c r="B231" s="67" t="s">
        <v>469</v>
      </c>
      <c r="C231" s="195">
        <v>145.673</v>
      </c>
      <c r="D231" s="284">
        <v>294</v>
      </c>
      <c r="E231" s="250">
        <v>288</v>
      </c>
      <c r="F231" s="174">
        <f t="shared" si="45"/>
        <v>1.977030746946929</v>
      </c>
      <c r="G231" s="72">
        <v>88</v>
      </c>
      <c r="H231" s="75">
        <v>30</v>
      </c>
      <c r="I231" s="75"/>
      <c r="J231" s="75"/>
      <c r="K231" s="75"/>
      <c r="L231" s="75"/>
      <c r="M231" s="75">
        <v>88</v>
      </c>
      <c r="N231" s="75"/>
      <c r="O231" s="70">
        <v>88</v>
      </c>
      <c r="P231" s="77"/>
      <c r="Q231" s="77"/>
      <c r="R231" s="77"/>
      <c r="S231" s="77"/>
      <c r="T231" s="77"/>
      <c r="U231" s="71">
        <f t="shared" si="46"/>
        <v>100</v>
      </c>
      <c r="V231" s="71">
        <f t="shared" si="43"/>
        <v>100.8</v>
      </c>
      <c r="W231" s="73">
        <f t="shared" si="47"/>
        <v>100</v>
      </c>
      <c r="X231" s="77">
        <v>35</v>
      </c>
      <c r="Y231" s="73">
        <f>'ИТОГ и проверка'!Q231</f>
        <v>100</v>
      </c>
      <c r="Z231" s="73">
        <f t="shared" si="44"/>
        <v>34.722222222222221</v>
      </c>
      <c r="AA231" s="71">
        <f t="shared" si="48"/>
        <v>-0.27777777777777857</v>
      </c>
      <c r="AB231" s="10">
        <f t="shared" si="49"/>
        <v>0</v>
      </c>
      <c r="AC231" s="77"/>
      <c r="AD231" s="73"/>
      <c r="AE231" s="77"/>
      <c r="AF231" s="77"/>
      <c r="AG231" s="73">
        <f t="shared" si="50"/>
        <v>100</v>
      </c>
      <c r="AH231" s="73"/>
      <c r="AI231" s="91"/>
      <c r="AJ231" s="91">
        <f t="shared" si="51"/>
        <v>100</v>
      </c>
      <c r="AK231" s="89">
        <f t="shared" si="52"/>
        <v>0</v>
      </c>
      <c r="AL231" s="71">
        <f t="shared" si="53"/>
        <v>0</v>
      </c>
    </row>
    <row r="232" spans="1:38" ht="63">
      <c r="A232" s="66" t="s">
        <v>470</v>
      </c>
      <c r="B232" s="67" t="s">
        <v>471</v>
      </c>
      <c r="C232" s="222">
        <v>76.474999999999994</v>
      </c>
      <c r="D232" s="74">
        <v>185</v>
      </c>
      <c r="E232" s="148">
        <v>193</v>
      </c>
      <c r="F232" s="157">
        <f t="shared" si="45"/>
        <v>2.523700555737169</v>
      </c>
      <c r="G232" s="72">
        <v>55</v>
      </c>
      <c r="H232" s="75">
        <v>30</v>
      </c>
      <c r="I232" s="75"/>
      <c r="J232" s="75"/>
      <c r="K232" s="75"/>
      <c r="L232" s="75"/>
      <c r="M232" s="75">
        <v>55</v>
      </c>
      <c r="N232" s="75"/>
      <c r="O232" s="70">
        <v>55</v>
      </c>
      <c r="P232" s="77"/>
      <c r="Q232" s="77"/>
      <c r="R232" s="77"/>
      <c r="S232" s="77"/>
      <c r="T232" s="77"/>
      <c r="U232" s="71">
        <f t="shared" si="46"/>
        <v>99.999999999999986</v>
      </c>
      <c r="V232" s="71">
        <f t="shared" si="43"/>
        <v>67.55</v>
      </c>
      <c r="W232" s="73">
        <f t="shared" si="47"/>
        <v>67</v>
      </c>
      <c r="X232" s="77">
        <v>35</v>
      </c>
      <c r="Y232" s="73">
        <f>'ИТОГ и проверка'!Q232</f>
        <v>67</v>
      </c>
      <c r="Z232" s="73">
        <f t="shared" si="44"/>
        <v>34.715025906735754</v>
      </c>
      <c r="AA232" s="71">
        <f t="shared" si="48"/>
        <v>-0.28497409326424616</v>
      </c>
      <c r="AB232" s="73">
        <f t="shared" si="49"/>
        <v>0</v>
      </c>
      <c r="AC232" s="77"/>
      <c r="AD232" s="73"/>
      <c r="AE232" s="77"/>
      <c r="AF232" s="77"/>
      <c r="AG232" s="73">
        <f t="shared" si="50"/>
        <v>67</v>
      </c>
      <c r="AH232" s="73"/>
      <c r="AI232" s="91"/>
      <c r="AJ232" s="91">
        <f t="shared" si="51"/>
        <v>67</v>
      </c>
      <c r="AK232" s="89">
        <f t="shared" si="52"/>
        <v>0</v>
      </c>
      <c r="AL232" s="71">
        <f t="shared" si="53"/>
        <v>0</v>
      </c>
    </row>
    <row r="233" spans="1:38">
      <c r="A233" s="93" t="s">
        <v>472</v>
      </c>
      <c r="B233" s="57" t="s">
        <v>473</v>
      </c>
      <c r="C233" s="175"/>
      <c r="D233" s="58"/>
      <c r="E233" s="59"/>
      <c r="F233" s="267"/>
      <c r="G233" s="119"/>
      <c r="H233" s="61"/>
      <c r="I233" s="61"/>
      <c r="J233" s="61"/>
      <c r="K233" s="61"/>
      <c r="L233" s="61"/>
      <c r="M233" s="61"/>
      <c r="N233" s="61"/>
      <c r="O233" s="7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120"/>
      <c r="AA233" s="60"/>
      <c r="AB233" s="10">
        <f t="shared" si="49"/>
        <v>0</v>
      </c>
      <c r="AC233" s="60"/>
      <c r="AD233" s="60"/>
      <c r="AE233" s="60"/>
      <c r="AF233" s="60"/>
      <c r="AG233" s="60"/>
      <c r="AH233" s="192"/>
      <c r="AI233" s="317"/>
      <c r="AJ233" s="91">
        <f t="shared" si="51"/>
        <v>0</v>
      </c>
      <c r="AK233" s="89">
        <f t="shared" si="52"/>
        <v>0</v>
      </c>
      <c r="AL233" s="71">
        <f t="shared" si="53"/>
        <v>0</v>
      </c>
    </row>
    <row r="234" spans="1:38" ht="47.25">
      <c r="A234" s="66" t="s">
        <v>474</v>
      </c>
      <c r="B234" s="67" t="s">
        <v>475</v>
      </c>
      <c r="C234" s="171">
        <v>89.930999999999997</v>
      </c>
      <c r="D234" s="74">
        <v>255</v>
      </c>
      <c r="E234" s="148">
        <v>242</v>
      </c>
      <c r="F234" s="157">
        <f t="shared" si="45"/>
        <v>2.6909519520521288</v>
      </c>
      <c r="G234" s="72">
        <v>89</v>
      </c>
      <c r="H234" s="75">
        <v>35</v>
      </c>
      <c r="I234" s="75"/>
      <c r="J234" s="75"/>
      <c r="K234" s="75"/>
      <c r="L234" s="75"/>
      <c r="M234" s="75">
        <v>89</v>
      </c>
      <c r="N234" s="75"/>
      <c r="O234" s="70">
        <v>46</v>
      </c>
      <c r="P234" s="77"/>
      <c r="Q234" s="77"/>
      <c r="R234" s="77"/>
      <c r="S234" s="77"/>
      <c r="T234" s="77"/>
      <c r="U234" s="71">
        <f t="shared" si="46"/>
        <v>51.685393258426963</v>
      </c>
      <c r="V234" s="71">
        <f t="shared" si="43"/>
        <v>84.699999999999989</v>
      </c>
      <c r="W234" s="73">
        <f t="shared" si="47"/>
        <v>84</v>
      </c>
      <c r="X234" s="77">
        <v>35</v>
      </c>
      <c r="Y234" s="73">
        <f>'ИТОГ и проверка'!Q234</f>
        <v>84</v>
      </c>
      <c r="Z234" s="73">
        <f t="shared" si="44"/>
        <v>34.710743801652896</v>
      </c>
      <c r="AA234" s="71">
        <f t="shared" si="48"/>
        <v>-0.28925619834710403</v>
      </c>
      <c r="AB234" s="73">
        <f t="shared" si="49"/>
        <v>0</v>
      </c>
      <c r="AC234" s="77"/>
      <c r="AD234" s="73"/>
      <c r="AE234" s="77"/>
      <c r="AF234" s="77"/>
      <c r="AG234" s="73">
        <f t="shared" si="50"/>
        <v>84</v>
      </c>
      <c r="AH234" s="73"/>
      <c r="AI234" s="91"/>
      <c r="AJ234" s="91">
        <f t="shared" si="51"/>
        <v>84</v>
      </c>
      <c r="AK234" s="89">
        <f t="shared" si="52"/>
        <v>0</v>
      </c>
      <c r="AL234" s="71">
        <f t="shared" si="53"/>
        <v>0</v>
      </c>
    </row>
    <row r="235" spans="1:38" ht="31.5">
      <c r="A235" s="66" t="s">
        <v>476</v>
      </c>
      <c r="B235" s="67" t="s">
        <v>477</v>
      </c>
      <c r="C235" s="168">
        <v>397</v>
      </c>
      <c r="D235" s="74">
        <v>2060</v>
      </c>
      <c r="E235" s="75">
        <v>2068</v>
      </c>
      <c r="F235" s="157">
        <f t="shared" si="45"/>
        <v>5.2090680100755664</v>
      </c>
      <c r="G235" s="72">
        <v>721</v>
      </c>
      <c r="H235" s="75">
        <v>35</v>
      </c>
      <c r="I235" s="75"/>
      <c r="J235" s="75"/>
      <c r="K235" s="75"/>
      <c r="L235" s="75"/>
      <c r="M235" s="75">
        <v>721</v>
      </c>
      <c r="N235" s="75"/>
      <c r="O235" s="70">
        <v>725</v>
      </c>
      <c r="P235" s="77"/>
      <c r="Q235" s="77"/>
      <c r="R235" s="77"/>
      <c r="S235" s="77"/>
      <c r="T235" s="77"/>
      <c r="U235" s="71">
        <f t="shared" si="46"/>
        <v>100.55478502080445</v>
      </c>
      <c r="V235" s="71">
        <f t="shared" si="43"/>
        <v>723.8</v>
      </c>
      <c r="W235" s="73">
        <f t="shared" si="47"/>
        <v>723</v>
      </c>
      <c r="X235" s="77">
        <v>35</v>
      </c>
      <c r="Y235" s="73">
        <f>'ИТОГ и проверка'!Q235</f>
        <v>723</v>
      </c>
      <c r="Z235" s="73">
        <f t="shared" si="44"/>
        <v>34.96131528046422</v>
      </c>
      <c r="AA235" s="71">
        <f t="shared" si="48"/>
        <v>-3.8684719535780232E-2</v>
      </c>
      <c r="AB235" s="10">
        <f t="shared" si="49"/>
        <v>0</v>
      </c>
      <c r="AC235" s="77"/>
      <c r="AD235" s="73"/>
      <c r="AE235" s="77"/>
      <c r="AF235" s="77"/>
      <c r="AG235" s="73">
        <f t="shared" si="50"/>
        <v>723</v>
      </c>
      <c r="AH235" s="73"/>
      <c r="AI235" s="91"/>
      <c r="AJ235" s="91">
        <f t="shared" si="51"/>
        <v>723</v>
      </c>
      <c r="AK235" s="89">
        <f t="shared" si="52"/>
        <v>0</v>
      </c>
      <c r="AL235" s="71">
        <f t="shared" si="53"/>
        <v>0</v>
      </c>
    </row>
    <row r="236" spans="1:38" ht="47.25">
      <c r="A236" s="66" t="s">
        <v>478</v>
      </c>
      <c r="B236" s="67" t="s">
        <v>479</v>
      </c>
      <c r="C236" s="171">
        <v>283.51</v>
      </c>
      <c r="D236" s="74">
        <v>1380</v>
      </c>
      <c r="E236" s="251">
        <v>1414</v>
      </c>
      <c r="F236" s="157">
        <f t="shared" si="45"/>
        <v>4.9874783958237803</v>
      </c>
      <c r="G236" s="72">
        <v>483</v>
      </c>
      <c r="H236" s="75">
        <v>35</v>
      </c>
      <c r="I236" s="75"/>
      <c r="J236" s="75"/>
      <c r="K236" s="75"/>
      <c r="L236" s="75"/>
      <c r="M236" s="75">
        <v>483</v>
      </c>
      <c r="N236" s="75"/>
      <c r="O236" s="70">
        <v>483</v>
      </c>
      <c r="P236" s="77"/>
      <c r="Q236" s="77"/>
      <c r="R236" s="77"/>
      <c r="S236" s="77"/>
      <c r="T236" s="77"/>
      <c r="U236" s="71">
        <f t="shared" si="46"/>
        <v>100</v>
      </c>
      <c r="V236" s="71">
        <f t="shared" si="43"/>
        <v>494.9</v>
      </c>
      <c r="W236" s="73">
        <f t="shared" si="47"/>
        <v>494</v>
      </c>
      <c r="X236" s="77">
        <v>35</v>
      </c>
      <c r="Y236" s="73">
        <f>'ИТОГ и проверка'!Q236</f>
        <v>494</v>
      </c>
      <c r="Z236" s="73">
        <f t="shared" si="44"/>
        <v>34.936350777934933</v>
      </c>
      <c r="AA236" s="71">
        <f t="shared" si="48"/>
        <v>-6.3649222065066624E-2</v>
      </c>
      <c r="AB236" s="73">
        <f t="shared" si="49"/>
        <v>0</v>
      </c>
      <c r="AC236" s="77"/>
      <c r="AD236" s="73"/>
      <c r="AE236" s="77"/>
      <c r="AF236" s="77"/>
      <c r="AG236" s="73">
        <f t="shared" si="50"/>
        <v>494</v>
      </c>
      <c r="AH236" s="73"/>
      <c r="AI236" s="91"/>
      <c r="AJ236" s="91">
        <f t="shared" si="51"/>
        <v>494</v>
      </c>
      <c r="AK236" s="89">
        <f t="shared" si="52"/>
        <v>0</v>
      </c>
      <c r="AL236" s="71">
        <f t="shared" si="53"/>
        <v>0</v>
      </c>
    </row>
    <row r="237" spans="1:38" ht="47.25">
      <c r="A237" s="66" t="s">
        <v>480</v>
      </c>
      <c r="B237" s="67" t="s">
        <v>481</v>
      </c>
      <c r="C237" s="168">
        <v>17.295000000000002</v>
      </c>
      <c r="D237" s="284">
        <v>88</v>
      </c>
      <c r="E237" s="250">
        <v>92</v>
      </c>
      <c r="F237" s="174">
        <f t="shared" si="45"/>
        <v>5.3194564903151198</v>
      </c>
      <c r="G237" s="72">
        <v>30</v>
      </c>
      <c r="H237" s="75">
        <v>34</v>
      </c>
      <c r="I237" s="75"/>
      <c r="J237" s="75"/>
      <c r="K237" s="75"/>
      <c r="L237" s="75"/>
      <c r="M237" s="75">
        <v>30</v>
      </c>
      <c r="N237" s="75"/>
      <c r="O237" s="70">
        <v>30</v>
      </c>
      <c r="P237" s="77"/>
      <c r="Q237" s="77"/>
      <c r="R237" s="77"/>
      <c r="S237" s="77"/>
      <c r="T237" s="77"/>
      <c r="U237" s="71">
        <f t="shared" si="46"/>
        <v>100</v>
      </c>
      <c r="V237" s="71">
        <f t="shared" si="43"/>
        <v>32.199999999999996</v>
      </c>
      <c r="W237" s="73">
        <f t="shared" si="47"/>
        <v>32</v>
      </c>
      <c r="X237" s="77">
        <v>35</v>
      </c>
      <c r="Y237" s="73">
        <f>'ИТОГ и проверка'!Q237</f>
        <v>32</v>
      </c>
      <c r="Z237" s="73">
        <f t="shared" si="44"/>
        <v>34.782608695652172</v>
      </c>
      <c r="AA237" s="71">
        <f t="shared" si="48"/>
        <v>-0.21739130434782794</v>
      </c>
      <c r="AB237" s="10">
        <f t="shared" si="49"/>
        <v>0</v>
      </c>
      <c r="AC237" s="77"/>
      <c r="AD237" s="73"/>
      <c r="AE237" s="77"/>
      <c r="AF237" s="77"/>
      <c r="AG237" s="73">
        <f t="shared" si="50"/>
        <v>32</v>
      </c>
      <c r="AH237" s="73"/>
      <c r="AI237" s="91"/>
      <c r="AJ237" s="91">
        <f t="shared" si="51"/>
        <v>32</v>
      </c>
      <c r="AK237" s="89">
        <f t="shared" si="52"/>
        <v>0</v>
      </c>
      <c r="AL237" s="71">
        <f t="shared" si="53"/>
        <v>0</v>
      </c>
    </row>
    <row r="238" spans="1:38" ht="47.25">
      <c r="A238" s="66" t="s">
        <v>482</v>
      </c>
      <c r="B238" s="67" t="s">
        <v>483</v>
      </c>
      <c r="C238" s="171">
        <v>21.34</v>
      </c>
      <c r="D238" s="74">
        <v>111</v>
      </c>
      <c r="E238" s="148">
        <v>114</v>
      </c>
      <c r="F238" s="157">
        <f t="shared" si="45"/>
        <v>5.3420805998125589</v>
      </c>
      <c r="G238" s="72">
        <v>38</v>
      </c>
      <c r="H238" s="75">
        <v>34</v>
      </c>
      <c r="I238" s="75"/>
      <c r="J238" s="75"/>
      <c r="K238" s="75"/>
      <c r="L238" s="75"/>
      <c r="M238" s="75">
        <v>38</v>
      </c>
      <c r="N238" s="75"/>
      <c r="O238" s="70">
        <v>38</v>
      </c>
      <c r="P238" s="77"/>
      <c r="Q238" s="77"/>
      <c r="R238" s="77"/>
      <c r="S238" s="77"/>
      <c r="T238" s="77"/>
      <c r="U238" s="71">
        <f t="shared" si="46"/>
        <v>100</v>
      </c>
      <c r="V238" s="71">
        <f t="shared" ref="V238:V264" si="54">E238*X238%</f>
        <v>39.9</v>
      </c>
      <c r="W238" s="73">
        <f t="shared" si="47"/>
        <v>39</v>
      </c>
      <c r="X238" s="77">
        <v>35</v>
      </c>
      <c r="Y238" s="73">
        <f>'ИТОГ и проверка'!Q238</f>
        <v>39</v>
      </c>
      <c r="Z238" s="73">
        <f t="shared" ref="Z238:Z264" si="55">Y238/E238%</f>
        <v>34.21052631578948</v>
      </c>
      <c r="AA238" s="71">
        <f t="shared" si="48"/>
        <v>-0.78947368421052033</v>
      </c>
      <c r="AB238" s="73">
        <f t="shared" si="49"/>
        <v>0</v>
      </c>
      <c r="AC238" s="77"/>
      <c r="AD238" s="73"/>
      <c r="AE238" s="77"/>
      <c r="AF238" s="77"/>
      <c r="AG238" s="73">
        <f t="shared" si="50"/>
        <v>39</v>
      </c>
      <c r="AH238" s="73"/>
      <c r="AI238" s="91"/>
      <c r="AJ238" s="91">
        <f t="shared" si="51"/>
        <v>39</v>
      </c>
      <c r="AK238" s="89">
        <f t="shared" si="52"/>
        <v>0</v>
      </c>
      <c r="AL238" s="71">
        <f t="shared" si="53"/>
        <v>0</v>
      </c>
    </row>
    <row r="239" spans="1:38" ht="47.25">
      <c r="A239" s="66" t="s">
        <v>484</v>
      </c>
      <c r="B239" s="67" t="s">
        <v>485</v>
      </c>
      <c r="C239" s="195">
        <v>398.80700000000002</v>
      </c>
      <c r="D239" s="74">
        <v>1218</v>
      </c>
      <c r="E239" s="90">
        <v>1209</v>
      </c>
      <c r="F239" s="157">
        <f t="shared" si="45"/>
        <v>3.0315415727406991</v>
      </c>
      <c r="G239" s="72">
        <v>426</v>
      </c>
      <c r="H239" s="75">
        <v>35</v>
      </c>
      <c r="I239" s="75"/>
      <c r="J239" s="75"/>
      <c r="K239" s="75"/>
      <c r="L239" s="75"/>
      <c r="M239" s="75">
        <v>426</v>
      </c>
      <c r="N239" s="158"/>
      <c r="O239" s="364">
        <v>426</v>
      </c>
      <c r="P239" s="160"/>
      <c r="Q239" s="77"/>
      <c r="R239" s="77"/>
      <c r="S239" s="77"/>
      <c r="T239" s="77"/>
      <c r="U239" s="71">
        <f t="shared" si="46"/>
        <v>100</v>
      </c>
      <c r="V239" s="71">
        <f t="shared" si="54"/>
        <v>423.15</v>
      </c>
      <c r="W239" s="73">
        <f t="shared" si="47"/>
        <v>423</v>
      </c>
      <c r="X239" s="77">
        <v>35</v>
      </c>
      <c r="Y239" s="73">
        <f>'ИТОГ и проверка'!Q239</f>
        <v>423</v>
      </c>
      <c r="Z239" s="73">
        <f t="shared" si="55"/>
        <v>34.987593052109183</v>
      </c>
      <c r="AA239" s="71">
        <f t="shared" si="48"/>
        <v>-1.2406947890816866E-2</v>
      </c>
      <c r="AB239" s="10">
        <f t="shared" si="49"/>
        <v>0</v>
      </c>
      <c r="AC239" s="77"/>
      <c r="AD239" s="73"/>
      <c r="AE239" s="77"/>
      <c r="AF239" s="77"/>
      <c r="AG239" s="73">
        <f t="shared" si="50"/>
        <v>423</v>
      </c>
      <c r="AH239" s="73"/>
      <c r="AI239" s="91"/>
      <c r="AJ239" s="91">
        <f t="shared" si="51"/>
        <v>423</v>
      </c>
      <c r="AK239" s="89">
        <f t="shared" si="52"/>
        <v>0</v>
      </c>
      <c r="AL239" s="71">
        <f t="shared" si="53"/>
        <v>0</v>
      </c>
    </row>
    <row r="240" spans="1:38" ht="47.25">
      <c r="A240" s="66" t="s">
        <v>486</v>
      </c>
      <c r="B240" s="67" t="s">
        <v>487</v>
      </c>
      <c r="C240" s="171">
        <v>379.44299999999998</v>
      </c>
      <c r="D240" s="74">
        <v>1984</v>
      </c>
      <c r="E240" s="266">
        <v>2001</v>
      </c>
      <c r="F240" s="157">
        <f t="shared" si="45"/>
        <v>5.2735193428261953</v>
      </c>
      <c r="G240" s="72">
        <v>694</v>
      </c>
      <c r="H240" s="75">
        <v>35</v>
      </c>
      <c r="I240" s="75"/>
      <c r="J240" s="75"/>
      <c r="K240" s="75"/>
      <c r="L240" s="75"/>
      <c r="M240" s="75">
        <v>694</v>
      </c>
      <c r="N240" s="75"/>
      <c r="O240" s="70">
        <v>694</v>
      </c>
      <c r="P240" s="77"/>
      <c r="Q240" s="77"/>
      <c r="R240" s="77"/>
      <c r="S240" s="77"/>
      <c r="T240" s="77"/>
      <c r="U240" s="71">
        <f t="shared" si="46"/>
        <v>100</v>
      </c>
      <c r="V240" s="71">
        <f t="shared" si="54"/>
        <v>700.34999999999991</v>
      </c>
      <c r="W240" s="73">
        <f t="shared" si="47"/>
        <v>700</v>
      </c>
      <c r="X240" s="77">
        <v>35</v>
      </c>
      <c r="Y240" s="73">
        <f>'ИТОГ и проверка'!Q240</f>
        <v>700</v>
      </c>
      <c r="Z240" s="73">
        <f t="shared" si="55"/>
        <v>34.982508745627186</v>
      </c>
      <c r="AA240" s="71">
        <f t="shared" si="48"/>
        <v>-1.7491254372814069E-2</v>
      </c>
      <c r="AB240" s="73">
        <f t="shared" si="49"/>
        <v>0</v>
      </c>
      <c r="AC240" s="77"/>
      <c r="AD240" s="73"/>
      <c r="AE240" s="77"/>
      <c r="AF240" s="77"/>
      <c r="AG240" s="73">
        <f t="shared" si="50"/>
        <v>700</v>
      </c>
      <c r="AH240" s="73"/>
      <c r="AI240" s="91"/>
      <c r="AJ240" s="91">
        <f t="shared" si="51"/>
        <v>700</v>
      </c>
      <c r="AK240" s="89">
        <f t="shared" si="52"/>
        <v>0</v>
      </c>
      <c r="AL240" s="71">
        <f t="shared" si="53"/>
        <v>0</v>
      </c>
    </row>
    <row r="241" spans="1:38" ht="31.5">
      <c r="A241" s="66" t="s">
        <v>488</v>
      </c>
      <c r="B241" s="67" t="s">
        <v>489</v>
      </c>
      <c r="C241" s="195">
        <v>246.23500000000001</v>
      </c>
      <c r="D241" s="284">
        <v>934</v>
      </c>
      <c r="E241" s="250">
        <v>1331</v>
      </c>
      <c r="F241" s="174">
        <f t="shared" si="45"/>
        <v>5.4054054054054053</v>
      </c>
      <c r="G241" s="72">
        <v>325</v>
      </c>
      <c r="H241" s="75">
        <v>35</v>
      </c>
      <c r="I241" s="75"/>
      <c r="J241" s="75"/>
      <c r="K241" s="75"/>
      <c r="L241" s="75"/>
      <c r="M241" s="75">
        <v>325</v>
      </c>
      <c r="N241" s="75"/>
      <c r="O241" s="70">
        <v>220</v>
      </c>
      <c r="P241" s="77"/>
      <c r="Q241" s="77"/>
      <c r="R241" s="77"/>
      <c r="S241" s="77"/>
      <c r="T241" s="77"/>
      <c r="U241" s="71">
        <f t="shared" si="46"/>
        <v>67.692307692307693</v>
      </c>
      <c r="V241" s="71">
        <f t="shared" si="54"/>
        <v>465.84999999999997</v>
      </c>
      <c r="W241" s="73">
        <f t="shared" si="47"/>
        <v>465</v>
      </c>
      <c r="X241" s="77">
        <v>35</v>
      </c>
      <c r="Y241" s="73">
        <f>'ИТОГ и проверка'!Q241</f>
        <v>465</v>
      </c>
      <c r="Z241" s="73">
        <f t="shared" si="55"/>
        <v>34.936138241923366</v>
      </c>
      <c r="AA241" s="71">
        <f t="shared" si="48"/>
        <v>-6.3861758076633635E-2</v>
      </c>
      <c r="AB241" s="10">
        <f t="shared" si="49"/>
        <v>0</v>
      </c>
      <c r="AC241" s="77"/>
      <c r="AD241" s="73"/>
      <c r="AE241" s="77"/>
      <c r="AF241" s="77"/>
      <c r="AG241" s="73">
        <f t="shared" si="50"/>
        <v>465</v>
      </c>
      <c r="AH241" s="73"/>
      <c r="AI241" s="91"/>
      <c r="AJ241" s="91">
        <f t="shared" si="51"/>
        <v>465</v>
      </c>
      <c r="AK241" s="89">
        <f t="shared" si="52"/>
        <v>0</v>
      </c>
      <c r="AL241" s="71">
        <f t="shared" si="53"/>
        <v>0</v>
      </c>
    </row>
    <row r="242" spans="1:38" ht="47.25">
      <c r="A242" s="66" t="s">
        <v>490</v>
      </c>
      <c r="B242" s="67" t="s">
        <v>491</v>
      </c>
      <c r="C242" s="171">
        <v>349.32100000000003</v>
      </c>
      <c r="D242" s="74">
        <v>1820</v>
      </c>
      <c r="E242" s="246">
        <v>1839</v>
      </c>
      <c r="F242" s="157">
        <f t="shared" si="45"/>
        <v>5.26449884203927</v>
      </c>
      <c r="G242" s="72">
        <v>637</v>
      </c>
      <c r="H242" s="75">
        <v>35</v>
      </c>
      <c r="I242" s="75"/>
      <c r="J242" s="75"/>
      <c r="K242" s="75"/>
      <c r="L242" s="75"/>
      <c r="M242" s="75">
        <v>637</v>
      </c>
      <c r="N242" s="75"/>
      <c r="O242" s="70">
        <v>632</v>
      </c>
      <c r="P242" s="77"/>
      <c r="Q242" s="77"/>
      <c r="R242" s="77"/>
      <c r="S242" s="77"/>
      <c r="T242" s="77"/>
      <c r="U242" s="71">
        <f t="shared" si="46"/>
        <v>99.215070643642065</v>
      </c>
      <c r="V242" s="71">
        <f t="shared" si="54"/>
        <v>643.65</v>
      </c>
      <c r="W242" s="73">
        <f t="shared" si="47"/>
        <v>643</v>
      </c>
      <c r="X242" s="77">
        <v>35</v>
      </c>
      <c r="Y242" s="73">
        <f>'ИТОГ и проверка'!Q242</f>
        <v>643</v>
      </c>
      <c r="Z242" s="73">
        <f t="shared" si="55"/>
        <v>34.964654703643284</v>
      </c>
      <c r="AA242" s="71">
        <f t="shared" si="48"/>
        <v>-3.534529635671646E-2</v>
      </c>
      <c r="AB242" s="73">
        <f t="shared" si="49"/>
        <v>0</v>
      </c>
      <c r="AC242" s="77"/>
      <c r="AD242" s="73"/>
      <c r="AE242" s="77"/>
      <c r="AF242" s="77"/>
      <c r="AG242" s="73">
        <f t="shared" si="50"/>
        <v>643</v>
      </c>
      <c r="AH242" s="73"/>
      <c r="AI242" s="91"/>
      <c r="AJ242" s="91">
        <f t="shared" si="51"/>
        <v>643</v>
      </c>
      <c r="AK242" s="89">
        <f t="shared" si="52"/>
        <v>0</v>
      </c>
      <c r="AL242" s="71">
        <f t="shared" si="53"/>
        <v>0</v>
      </c>
    </row>
    <row r="243" spans="1:38" ht="47.25">
      <c r="A243" s="66" t="s">
        <v>492</v>
      </c>
      <c r="B243" s="67" t="s">
        <v>493</v>
      </c>
      <c r="C243" s="168">
        <v>144.42500000000001</v>
      </c>
      <c r="D243" s="74">
        <v>747</v>
      </c>
      <c r="E243" s="75">
        <v>750</v>
      </c>
      <c r="F243" s="157">
        <f t="shared" si="45"/>
        <v>5.1930067509087756</v>
      </c>
      <c r="G243" s="72">
        <v>261</v>
      </c>
      <c r="H243" s="75">
        <v>35</v>
      </c>
      <c r="I243" s="75"/>
      <c r="J243" s="75"/>
      <c r="K243" s="75"/>
      <c r="L243" s="75"/>
      <c r="M243" s="75">
        <v>261</v>
      </c>
      <c r="N243" s="75"/>
      <c r="O243" s="70">
        <v>261</v>
      </c>
      <c r="P243" s="77"/>
      <c r="Q243" s="77"/>
      <c r="R243" s="77"/>
      <c r="S243" s="77"/>
      <c r="T243" s="77"/>
      <c r="U243" s="71">
        <f t="shared" si="46"/>
        <v>100</v>
      </c>
      <c r="V243" s="71">
        <f t="shared" si="54"/>
        <v>262.5</v>
      </c>
      <c r="W243" s="73">
        <f t="shared" si="47"/>
        <v>262</v>
      </c>
      <c r="X243" s="77">
        <v>35</v>
      </c>
      <c r="Y243" s="73">
        <f>'ИТОГ и проверка'!Q243</f>
        <v>262</v>
      </c>
      <c r="Z243" s="73">
        <f t="shared" si="55"/>
        <v>34.93333333333333</v>
      </c>
      <c r="AA243" s="71">
        <f t="shared" si="48"/>
        <v>-6.6666666666669983E-2</v>
      </c>
      <c r="AB243" s="10">
        <f t="shared" si="49"/>
        <v>0</v>
      </c>
      <c r="AC243" s="77"/>
      <c r="AD243" s="73"/>
      <c r="AE243" s="77"/>
      <c r="AF243" s="77"/>
      <c r="AG243" s="73">
        <f t="shared" si="50"/>
        <v>262</v>
      </c>
      <c r="AH243" s="73"/>
      <c r="AI243" s="91"/>
      <c r="AJ243" s="91">
        <f t="shared" si="51"/>
        <v>262</v>
      </c>
      <c r="AK243" s="89">
        <f t="shared" si="52"/>
        <v>0</v>
      </c>
      <c r="AL243" s="71">
        <f t="shared" si="53"/>
        <v>0</v>
      </c>
    </row>
    <row r="244" spans="1:38" ht="47.25">
      <c r="A244" s="66" t="s">
        <v>494</v>
      </c>
      <c r="B244" s="67" t="s">
        <v>495</v>
      </c>
      <c r="C244" s="171">
        <v>289.97000000000003</v>
      </c>
      <c r="D244" s="74">
        <v>1551</v>
      </c>
      <c r="E244" s="246">
        <v>1556</v>
      </c>
      <c r="F244" s="157">
        <f t="shared" si="45"/>
        <v>5.3660723523123073</v>
      </c>
      <c r="G244" s="72">
        <v>542</v>
      </c>
      <c r="H244" s="75">
        <v>35</v>
      </c>
      <c r="I244" s="75"/>
      <c r="J244" s="75"/>
      <c r="K244" s="75"/>
      <c r="L244" s="75"/>
      <c r="M244" s="75">
        <v>542</v>
      </c>
      <c r="N244" s="75"/>
      <c r="O244" s="70">
        <v>542</v>
      </c>
      <c r="P244" s="77"/>
      <c r="Q244" s="77"/>
      <c r="R244" s="77"/>
      <c r="S244" s="77"/>
      <c r="T244" s="77"/>
      <c r="U244" s="71">
        <f t="shared" si="46"/>
        <v>100</v>
      </c>
      <c r="V244" s="71">
        <f t="shared" si="54"/>
        <v>544.59999999999991</v>
      </c>
      <c r="W244" s="73">
        <f t="shared" si="47"/>
        <v>544</v>
      </c>
      <c r="X244" s="77">
        <v>35</v>
      </c>
      <c r="Y244" s="73">
        <f>'ИТОГ и проверка'!Q244</f>
        <v>544</v>
      </c>
      <c r="Z244" s="73">
        <f t="shared" si="55"/>
        <v>34.961439588688947</v>
      </c>
      <c r="AA244" s="71">
        <f t="shared" si="48"/>
        <v>-3.8560411311053144E-2</v>
      </c>
      <c r="AB244" s="73">
        <f t="shared" si="49"/>
        <v>0</v>
      </c>
      <c r="AC244" s="77"/>
      <c r="AD244" s="73"/>
      <c r="AE244" s="77"/>
      <c r="AF244" s="77"/>
      <c r="AG244" s="73">
        <f t="shared" si="50"/>
        <v>544</v>
      </c>
      <c r="AH244" s="73"/>
      <c r="AI244" s="91"/>
      <c r="AJ244" s="91">
        <f t="shared" si="51"/>
        <v>544</v>
      </c>
      <c r="AK244" s="89">
        <f t="shared" si="52"/>
        <v>0</v>
      </c>
      <c r="AL244" s="71">
        <f t="shared" si="53"/>
        <v>0</v>
      </c>
    </row>
    <row r="245" spans="1:38">
      <c r="A245" s="93" t="s">
        <v>496</v>
      </c>
      <c r="B245" s="57" t="s">
        <v>497</v>
      </c>
      <c r="C245" s="175"/>
      <c r="D245" s="58"/>
      <c r="E245" s="59"/>
      <c r="F245" s="267"/>
      <c r="G245" s="119"/>
      <c r="H245" s="61"/>
      <c r="I245" s="61"/>
      <c r="J245" s="61"/>
      <c r="K245" s="61"/>
      <c r="L245" s="61"/>
      <c r="M245" s="61"/>
      <c r="N245" s="61"/>
      <c r="O245" s="7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120"/>
      <c r="AA245" s="60"/>
      <c r="AB245" s="10">
        <f t="shared" si="49"/>
        <v>0</v>
      </c>
      <c r="AC245" s="60"/>
      <c r="AD245" s="60"/>
      <c r="AE245" s="60"/>
      <c r="AF245" s="60"/>
      <c r="AG245" s="60"/>
      <c r="AH245" s="192"/>
      <c r="AI245" s="317"/>
      <c r="AJ245" s="91">
        <f t="shared" si="51"/>
        <v>0</v>
      </c>
      <c r="AK245" s="89">
        <f t="shared" si="52"/>
        <v>0</v>
      </c>
      <c r="AL245" s="71">
        <f t="shared" si="53"/>
        <v>0</v>
      </c>
    </row>
    <row r="246" spans="1:38" ht="63">
      <c r="A246" s="66" t="s">
        <v>498</v>
      </c>
      <c r="B246" s="67" t="s">
        <v>499</v>
      </c>
      <c r="C246" s="171">
        <v>18</v>
      </c>
      <c r="D246" s="74">
        <v>73</v>
      </c>
      <c r="E246" s="148">
        <v>79</v>
      </c>
      <c r="F246" s="157">
        <f t="shared" si="45"/>
        <v>4.3888888888888893</v>
      </c>
      <c r="G246" s="72">
        <v>25</v>
      </c>
      <c r="H246" s="75">
        <v>34</v>
      </c>
      <c r="I246" s="75"/>
      <c r="J246" s="75"/>
      <c r="K246" s="75"/>
      <c r="L246" s="75"/>
      <c r="M246" s="75">
        <v>25</v>
      </c>
      <c r="N246" s="75"/>
      <c r="O246" s="70">
        <v>16</v>
      </c>
      <c r="P246" s="77"/>
      <c r="Q246" s="77"/>
      <c r="R246" s="77"/>
      <c r="S246" s="77"/>
      <c r="T246" s="77"/>
      <c r="U246" s="71">
        <f t="shared" si="46"/>
        <v>64</v>
      </c>
      <c r="V246" s="71">
        <f t="shared" si="54"/>
        <v>27.65</v>
      </c>
      <c r="W246" s="73">
        <f t="shared" si="47"/>
        <v>27</v>
      </c>
      <c r="X246" s="77">
        <v>35</v>
      </c>
      <c r="Y246" s="73">
        <f>'ИТОГ и проверка'!Q246</f>
        <v>27</v>
      </c>
      <c r="Z246" s="73">
        <f t="shared" si="55"/>
        <v>34.177215189873415</v>
      </c>
      <c r="AA246" s="71">
        <f t="shared" si="48"/>
        <v>-0.82278481012658489</v>
      </c>
      <c r="AB246" s="73">
        <f t="shared" si="49"/>
        <v>0</v>
      </c>
      <c r="AC246" s="77"/>
      <c r="AD246" s="73"/>
      <c r="AE246" s="77"/>
      <c r="AF246" s="77"/>
      <c r="AG246" s="73">
        <f t="shared" si="50"/>
        <v>27</v>
      </c>
      <c r="AH246" s="73"/>
      <c r="AI246" s="91"/>
      <c r="AJ246" s="91">
        <f t="shared" si="51"/>
        <v>27</v>
      </c>
      <c r="AK246" s="89">
        <f t="shared" si="52"/>
        <v>0</v>
      </c>
      <c r="AL246" s="71">
        <f t="shared" si="53"/>
        <v>0</v>
      </c>
    </row>
    <row r="247" spans="1:38" ht="47.25">
      <c r="A247" s="66" t="s">
        <v>500</v>
      </c>
      <c r="B247" s="67" t="s">
        <v>501</v>
      </c>
      <c r="C247" s="168">
        <v>144.4</v>
      </c>
      <c r="D247" s="74">
        <v>672</v>
      </c>
      <c r="E247" s="206">
        <v>579</v>
      </c>
      <c r="F247" s="157">
        <f t="shared" si="45"/>
        <v>4.0096952908587253</v>
      </c>
      <c r="G247" s="72">
        <v>160</v>
      </c>
      <c r="H247" s="75">
        <v>24</v>
      </c>
      <c r="I247" s="75"/>
      <c r="J247" s="75"/>
      <c r="K247" s="75"/>
      <c r="L247" s="75"/>
      <c r="M247" s="75">
        <v>160</v>
      </c>
      <c r="N247" s="75"/>
      <c r="O247" s="70">
        <v>53</v>
      </c>
      <c r="P247" s="77"/>
      <c r="Q247" s="77"/>
      <c r="R247" s="77"/>
      <c r="S247" s="77"/>
      <c r="T247" s="77"/>
      <c r="U247" s="71">
        <f t="shared" si="46"/>
        <v>33.125</v>
      </c>
      <c r="V247" s="71">
        <f t="shared" si="54"/>
        <v>202.64999999999998</v>
      </c>
      <c r="W247" s="73">
        <f t="shared" si="47"/>
        <v>202</v>
      </c>
      <c r="X247" s="77">
        <v>35</v>
      </c>
      <c r="Y247" s="73">
        <f>'ИТОГ и проверка'!Q247</f>
        <v>162</v>
      </c>
      <c r="Z247" s="73">
        <f t="shared" si="55"/>
        <v>27.979274611398964</v>
      </c>
      <c r="AA247" s="71">
        <f t="shared" si="48"/>
        <v>-7.0207253886010363</v>
      </c>
      <c r="AB247" s="10">
        <f t="shared" si="49"/>
        <v>0</v>
      </c>
      <c r="AC247" s="77"/>
      <c r="AD247" s="73"/>
      <c r="AE247" s="77"/>
      <c r="AF247" s="77"/>
      <c r="AG247" s="73">
        <f t="shared" si="50"/>
        <v>162</v>
      </c>
      <c r="AH247" s="73"/>
      <c r="AI247" s="91"/>
      <c r="AJ247" s="91">
        <f t="shared" si="51"/>
        <v>162</v>
      </c>
      <c r="AK247" s="89">
        <f t="shared" si="52"/>
        <v>0</v>
      </c>
      <c r="AL247" s="71">
        <f t="shared" si="53"/>
        <v>0</v>
      </c>
    </row>
    <row r="248" spans="1:38">
      <c r="A248" s="93" t="s">
        <v>502</v>
      </c>
      <c r="B248" s="57" t="s">
        <v>503</v>
      </c>
      <c r="C248" s="163"/>
      <c r="D248" s="165"/>
      <c r="E248" s="258"/>
      <c r="F248" s="261"/>
      <c r="G248" s="119"/>
      <c r="H248" s="61"/>
      <c r="I248" s="61"/>
      <c r="J248" s="61"/>
      <c r="K248" s="61"/>
      <c r="L248" s="61"/>
      <c r="M248" s="61"/>
      <c r="N248" s="61"/>
      <c r="O248" s="7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120"/>
      <c r="AA248" s="60"/>
      <c r="AB248" s="73">
        <f t="shared" si="49"/>
        <v>0</v>
      </c>
      <c r="AC248" s="60"/>
      <c r="AD248" s="60"/>
      <c r="AE248" s="60"/>
      <c r="AF248" s="60"/>
      <c r="AG248" s="60"/>
      <c r="AH248" s="192"/>
      <c r="AI248" s="317"/>
      <c r="AJ248" s="91">
        <f t="shared" si="51"/>
        <v>0</v>
      </c>
      <c r="AK248" s="89">
        <f t="shared" si="52"/>
        <v>0</v>
      </c>
      <c r="AL248" s="71">
        <f t="shared" si="53"/>
        <v>0</v>
      </c>
    </row>
    <row r="249" spans="1:38" ht="63">
      <c r="A249" s="66" t="s">
        <v>504</v>
      </c>
      <c r="B249" s="67" t="s">
        <v>505</v>
      </c>
      <c r="C249" s="168">
        <v>29.6</v>
      </c>
      <c r="D249" s="74">
        <v>75</v>
      </c>
      <c r="E249" s="187">
        <v>73</v>
      </c>
      <c r="F249" s="157">
        <f t="shared" si="45"/>
        <v>2.4662162162162162</v>
      </c>
      <c r="G249" s="72">
        <v>0</v>
      </c>
      <c r="H249" s="75">
        <v>0</v>
      </c>
      <c r="I249" s="75"/>
      <c r="J249" s="75"/>
      <c r="K249" s="75"/>
      <c r="L249" s="75"/>
      <c r="M249" s="75">
        <v>0</v>
      </c>
      <c r="N249" s="75"/>
      <c r="O249" s="70">
        <v>0</v>
      </c>
      <c r="P249" s="77"/>
      <c r="Q249" s="77"/>
      <c r="R249" s="77"/>
      <c r="S249" s="77"/>
      <c r="T249" s="77"/>
      <c r="U249" s="71">
        <v>0</v>
      </c>
      <c r="V249" s="71">
        <f t="shared" si="54"/>
        <v>25.549999999999997</v>
      </c>
      <c r="W249" s="73">
        <f t="shared" si="47"/>
        <v>25</v>
      </c>
      <c r="X249" s="77">
        <v>35</v>
      </c>
      <c r="Y249" s="73">
        <f>'ИТОГ и проверка'!Q249</f>
        <v>25</v>
      </c>
      <c r="Z249" s="73">
        <f t="shared" si="55"/>
        <v>34.246575342465754</v>
      </c>
      <c r="AA249" s="71">
        <f t="shared" si="48"/>
        <v>-0.75342465753424648</v>
      </c>
      <c r="AB249" s="10">
        <f t="shared" si="49"/>
        <v>0</v>
      </c>
      <c r="AC249" s="77"/>
      <c r="AD249" s="73"/>
      <c r="AE249" s="77"/>
      <c r="AF249" s="77"/>
      <c r="AG249" s="73">
        <f t="shared" si="50"/>
        <v>25</v>
      </c>
      <c r="AH249" s="73"/>
      <c r="AI249" s="91"/>
      <c r="AJ249" s="91">
        <f t="shared" si="51"/>
        <v>25</v>
      </c>
      <c r="AK249" s="89">
        <f t="shared" si="52"/>
        <v>0</v>
      </c>
      <c r="AL249" s="71">
        <f t="shared" si="53"/>
        <v>0</v>
      </c>
    </row>
    <row r="250" spans="1:38" ht="47.25">
      <c r="A250" s="66" t="s">
        <v>506</v>
      </c>
      <c r="B250" s="67" t="s">
        <v>507</v>
      </c>
      <c r="C250" s="171">
        <v>5.2</v>
      </c>
      <c r="D250" s="74">
        <v>1</v>
      </c>
      <c r="E250" s="251">
        <v>0</v>
      </c>
      <c r="F250" s="157">
        <f t="shared" si="45"/>
        <v>0</v>
      </c>
      <c r="G250" s="72">
        <v>0</v>
      </c>
      <c r="H250" s="75">
        <v>0</v>
      </c>
      <c r="I250" s="75"/>
      <c r="J250" s="75"/>
      <c r="K250" s="75"/>
      <c r="L250" s="75"/>
      <c r="M250" s="75">
        <v>0</v>
      </c>
      <c r="N250" s="75"/>
      <c r="O250" s="70">
        <v>0</v>
      </c>
      <c r="P250" s="77"/>
      <c r="Q250" s="77"/>
      <c r="R250" s="77"/>
      <c r="S250" s="77"/>
      <c r="T250" s="77"/>
      <c r="U250" s="71">
        <v>0</v>
      </c>
      <c r="V250" s="71">
        <f t="shared" si="54"/>
        <v>0</v>
      </c>
      <c r="W250" s="73">
        <f t="shared" si="47"/>
        <v>0</v>
      </c>
      <c r="X250" s="77">
        <v>0</v>
      </c>
      <c r="Y250" s="73">
        <f>'ИТОГ и проверка'!Q250</f>
        <v>0</v>
      </c>
      <c r="Z250" s="73">
        <v>0</v>
      </c>
      <c r="AA250" s="71">
        <f t="shared" si="48"/>
        <v>0</v>
      </c>
      <c r="AB250" s="73">
        <f t="shared" si="49"/>
        <v>0</v>
      </c>
      <c r="AC250" s="77"/>
      <c r="AD250" s="73"/>
      <c r="AE250" s="77"/>
      <c r="AF250" s="77"/>
      <c r="AG250" s="73">
        <f t="shared" si="50"/>
        <v>0</v>
      </c>
      <c r="AH250" s="73"/>
      <c r="AI250" s="91"/>
      <c r="AJ250" s="91">
        <f t="shared" si="51"/>
        <v>0</v>
      </c>
      <c r="AK250" s="89">
        <f t="shared" si="52"/>
        <v>0</v>
      </c>
      <c r="AL250" s="71">
        <f t="shared" si="53"/>
        <v>0</v>
      </c>
    </row>
    <row r="251" spans="1:38" ht="47.25">
      <c r="A251" s="66" t="s">
        <v>508</v>
      </c>
      <c r="B251" s="67" t="s">
        <v>509</v>
      </c>
      <c r="C251" s="168">
        <v>3.2</v>
      </c>
      <c r="D251" s="284">
        <v>0</v>
      </c>
      <c r="E251" s="250">
        <v>0</v>
      </c>
      <c r="F251" s="174">
        <f t="shared" si="45"/>
        <v>0</v>
      </c>
      <c r="G251" s="72">
        <v>0</v>
      </c>
      <c r="H251" s="75">
        <v>0</v>
      </c>
      <c r="I251" s="75"/>
      <c r="J251" s="75"/>
      <c r="K251" s="75"/>
      <c r="L251" s="75"/>
      <c r="M251" s="75">
        <v>0</v>
      </c>
      <c r="N251" s="75"/>
      <c r="O251" s="70">
        <v>0</v>
      </c>
      <c r="P251" s="77"/>
      <c r="Q251" s="77"/>
      <c r="R251" s="77"/>
      <c r="S251" s="77"/>
      <c r="T251" s="77"/>
      <c r="U251" s="71">
        <v>0</v>
      </c>
      <c r="V251" s="71">
        <f t="shared" si="54"/>
        <v>0</v>
      </c>
      <c r="W251" s="73">
        <f t="shared" si="47"/>
        <v>0</v>
      </c>
      <c r="X251" s="77">
        <v>0</v>
      </c>
      <c r="Y251" s="73">
        <f>'ИТОГ и проверка'!Q251</f>
        <v>0</v>
      </c>
      <c r="Z251" s="73">
        <v>0</v>
      </c>
      <c r="AA251" s="71">
        <f t="shared" si="48"/>
        <v>0</v>
      </c>
      <c r="AB251" s="10">
        <f t="shared" si="49"/>
        <v>0</v>
      </c>
      <c r="AC251" s="77"/>
      <c r="AD251" s="73"/>
      <c r="AE251" s="77"/>
      <c r="AF251" s="77"/>
      <c r="AG251" s="73">
        <f t="shared" si="50"/>
        <v>0</v>
      </c>
      <c r="AH251" s="73"/>
      <c r="AI251" s="91"/>
      <c r="AJ251" s="91">
        <f t="shared" si="51"/>
        <v>0</v>
      </c>
      <c r="AK251" s="89">
        <f t="shared" si="52"/>
        <v>0</v>
      </c>
      <c r="AL251" s="71">
        <f t="shared" si="53"/>
        <v>0</v>
      </c>
    </row>
    <row r="252" spans="1:38" ht="31.5">
      <c r="A252" s="66" t="s">
        <v>510</v>
      </c>
      <c r="B252" s="67" t="s">
        <v>511</v>
      </c>
      <c r="C252" s="171">
        <v>4</v>
      </c>
      <c r="D252" s="74">
        <v>19</v>
      </c>
      <c r="E252" s="251">
        <v>0</v>
      </c>
      <c r="F252" s="157">
        <f t="shared" si="45"/>
        <v>0</v>
      </c>
      <c r="G252" s="72">
        <v>5</v>
      </c>
      <c r="H252" s="75">
        <v>26</v>
      </c>
      <c r="I252" s="75"/>
      <c r="J252" s="75"/>
      <c r="K252" s="75"/>
      <c r="L252" s="75"/>
      <c r="M252" s="75">
        <v>5</v>
      </c>
      <c r="N252" s="75"/>
      <c r="O252" s="70">
        <v>5</v>
      </c>
      <c r="P252" s="77"/>
      <c r="Q252" s="77"/>
      <c r="R252" s="77"/>
      <c r="S252" s="77"/>
      <c r="T252" s="77"/>
      <c r="U252" s="71">
        <f t="shared" si="46"/>
        <v>100</v>
      </c>
      <c r="V252" s="71">
        <f t="shared" si="54"/>
        <v>0</v>
      </c>
      <c r="W252" s="73">
        <f t="shared" si="47"/>
        <v>0</v>
      </c>
      <c r="X252" s="77">
        <v>0</v>
      </c>
      <c r="Y252" s="73">
        <f>'ИТОГ и проверка'!Q252</f>
        <v>0</v>
      </c>
      <c r="Z252" s="73">
        <v>0</v>
      </c>
      <c r="AA252" s="71">
        <f t="shared" si="48"/>
        <v>0</v>
      </c>
      <c r="AB252" s="73">
        <f t="shared" si="49"/>
        <v>0</v>
      </c>
      <c r="AC252" s="77"/>
      <c r="AD252" s="73"/>
      <c r="AE252" s="77"/>
      <c r="AF252" s="77"/>
      <c r="AG252" s="73">
        <f t="shared" si="50"/>
        <v>0</v>
      </c>
      <c r="AH252" s="73"/>
      <c r="AI252" s="91"/>
      <c r="AJ252" s="91">
        <f t="shared" si="51"/>
        <v>0</v>
      </c>
      <c r="AK252" s="89">
        <f t="shared" si="52"/>
        <v>0</v>
      </c>
      <c r="AL252" s="71">
        <f t="shared" si="53"/>
        <v>0</v>
      </c>
    </row>
    <row r="253" spans="1:38" ht="31.5">
      <c r="A253" s="66" t="s">
        <v>512</v>
      </c>
      <c r="B253" s="67" t="s">
        <v>513</v>
      </c>
      <c r="C253" s="168">
        <v>9.4</v>
      </c>
      <c r="D253" s="284">
        <v>7</v>
      </c>
      <c r="E253" s="250">
        <v>7</v>
      </c>
      <c r="F253" s="174">
        <f t="shared" si="45"/>
        <v>0.74468085106382975</v>
      </c>
      <c r="G253" s="72">
        <v>0</v>
      </c>
      <c r="H253" s="75">
        <v>0</v>
      </c>
      <c r="I253" s="75"/>
      <c r="J253" s="75"/>
      <c r="K253" s="75"/>
      <c r="L253" s="75"/>
      <c r="M253" s="75">
        <v>0</v>
      </c>
      <c r="N253" s="75"/>
      <c r="O253" s="70">
        <v>0</v>
      </c>
      <c r="P253" s="77"/>
      <c r="Q253" s="77"/>
      <c r="R253" s="77"/>
      <c r="S253" s="77"/>
      <c r="T253" s="77"/>
      <c r="U253" s="71">
        <v>0</v>
      </c>
      <c r="V253" s="71">
        <f t="shared" si="54"/>
        <v>2.4499999999999997</v>
      </c>
      <c r="W253" s="73">
        <f t="shared" si="47"/>
        <v>2</v>
      </c>
      <c r="X253" s="77">
        <v>35</v>
      </c>
      <c r="Y253" s="73">
        <f>'ИТОГ и проверка'!Q253</f>
        <v>0</v>
      </c>
      <c r="Z253" s="73">
        <f t="shared" si="55"/>
        <v>0</v>
      </c>
      <c r="AA253" s="71">
        <f t="shared" si="48"/>
        <v>-35</v>
      </c>
      <c r="AB253" s="10">
        <f t="shared" si="49"/>
        <v>0</v>
      </c>
      <c r="AC253" s="77"/>
      <c r="AD253" s="73"/>
      <c r="AE253" s="77"/>
      <c r="AF253" s="77"/>
      <c r="AG253" s="73">
        <f t="shared" si="50"/>
        <v>0</v>
      </c>
      <c r="AH253" s="73"/>
      <c r="AI253" s="91"/>
      <c r="AJ253" s="91">
        <f t="shared" si="51"/>
        <v>0</v>
      </c>
      <c r="AK253" s="89">
        <f t="shared" si="52"/>
        <v>0</v>
      </c>
      <c r="AL253" s="71">
        <f t="shared" si="53"/>
        <v>0</v>
      </c>
    </row>
    <row r="254" spans="1:38" ht="63">
      <c r="A254" s="66" t="s">
        <v>514</v>
      </c>
      <c r="B254" s="67" t="s">
        <v>515</v>
      </c>
      <c r="C254" s="171">
        <v>11.4</v>
      </c>
      <c r="D254" s="74">
        <v>10</v>
      </c>
      <c r="E254" s="148">
        <v>7</v>
      </c>
      <c r="F254" s="157">
        <f t="shared" si="45"/>
        <v>0.61403508771929827</v>
      </c>
      <c r="G254" s="72">
        <v>0</v>
      </c>
      <c r="H254" s="75">
        <v>0</v>
      </c>
      <c r="I254" s="75"/>
      <c r="J254" s="75"/>
      <c r="K254" s="75"/>
      <c r="L254" s="75"/>
      <c r="M254" s="75">
        <v>0</v>
      </c>
      <c r="N254" s="75"/>
      <c r="O254" s="70">
        <v>0</v>
      </c>
      <c r="P254" s="77"/>
      <c r="Q254" s="77"/>
      <c r="R254" s="77"/>
      <c r="S254" s="77"/>
      <c r="T254" s="77"/>
      <c r="U254" s="71">
        <v>0</v>
      </c>
      <c r="V254" s="71">
        <f t="shared" si="54"/>
        <v>2.4499999999999997</v>
      </c>
      <c r="W254" s="73">
        <f t="shared" si="47"/>
        <v>2</v>
      </c>
      <c r="X254" s="77">
        <v>35</v>
      </c>
      <c r="Y254" s="73">
        <f>'ИТОГ и проверка'!Q254</f>
        <v>0</v>
      </c>
      <c r="Z254" s="73">
        <f t="shared" si="55"/>
        <v>0</v>
      </c>
      <c r="AA254" s="71">
        <f t="shared" si="48"/>
        <v>-35</v>
      </c>
      <c r="AB254" s="73">
        <f t="shared" si="49"/>
        <v>0</v>
      </c>
      <c r="AC254" s="77"/>
      <c r="AD254" s="73"/>
      <c r="AE254" s="77"/>
      <c r="AF254" s="77"/>
      <c r="AG254" s="73">
        <f t="shared" si="50"/>
        <v>0</v>
      </c>
      <c r="AH254" s="73"/>
      <c r="AI254" s="91"/>
      <c r="AJ254" s="91">
        <f t="shared" si="51"/>
        <v>0</v>
      </c>
      <c r="AK254" s="89">
        <f t="shared" si="52"/>
        <v>0</v>
      </c>
      <c r="AL254" s="71">
        <f t="shared" si="53"/>
        <v>0</v>
      </c>
    </row>
    <row r="255" spans="1:38">
      <c r="A255" s="66" t="s">
        <v>516</v>
      </c>
      <c r="B255" s="67" t="s">
        <v>517</v>
      </c>
      <c r="C255" s="168">
        <v>5.1719999999999997</v>
      </c>
      <c r="D255" s="74">
        <v>10</v>
      </c>
      <c r="E255" s="70">
        <v>10</v>
      </c>
      <c r="F255" s="157">
        <f t="shared" si="45"/>
        <v>1.9334880123743234</v>
      </c>
      <c r="G255" s="72">
        <v>3</v>
      </c>
      <c r="H255" s="75">
        <v>30</v>
      </c>
      <c r="I255" s="75"/>
      <c r="J255" s="75"/>
      <c r="K255" s="75"/>
      <c r="L255" s="75"/>
      <c r="M255" s="75">
        <v>3</v>
      </c>
      <c r="N255" s="75"/>
      <c r="O255" s="115"/>
      <c r="P255" s="77"/>
      <c r="Q255" s="77"/>
      <c r="R255" s="77"/>
      <c r="S255" s="77"/>
      <c r="T255" s="77"/>
      <c r="U255" s="71">
        <v>0</v>
      </c>
      <c r="V255" s="71">
        <f t="shared" si="54"/>
        <v>3.5</v>
      </c>
      <c r="W255" s="73">
        <f t="shared" si="47"/>
        <v>3</v>
      </c>
      <c r="X255" s="77">
        <v>35</v>
      </c>
      <c r="Y255" s="73">
        <f>'ИТОГ и проверка'!Q255</f>
        <v>0</v>
      </c>
      <c r="Z255" s="73">
        <f t="shared" si="55"/>
        <v>0</v>
      </c>
      <c r="AA255" s="71">
        <f t="shared" si="48"/>
        <v>-35</v>
      </c>
      <c r="AB255" s="10">
        <f t="shared" si="49"/>
        <v>0</v>
      </c>
      <c r="AC255" s="77"/>
      <c r="AD255" s="73"/>
      <c r="AE255" s="77"/>
      <c r="AF255" s="77"/>
      <c r="AG255" s="73">
        <f t="shared" si="50"/>
        <v>0</v>
      </c>
      <c r="AH255" s="73"/>
      <c r="AI255" s="91"/>
      <c r="AJ255" s="91">
        <f t="shared" si="51"/>
        <v>0</v>
      </c>
      <c r="AK255" s="89">
        <f t="shared" si="52"/>
        <v>0</v>
      </c>
      <c r="AL255" s="71">
        <f t="shared" si="53"/>
        <v>0</v>
      </c>
    </row>
    <row r="256" spans="1:38" ht="31.5">
      <c r="A256" s="66" t="s">
        <v>518</v>
      </c>
      <c r="B256" s="67" t="s">
        <v>519</v>
      </c>
      <c r="C256" s="171">
        <v>3.52</v>
      </c>
      <c r="D256" s="74">
        <v>6</v>
      </c>
      <c r="E256" s="365">
        <v>17</v>
      </c>
      <c r="F256" s="157">
        <f t="shared" si="45"/>
        <v>4.8295454545454541</v>
      </c>
      <c r="G256" s="72">
        <v>2</v>
      </c>
      <c r="H256" s="75">
        <v>33</v>
      </c>
      <c r="I256" s="75"/>
      <c r="J256" s="75"/>
      <c r="K256" s="75"/>
      <c r="L256" s="75"/>
      <c r="M256" s="75">
        <v>2</v>
      </c>
      <c r="N256" s="75"/>
      <c r="O256" s="70">
        <v>0</v>
      </c>
      <c r="P256" s="77"/>
      <c r="Q256" s="77"/>
      <c r="R256" s="77"/>
      <c r="S256" s="77"/>
      <c r="T256" s="77"/>
      <c r="U256" s="71">
        <f t="shared" si="46"/>
        <v>0</v>
      </c>
      <c r="V256" s="71">
        <f t="shared" si="54"/>
        <v>5.9499999999999993</v>
      </c>
      <c r="W256" s="73">
        <f t="shared" si="47"/>
        <v>5</v>
      </c>
      <c r="X256" s="77">
        <v>35</v>
      </c>
      <c r="Y256" s="73">
        <f>'ИТОГ и проверка'!Q256</f>
        <v>3</v>
      </c>
      <c r="Z256" s="73">
        <f t="shared" si="55"/>
        <v>17.647058823529409</v>
      </c>
      <c r="AA256" s="71">
        <f t="shared" si="48"/>
        <v>-17.352941176470591</v>
      </c>
      <c r="AB256" s="73">
        <f t="shared" si="49"/>
        <v>0</v>
      </c>
      <c r="AC256" s="77"/>
      <c r="AD256" s="73"/>
      <c r="AE256" s="77"/>
      <c r="AF256" s="77"/>
      <c r="AG256" s="73">
        <f t="shared" si="50"/>
        <v>3</v>
      </c>
      <c r="AH256" s="73"/>
      <c r="AI256" s="91"/>
      <c r="AJ256" s="91">
        <f t="shared" si="51"/>
        <v>3</v>
      </c>
      <c r="AK256" s="89">
        <f t="shared" si="52"/>
        <v>0</v>
      </c>
      <c r="AL256" s="71">
        <f t="shared" si="53"/>
        <v>0</v>
      </c>
    </row>
    <row r="257" spans="1:38" ht="31.5">
      <c r="A257" s="66" t="s">
        <v>520</v>
      </c>
      <c r="B257" s="67" t="s">
        <v>521</v>
      </c>
      <c r="C257" s="168">
        <v>23.2</v>
      </c>
      <c r="D257" s="284">
        <v>12</v>
      </c>
      <c r="E257" s="218">
        <v>58</v>
      </c>
      <c r="F257" s="174">
        <f t="shared" si="45"/>
        <v>2.5</v>
      </c>
      <c r="G257" s="72">
        <v>4</v>
      </c>
      <c r="H257" s="75">
        <v>33</v>
      </c>
      <c r="I257" s="75"/>
      <c r="J257" s="75"/>
      <c r="K257" s="75"/>
      <c r="L257" s="75"/>
      <c r="M257" s="75">
        <v>4</v>
      </c>
      <c r="N257" s="75"/>
      <c r="O257" s="70">
        <v>4</v>
      </c>
      <c r="P257" s="77"/>
      <c r="Q257" s="77"/>
      <c r="R257" s="77"/>
      <c r="S257" s="77"/>
      <c r="T257" s="77"/>
      <c r="U257" s="71">
        <f t="shared" si="46"/>
        <v>100</v>
      </c>
      <c r="V257" s="71">
        <f t="shared" si="54"/>
        <v>20.299999999999997</v>
      </c>
      <c r="W257" s="73">
        <f t="shared" si="47"/>
        <v>20</v>
      </c>
      <c r="X257" s="77">
        <v>35</v>
      </c>
      <c r="Y257" s="73">
        <f>'ИТОГ и проверка'!Q257</f>
        <v>20</v>
      </c>
      <c r="Z257" s="73">
        <f t="shared" si="55"/>
        <v>34.482758620689658</v>
      </c>
      <c r="AA257" s="71">
        <f t="shared" si="48"/>
        <v>-0.51724137931034164</v>
      </c>
      <c r="AB257" s="10">
        <f t="shared" si="49"/>
        <v>0</v>
      </c>
      <c r="AC257" s="77"/>
      <c r="AD257" s="73"/>
      <c r="AE257" s="77"/>
      <c r="AF257" s="77"/>
      <c r="AG257" s="73">
        <f t="shared" si="50"/>
        <v>20</v>
      </c>
      <c r="AH257" s="73"/>
      <c r="AI257" s="91"/>
      <c r="AJ257" s="91">
        <f t="shared" si="51"/>
        <v>20</v>
      </c>
      <c r="AK257" s="89">
        <f t="shared" si="52"/>
        <v>0</v>
      </c>
      <c r="AL257" s="71">
        <f t="shared" si="53"/>
        <v>0</v>
      </c>
    </row>
    <row r="258" spans="1:38" ht="31.5">
      <c r="A258" s="66" t="s">
        <v>522</v>
      </c>
      <c r="B258" s="67" t="s">
        <v>523</v>
      </c>
      <c r="C258" s="222">
        <v>35.938000000000002</v>
      </c>
      <c r="D258" s="74">
        <v>23</v>
      </c>
      <c r="E258" s="187">
        <v>28</v>
      </c>
      <c r="F258" s="157">
        <f t="shared" si="45"/>
        <v>0.77911959485781057</v>
      </c>
      <c r="G258" s="72">
        <v>4</v>
      </c>
      <c r="H258" s="75">
        <v>17</v>
      </c>
      <c r="I258" s="75"/>
      <c r="J258" s="75"/>
      <c r="K258" s="75"/>
      <c r="L258" s="75"/>
      <c r="M258" s="75">
        <v>4</v>
      </c>
      <c r="N258" s="75"/>
      <c r="O258" s="70">
        <v>0</v>
      </c>
      <c r="P258" s="77"/>
      <c r="Q258" s="77"/>
      <c r="R258" s="77"/>
      <c r="S258" s="77"/>
      <c r="T258" s="77"/>
      <c r="U258" s="71">
        <v>0</v>
      </c>
      <c r="V258" s="71">
        <f t="shared" si="54"/>
        <v>9.7999999999999989</v>
      </c>
      <c r="W258" s="73">
        <f t="shared" si="47"/>
        <v>9</v>
      </c>
      <c r="X258" s="77">
        <v>35</v>
      </c>
      <c r="Y258" s="73">
        <f>'ИТОГ и проверка'!Q258</f>
        <v>0</v>
      </c>
      <c r="Z258" s="73">
        <f t="shared" si="55"/>
        <v>0</v>
      </c>
      <c r="AA258" s="71">
        <f t="shared" si="48"/>
        <v>-35</v>
      </c>
      <c r="AB258" s="73">
        <f t="shared" si="49"/>
        <v>0</v>
      </c>
      <c r="AC258" s="77"/>
      <c r="AD258" s="73"/>
      <c r="AE258" s="77"/>
      <c r="AF258" s="77"/>
      <c r="AG258" s="73">
        <f t="shared" si="50"/>
        <v>0</v>
      </c>
      <c r="AH258" s="73"/>
      <c r="AI258" s="91"/>
      <c r="AJ258" s="91">
        <f t="shared" si="51"/>
        <v>0</v>
      </c>
      <c r="AK258" s="89">
        <f t="shared" si="52"/>
        <v>0</v>
      </c>
      <c r="AL258" s="71">
        <f t="shared" si="53"/>
        <v>0</v>
      </c>
    </row>
    <row r="259" spans="1:38" ht="47.25">
      <c r="A259" s="66" t="s">
        <v>524</v>
      </c>
      <c r="B259" s="67" t="s">
        <v>525</v>
      </c>
      <c r="C259" s="168">
        <v>12.676</v>
      </c>
      <c r="D259" s="74">
        <v>15</v>
      </c>
      <c r="E259" s="70">
        <v>11</v>
      </c>
      <c r="F259" s="157">
        <f t="shared" si="45"/>
        <v>0.86778163458504254</v>
      </c>
      <c r="G259" s="72">
        <v>0</v>
      </c>
      <c r="H259" s="75">
        <v>0</v>
      </c>
      <c r="I259" s="75"/>
      <c r="J259" s="75"/>
      <c r="K259" s="75"/>
      <c r="L259" s="75"/>
      <c r="M259" s="75">
        <v>0</v>
      </c>
      <c r="N259" s="75"/>
      <c r="O259" s="70">
        <v>0</v>
      </c>
      <c r="P259" s="77"/>
      <c r="Q259" s="77"/>
      <c r="R259" s="77"/>
      <c r="S259" s="77"/>
      <c r="T259" s="77"/>
      <c r="U259" s="71">
        <v>0</v>
      </c>
      <c r="V259" s="71">
        <f t="shared" si="54"/>
        <v>3.8499999999999996</v>
      </c>
      <c r="W259" s="73">
        <f t="shared" si="47"/>
        <v>3</v>
      </c>
      <c r="X259" s="77">
        <v>35</v>
      </c>
      <c r="Y259" s="73">
        <f>'ИТОГ и проверка'!Q259</f>
        <v>0</v>
      </c>
      <c r="Z259" s="73">
        <f t="shared" si="55"/>
        <v>0</v>
      </c>
      <c r="AA259" s="71">
        <f t="shared" si="48"/>
        <v>-35</v>
      </c>
      <c r="AB259" s="10">
        <f t="shared" si="49"/>
        <v>0</v>
      </c>
      <c r="AC259" s="77"/>
      <c r="AD259" s="73"/>
      <c r="AE259" s="77"/>
      <c r="AF259" s="77"/>
      <c r="AG259" s="73">
        <f t="shared" si="50"/>
        <v>0</v>
      </c>
      <c r="AH259" s="73"/>
      <c r="AI259" s="91"/>
      <c r="AJ259" s="91">
        <f t="shared" si="51"/>
        <v>0</v>
      </c>
      <c r="AK259" s="89">
        <f t="shared" si="52"/>
        <v>0</v>
      </c>
      <c r="AL259" s="71">
        <f t="shared" si="53"/>
        <v>0</v>
      </c>
    </row>
    <row r="260" spans="1:38" ht="63">
      <c r="A260" s="69" t="s">
        <v>526</v>
      </c>
      <c r="B260" s="128" t="s">
        <v>527</v>
      </c>
      <c r="C260" s="171">
        <v>9.8000000000000007</v>
      </c>
      <c r="D260" s="74">
        <v>3</v>
      </c>
      <c r="E260" s="187">
        <v>10</v>
      </c>
      <c r="F260" s="157">
        <f t="shared" si="45"/>
        <v>1.0204081632653061</v>
      </c>
      <c r="G260" s="72">
        <v>1</v>
      </c>
      <c r="H260" s="75">
        <v>33</v>
      </c>
      <c r="I260" s="75"/>
      <c r="J260" s="75"/>
      <c r="K260" s="75"/>
      <c r="L260" s="75"/>
      <c r="M260" s="75">
        <v>1</v>
      </c>
      <c r="N260" s="75"/>
      <c r="O260" s="70">
        <v>0</v>
      </c>
      <c r="P260" s="77"/>
      <c r="Q260" s="77"/>
      <c r="R260" s="77"/>
      <c r="S260" s="77"/>
      <c r="T260" s="77"/>
      <c r="U260" s="71">
        <v>0</v>
      </c>
      <c r="V260" s="71">
        <f t="shared" si="54"/>
        <v>3.5</v>
      </c>
      <c r="W260" s="73">
        <f t="shared" si="47"/>
        <v>3</v>
      </c>
      <c r="X260" s="77">
        <v>35</v>
      </c>
      <c r="Y260" s="73">
        <f>'ИТОГ и проверка'!Q260</f>
        <v>3</v>
      </c>
      <c r="Z260" s="73">
        <f t="shared" si="55"/>
        <v>30</v>
      </c>
      <c r="AA260" s="71">
        <f t="shared" si="48"/>
        <v>-5</v>
      </c>
      <c r="AB260" s="73">
        <f t="shared" si="49"/>
        <v>0</v>
      </c>
      <c r="AC260" s="77"/>
      <c r="AD260" s="73"/>
      <c r="AE260" s="77"/>
      <c r="AF260" s="77"/>
      <c r="AG260" s="73">
        <f t="shared" si="50"/>
        <v>3</v>
      </c>
      <c r="AH260" s="73"/>
      <c r="AI260" s="91"/>
      <c r="AJ260" s="91">
        <f t="shared" si="51"/>
        <v>3</v>
      </c>
      <c r="AK260" s="89">
        <f t="shared" si="52"/>
        <v>0</v>
      </c>
      <c r="AL260" s="71">
        <f t="shared" si="53"/>
        <v>0</v>
      </c>
    </row>
    <row r="261" spans="1:38" ht="63">
      <c r="A261" s="66" t="s">
        <v>528</v>
      </c>
      <c r="B261" s="67" t="s">
        <v>529</v>
      </c>
      <c r="C261" s="168">
        <v>16.123000000000001</v>
      </c>
      <c r="D261" s="69">
        <v>0</v>
      </c>
      <c r="E261" s="323">
        <v>4</v>
      </c>
      <c r="F261" s="157">
        <f t="shared" si="45"/>
        <v>0.24809278670222662</v>
      </c>
      <c r="G261" s="72">
        <v>0</v>
      </c>
      <c r="H261" s="75">
        <v>0</v>
      </c>
      <c r="I261" s="74"/>
      <c r="J261" s="75">
        <v>0</v>
      </c>
      <c r="K261" s="74"/>
      <c r="L261" s="74"/>
      <c r="M261" s="74">
        <v>0</v>
      </c>
      <c r="N261" s="75">
        <v>0</v>
      </c>
      <c r="O261" s="70">
        <v>0</v>
      </c>
      <c r="P261" s="69"/>
      <c r="Q261" s="69"/>
      <c r="R261" s="69"/>
      <c r="S261" s="69">
        <v>0</v>
      </c>
      <c r="T261" s="69">
        <v>0</v>
      </c>
      <c r="U261" s="71">
        <v>0</v>
      </c>
      <c r="V261" s="257">
        <f t="shared" si="54"/>
        <v>1.4</v>
      </c>
      <c r="W261" s="73">
        <f t="shared" si="47"/>
        <v>1</v>
      </c>
      <c r="X261" s="147">
        <v>35</v>
      </c>
      <c r="Y261" s="73">
        <f>'ИТОГ и проверка'!Q261</f>
        <v>1</v>
      </c>
      <c r="Z261" s="10">
        <f t="shared" si="55"/>
        <v>25</v>
      </c>
      <c r="AA261" s="71">
        <f t="shared" si="48"/>
        <v>-10</v>
      </c>
      <c r="AB261" s="10">
        <f t="shared" si="49"/>
        <v>0</v>
      </c>
      <c r="AC261" s="69"/>
      <c r="AD261" s="73">
        <v>0</v>
      </c>
      <c r="AE261" s="69"/>
      <c r="AF261" s="69"/>
      <c r="AG261" s="69">
        <v>0</v>
      </c>
      <c r="AH261" s="73">
        <v>0</v>
      </c>
      <c r="AI261" s="91"/>
      <c r="AJ261" s="91"/>
      <c r="AK261" s="89"/>
      <c r="AL261" s="71"/>
    </row>
    <row r="262" spans="1:38" ht="31.5">
      <c r="A262" s="66" t="s">
        <v>530</v>
      </c>
      <c r="B262" s="67" t="s">
        <v>531</v>
      </c>
      <c r="C262" s="171">
        <v>179.86</v>
      </c>
      <c r="D262" s="284">
        <v>10</v>
      </c>
      <c r="E262" s="170">
        <v>11</v>
      </c>
      <c r="F262" s="174">
        <f t="shared" si="45"/>
        <v>6.1158678972534186E-2</v>
      </c>
      <c r="G262" s="72">
        <v>3</v>
      </c>
      <c r="H262" s="75">
        <v>30</v>
      </c>
      <c r="I262" s="75"/>
      <c r="J262" s="75"/>
      <c r="K262" s="75"/>
      <c r="L262" s="75"/>
      <c r="M262" s="75">
        <v>3</v>
      </c>
      <c r="N262" s="75"/>
      <c r="O262" s="70">
        <v>3</v>
      </c>
      <c r="P262" s="77"/>
      <c r="Q262" s="77"/>
      <c r="R262" s="77"/>
      <c r="S262" s="77"/>
      <c r="T262" s="77"/>
      <c r="U262" s="71">
        <f t="shared" si="46"/>
        <v>100</v>
      </c>
      <c r="V262" s="71">
        <f t="shared" si="54"/>
        <v>3.8499999999999996</v>
      </c>
      <c r="W262" s="73">
        <f t="shared" si="47"/>
        <v>3</v>
      </c>
      <c r="X262" s="77">
        <v>35</v>
      </c>
      <c r="Y262" s="73">
        <f>'ИТОГ и проверка'!Q262</f>
        <v>3</v>
      </c>
      <c r="Z262" s="73">
        <f t="shared" si="55"/>
        <v>27.272727272727273</v>
      </c>
      <c r="AA262" s="71">
        <f t="shared" si="48"/>
        <v>-7.7272727272727266</v>
      </c>
      <c r="AB262" s="73">
        <f t="shared" si="49"/>
        <v>0</v>
      </c>
      <c r="AC262" s="77"/>
      <c r="AD262" s="73"/>
      <c r="AE262" s="77"/>
      <c r="AF262" s="77"/>
      <c r="AG262" s="73">
        <f t="shared" si="50"/>
        <v>3</v>
      </c>
      <c r="AH262" s="73"/>
      <c r="AI262" s="91"/>
      <c r="AJ262" s="91">
        <f t="shared" si="51"/>
        <v>3</v>
      </c>
      <c r="AK262" s="89">
        <f t="shared" si="52"/>
        <v>0</v>
      </c>
      <c r="AL262" s="71">
        <f t="shared" si="53"/>
        <v>0</v>
      </c>
    </row>
    <row r="263" spans="1:38" ht="47.25">
      <c r="A263" s="66" t="s">
        <v>532</v>
      </c>
      <c r="B263" s="67" t="s">
        <v>533</v>
      </c>
      <c r="C263" s="168">
        <v>47.5</v>
      </c>
      <c r="D263" s="284">
        <v>120</v>
      </c>
      <c r="E263" s="250">
        <v>92</v>
      </c>
      <c r="F263" s="174">
        <f t="shared" si="45"/>
        <v>1.9368421052631579</v>
      </c>
      <c r="G263" s="72">
        <v>40</v>
      </c>
      <c r="H263" s="75">
        <v>33</v>
      </c>
      <c r="I263" s="75"/>
      <c r="J263" s="75"/>
      <c r="K263" s="75"/>
      <c r="L263" s="75"/>
      <c r="M263" s="75">
        <v>40</v>
      </c>
      <c r="N263" s="75"/>
      <c r="O263" s="70">
        <v>28</v>
      </c>
      <c r="P263" s="77"/>
      <c r="Q263" s="77"/>
      <c r="R263" s="77"/>
      <c r="S263" s="77"/>
      <c r="T263" s="77"/>
      <c r="U263" s="71">
        <f t="shared" si="46"/>
        <v>70</v>
      </c>
      <c r="V263" s="71">
        <f t="shared" si="54"/>
        <v>32.199999999999996</v>
      </c>
      <c r="W263" s="73">
        <f t="shared" si="47"/>
        <v>32</v>
      </c>
      <c r="X263" s="77">
        <v>35</v>
      </c>
      <c r="Y263" s="73">
        <f>'ИТОГ и проверка'!Q263</f>
        <v>30</v>
      </c>
      <c r="Z263" s="73">
        <f t="shared" si="55"/>
        <v>32.608695652173914</v>
      </c>
      <c r="AA263" s="71">
        <f t="shared" si="48"/>
        <v>-2.391304347826086</v>
      </c>
      <c r="AB263" s="10">
        <f t="shared" si="49"/>
        <v>0</v>
      </c>
      <c r="AC263" s="77"/>
      <c r="AD263" s="73"/>
      <c r="AE263" s="77"/>
      <c r="AF263" s="77"/>
      <c r="AG263" s="73">
        <f t="shared" si="50"/>
        <v>30</v>
      </c>
      <c r="AH263" s="73"/>
      <c r="AI263" s="91"/>
      <c r="AJ263" s="91">
        <f t="shared" si="51"/>
        <v>30</v>
      </c>
      <c r="AK263" s="89">
        <f t="shared" si="52"/>
        <v>0</v>
      </c>
      <c r="AL263" s="71">
        <f t="shared" si="53"/>
        <v>0</v>
      </c>
    </row>
    <row r="264" spans="1:38" ht="47.25">
      <c r="A264" s="66" t="s">
        <v>534</v>
      </c>
      <c r="B264" s="67" t="s">
        <v>535</v>
      </c>
      <c r="C264" s="222">
        <v>23.922999999999998</v>
      </c>
      <c r="D264" s="74">
        <v>49</v>
      </c>
      <c r="E264" s="246">
        <v>51</v>
      </c>
      <c r="F264" s="157">
        <f t="shared" si="45"/>
        <v>2.1318396522175314</v>
      </c>
      <c r="G264" s="72">
        <v>6</v>
      </c>
      <c r="H264" s="75">
        <v>12</v>
      </c>
      <c r="I264" s="75"/>
      <c r="J264" s="75"/>
      <c r="K264" s="75"/>
      <c r="L264" s="75"/>
      <c r="M264" s="75">
        <v>6</v>
      </c>
      <c r="N264" s="75"/>
      <c r="O264" s="70">
        <v>6</v>
      </c>
      <c r="P264" s="77"/>
      <c r="Q264" s="77"/>
      <c r="R264" s="77"/>
      <c r="S264" s="77"/>
      <c r="T264" s="77"/>
      <c r="U264" s="71">
        <f t="shared" si="46"/>
        <v>100</v>
      </c>
      <c r="V264" s="71">
        <f t="shared" si="54"/>
        <v>17.849999999999998</v>
      </c>
      <c r="W264" s="73">
        <f t="shared" si="47"/>
        <v>17</v>
      </c>
      <c r="X264" s="77">
        <v>35</v>
      </c>
      <c r="Y264" s="73">
        <f>'ИТОГ и проверка'!Q264</f>
        <v>15</v>
      </c>
      <c r="Z264" s="73">
        <f t="shared" si="55"/>
        <v>29.411764705882351</v>
      </c>
      <c r="AA264" s="71">
        <f t="shared" si="48"/>
        <v>-5.5882352941176485</v>
      </c>
      <c r="AB264" s="73">
        <f t="shared" si="49"/>
        <v>0</v>
      </c>
      <c r="AC264" s="77"/>
      <c r="AD264" s="73"/>
      <c r="AE264" s="77"/>
      <c r="AF264" s="77"/>
      <c r="AG264" s="73">
        <f t="shared" si="50"/>
        <v>15</v>
      </c>
      <c r="AH264" s="73"/>
      <c r="AI264" s="91"/>
      <c r="AJ264" s="91">
        <f t="shared" si="51"/>
        <v>15</v>
      </c>
      <c r="AK264" s="89">
        <f t="shared" si="52"/>
        <v>0</v>
      </c>
      <c r="AL264" s="71">
        <f t="shared" si="53"/>
        <v>0</v>
      </c>
    </row>
    <row r="265" spans="1:38" s="139" customFormat="1">
      <c r="A265" s="129"/>
      <c r="B265" s="130" t="s">
        <v>536</v>
      </c>
      <c r="C265" s="131">
        <f>SUM(C13:C264)</f>
        <v>70022.294000000009</v>
      </c>
      <c r="D265" s="132">
        <f>SUM(D13:D264)</f>
        <v>266731</v>
      </c>
      <c r="E265" s="132">
        <f>SUM(E13:E264)</f>
        <v>271911</v>
      </c>
      <c r="F265" s="336">
        <f t="shared" si="45"/>
        <v>3.8832061114707264</v>
      </c>
      <c r="G265" s="274">
        <f>SUM(G13:G264)</f>
        <v>82241</v>
      </c>
      <c r="H265" s="275">
        <f>G265/D265%</f>
        <v>30.832936554056335</v>
      </c>
      <c r="I265" s="274">
        <f t="shared" ref="I265:T265" si="56">SUM(I13:I264)</f>
        <v>9115</v>
      </c>
      <c r="J265" s="274">
        <f t="shared" si="56"/>
        <v>0</v>
      </c>
      <c r="K265" s="274">
        <f t="shared" si="56"/>
        <v>0</v>
      </c>
      <c r="L265" s="274">
        <f t="shared" si="56"/>
        <v>0</v>
      </c>
      <c r="M265" s="274">
        <f t="shared" si="56"/>
        <v>81662</v>
      </c>
      <c r="N265" s="274">
        <f t="shared" si="56"/>
        <v>0</v>
      </c>
      <c r="O265" s="132">
        <f t="shared" si="56"/>
        <v>52395</v>
      </c>
      <c r="P265" s="132">
        <f t="shared" si="56"/>
        <v>0</v>
      </c>
      <c r="Q265" s="132">
        <f t="shared" si="56"/>
        <v>0</v>
      </c>
      <c r="R265" s="132">
        <f t="shared" si="56"/>
        <v>0</v>
      </c>
      <c r="S265" s="132">
        <f t="shared" si="56"/>
        <v>0</v>
      </c>
      <c r="T265" s="132">
        <f t="shared" si="56"/>
        <v>0</v>
      </c>
      <c r="U265" s="133">
        <f t="shared" si="46"/>
        <v>63.709098867961238</v>
      </c>
      <c r="V265" s="132"/>
      <c r="W265" s="132">
        <f>SUM(W13:W264)</f>
        <v>95061</v>
      </c>
      <c r="X265" s="132"/>
      <c r="Y265" s="132">
        <f>SUM(Y13:Y264)</f>
        <v>92708</v>
      </c>
      <c r="Z265" s="132"/>
      <c r="AA265" s="132"/>
      <c r="AB265" s="132">
        <f t="shared" ref="AB265:AH265" si="57">SUM(AB13:AB264)</f>
        <v>0</v>
      </c>
      <c r="AC265" s="132">
        <f t="shared" si="57"/>
        <v>16977</v>
      </c>
      <c r="AD265" s="132">
        <f t="shared" si="57"/>
        <v>0</v>
      </c>
      <c r="AE265" s="132">
        <f t="shared" si="57"/>
        <v>0</v>
      </c>
      <c r="AF265" s="132">
        <f t="shared" si="57"/>
        <v>0</v>
      </c>
      <c r="AG265" s="132">
        <f t="shared" si="57"/>
        <v>76070</v>
      </c>
      <c r="AH265" s="132">
        <f t="shared" si="57"/>
        <v>0</v>
      </c>
      <c r="AI265" s="337"/>
      <c r="AJ265" s="136">
        <f t="shared" si="51"/>
        <v>76070</v>
      </c>
      <c r="AK265" s="137"/>
      <c r="AL265" s="138"/>
    </row>
    <row r="266" spans="1:38">
      <c r="V266" s="143"/>
      <c r="W266" s="143"/>
      <c r="X266" s="143"/>
      <c r="Y266" s="143"/>
      <c r="Z266" s="143"/>
      <c r="AA266" s="143"/>
      <c r="AB266" s="143"/>
      <c r="AC266" s="143"/>
      <c r="AD266" s="143"/>
      <c r="AE266" s="143"/>
      <c r="AF266" s="143"/>
      <c r="AG266" s="143"/>
      <c r="AH266" s="143"/>
    </row>
    <row r="268" spans="1:38" ht="63" customHeight="1">
      <c r="B268" s="537" t="s">
        <v>537</v>
      </c>
      <c r="C268" s="537"/>
      <c r="D268" s="538" t="s">
        <v>542</v>
      </c>
      <c r="E268" s="538"/>
      <c r="F268" s="539" t="s">
        <v>539</v>
      </c>
      <c r="G268" s="540"/>
      <c r="H268" s="338"/>
      <c r="I268" s="541" t="s">
        <v>540</v>
      </c>
      <c r="J268" s="541"/>
      <c r="K268" s="541"/>
      <c r="L268" s="338"/>
      <c r="M268" s="338"/>
      <c r="N268" s="338"/>
      <c r="O268" s="338"/>
      <c r="P268" s="338"/>
      <c r="Q268" s="338"/>
      <c r="R268" s="338"/>
      <c r="S268" s="338"/>
      <c r="T268" s="338"/>
      <c r="U268" s="338"/>
      <c r="V268" s="338"/>
      <c r="W268" s="338"/>
    </row>
    <row r="269" spans="1:38" ht="38.25" customHeight="1">
      <c r="B269" s="366"/>
      <c r="C269" s="366"/>
      <c r="D269" s="366"/>
      <c r="E269" s="366"/>
      <c r="F269" s="366"/>
      <c r="G269" s="338"/>
      <c r="H269" s="338"/>
      <c r="I269" s="338"/>
      <c r="J269" s="338"/>
      <c r="K269" s="338"/>
      <c r="L269" s="338"/>
      <c r="M269" s="338"/>
      <c r="N269" s="338"/>
      <c r="O269" s="338"/>
      <c r="P269" s="338"/>
      <c r="Q269" s="338"/>
      <c r="R269" s="338"/>
      <c r="S269" s="338"/>
      <c r="T269" s="338"/>
      <c r="U269" s="338"/>
      <c r="V269" s="338"/>
      <c r="W269" s="338"/>
      <c r="X269" s="562"/>
      <c r="Y269" s="562"/>
      <c r="Z269" s="563"/>
      <c r="AA269" s="563"/>
    </row>
  </sheetData>
  <mergeCells count="41">
    <mergeCell ref="X269:Y269"/>
    <mergeCell ref="Z269:AA269"/>
    <mergeCell ref="AK9:AK10"/>
    <mergeCell ref="B268:C268"/>
    <mergeCell ref="D268:E268"/>
    <mergeCell ref="F268:G268"/>
    <mergeCell ref="I268:K268"/>
    <mergeCell ref="Y8:Y10"/>
    <mergeCell ref="Z8:Z10"/>
    <mergeCell ref="AA8:AA10"/>
    <mergeCell ref="AC8:AC10"/>
    <mergeCell ref="AD8:AH8"/>
    <mergeCell ref="AD9:AG9"/>
    <mergeCell ref="AH9:AH10"/>
    <mergeCell ref="P8:T8"/>
    <mergeCell ref="U8:U10"/>
    <mergeCell ref="V8:V10"/>
    <mergeCell ref="W8:W10"/>
    <mergeCell ref="X8:X10"/>
    <mergeCell ref="P9:S9"/>
    <mergeCell ref="T9:T10"/>
    <mergeCell ref="G8:G10"/>
    <mergeCell ref="H8:H10"/>
    <mergeCell ref="I8:I10"/>
    <mergeCell ref="J8:N8"/>
    <mergeCell ref="O8:O10"/>
    <mergeCell ref="J9:M9"/>
    <mergeCell ref="N9:N10"/>
    <mergeCell ref="G6:U6"/>
    <mergeCell ref="W6:AH6"/>
    <mergeCell ref="G7:N7"/>
    <mergeCell ref="O7:U7"/>
    <mergeCell ref="W7:X7"/>
    <mergeCell ref="Y7:AH7"/>
    <mergeCell ref="A6:A10"/>
    <mergeCell ref="B6:B10"/>
    <mergeCell ref="C6:C10"/>
    <mergeCell ref="D6:E8"/>
    <mergeCell ref="F6:F10"/>
    <mergeCell ref="D9:D10"/>
    <mergeCell ref="E9:E10"/>
  </mergeCells>
  <pageMargins left="0.70078740157480324" right="0.70078740157480324" top="0.75196850393700787" bottom="0.75196850393700787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L269"/>
  <sheetViews>
    <sheetView zoomScale="70" workbookViewId="0">
      <pane ySplit="10" topLeftCell="A11" activePane="bottomLeft" state="frozen"/>
      <selection activeCell="J260" sqref="J260"/>
      <selection pane="bottomLeft"/>
    </sheetView>
  </sheetViews>
  <sheetFormatPr defaultColWidth="9" defaultRowHeight="15.75"/>
  <cols>
    <col min="1" max="1" width="5.875" style="1" bestFit="1" customWidth="1"/>
    <col min="2" max="2" width="35" style="1" bestFit="1" customWidth="1"/>
    <col min="3" max="3" width="9.375" style="2" bestFit="1" customWidth="1"/>
    <col min="4" max="4" width="8.25" style="2" bestFit="1" customWidth="1"/>
    <col min="5" max="5" width="8.375" style="2" bestFit="1" customWidth="1"/>
    <col min="6" max="6" width="6.75" style="1" bestFit="1" customWidth="1"/>
    <col min="7" max="20" width="6.75" style="3" bestFit="1" customWidth="1"/>
    <col min="21" max="21" width="7.875" style="3" bestFit="1" customWidth="1"/>
    <col min="22" max="22" width="6.75" style="3" hidden="1" customWidth="1"/>
    <col min="23" max="25" width="6.75" style="3" bestFit="1" customWidth="1"/>
    <col min="26" max="26" width="7.75" style="3" bestFit="1" customWidth="1"/>
    <col min="27" max="27" width="7.75" style="3" hidden="1" customWidth="1"/>
    <col min="28" max="28" width="9.625" style="3" hidden="1" customWidth="1"/>
    <col min="29" max="31" width="6.75" style="3" bestFit="1" customWidth="1"/>
    <col min="32" max="35" width="9" style="3" bestFit="1"/>
    <col min="36" max="38" width="0" style="1" hidden="1" bestFit="1" customWidth="1"/>
    <col min="39" max="39" width="9" style="1" bestFit="1"/>
    <col min="40" max="16384" width="9" style="1"/>
  </cols>
  <sheetData>
    <row r="1" spans="1:38">
      <c r="A1" s="5"/>
      <c r="B1" s="6" t="s">
        <v>0</v>
      </c>
      <c r="C1" s="7"/>
      <c r="D1" s="7"/>
      <c r="E1" s="7"/>
      <c r="F1" s="5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5"/>
    </row>
    <row r="2" spans="1:38" ht="20.25">
      <c r="A2" s="5"/>
      <c r="B2" s="6" t="s">
        <v>1</v>
      </c>
      <c r="C2" s="7"/>
      <c r="D2" s="7"/>
      <c r="E2" s="7"/>
      <c r="F2" s="5"/>
      <c r="G2" s="8"/>
      <c r="H2" s="8"/>
      <c r="I2" s="149"/>
      <c r="J2" s="149"/>
      <c r="K2" s="149"/>
      <c r="L2" s="149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13"/>
      <c r="AB2" s="13"/>
      <c r="AC2" s="8"/>
      <c r="AD2" s="8"/>
      <c r="AE2" s="8"/>
      <c r="AF2" s="8"/>
      <c r="AG2" s="8"/>
      <c r="AH2" s="8"/>
      <c r="AI2" s="8"/>
      <c r="AJ2" s="5"/>
    </row>
    <row r="3" spans="1:38" ht="20.25">
      <c r="A3" s="5"/>
      <c r="B3" s="6" t="s">
        <v>2</v>
      </c>
      <c r="C3" s="7"/>
      <c r="D3" s="7"/>
      <c r="E3" s="7"/>
      <c r="F3" s="5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5"/>
      <c r="AB3" s="15"/>
      <c r="AC3" s="8"/>
      <c r="AD3" s="8"/>
      <c r="AE3" s="149"/>
      <c r="AF3" s="8"/>
      <c r="AG3" s="8"/>
      <c r="AH3" s="8"/>
      <c r="AI3" s="8"/>
      <c r="AJ3" s="5"/>
    </row>
    <row r="4" spans="1:38" ht="20.25">
      <c r="A4" s="5"/>
      <c r="B4" s="6" t="s">
        <v>549</v>
      </c>
      <c r="C4" s="7"/>
      <c r="D4" s="7"/>
      <c r="E4" s="7"/>
      <c r="F4" s="5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15"/>
      <c r="AB4" s="15"/>
      <c r="AC4" s="8"/>
      <c r="AD4" s="8"/>
      <c r="AE4" s="8"/>
      <c r="AF4" s="8"/>
      <c r="AG4" s="8"/>
      <c r="AH4" s="8"/>
      <c r="AI4" s="8"/>
      <c r="AJ4" s="5"/>
    </row>
    <row r="5" spans="1:38">
      <c r="A5" s="18"/>
      <c r="B5" s="19"/>
      <c r="C5" s="20"/>
      <c r="D5" s="20"/>
      <c r="E5" s="20"/>
      <c r="F5" s="21"/>
      <c r="G5" s="22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8"/>
      <c r="AJ5" s="5"/>
    </row>
    <row r="6" spans="1:38">
      <c r="A6" s="494" t="s">
        <v>5</v>
      </c>
      <c r="B6" s="521" t="s">
        <v>6</v>
      </c>
      <c r="C6" s="553" t="s">
        <v>7</v>
      </c>
      <c r="D6" s="556" t="s">
        <v>8</v>
      </c>
      <c r="E6" s="557"/>
      <c r="F6" s="498" t="s">
        <v>9</v>
      </c>
      <c r="G6" s="510" t="s">
        <v>10</v>
      </c>
      <c r="H6" s="511"/>
      <c r="I6" s="511"/>
      <c r="J6" s="511"/>
      <c r="K6" s="511"/>
      <c r="L6" s="511"/>
      <c r="M6" s="511"/>
      <c r="N6" s="511"/>
      <c r="O6" s="511"/>
      <c r="P6" s="511"/>
      <c r="Q6" s="511"/>
      <c r="R6" s="511"/>
      <c r="S6" s="511"/>
      <c r="T6" s="511"/>
      <c r="U6" s="512"/>
      <c r="V6" s="29"/>
      <c r="W6" s="510" t="s">
        <v>11</v>
      </c>
      <c r="X6" s="511"/>
      <c r="Y6" s="511"/>
      <c r="Z6" s="511"/>
      <c r="AA6" s="511"/>
      <c r="AB6" s="511"/>
      <c r="AC6" s="511"/>
      <c r="AD6" s="511"/>
      <c r="AE6" s="511"/>
      <c r="AF6" s="511"/>
      <c r="AG6" s="511"/>
      <c r="AH6" s="512"/>
      <c r="AI6" s="307"/>
      <c r="AJ6" s="32"/>
    </row>
    <row r="7" spans="1:38">
      <c r="A7" s="495"/>
      <c r="B7" s="522"/>
      <c r="C7" s="554"/>
      <c r="D7" s="558"/>
      <c r="E7" s="559"/>
      <c r="F7" s="499"/>
      <c r="G7" s="510" t="s">
        <v>12</v>
      </c>
      <c r="H7" s="511"/>
      <c r="I7" s="511"/>
      <c r="J7" s="511"/>
      <c r="K7" s="511"/>
      <c r="L7" s="511"/>
      <c r="M7" s="511"/>
      <c r="N7" s="512"/>
      <c r="O7" s="510" t="s">
        <v>13</v>
      </c>
      <c r="P7" s="511"/>
      <c r="Q7" s="511"/>
      <c r="R7" s="511"/>
      <c r="S7" s="511"/>
      <c r="T7" s="511"/>
      <c r="U7" s="512"/>
      <c r="V7" s="29"/>
      <c r="W7" s="510" t="s">
        <v>14</v>
      </c>
      <c r="X7" s="512"/>
      <c r="Y7" s="510" t="s">
        <v>15</v>
      </c>
      <c r="Z7" s="511"/>
      <c r="AA7" s="511"/>
      <c r="AB7" s="511"/>
      <c r="AC7" s="511"/>
      <c r="AD7" s="511"/>
      <c r="AE7" s="511"/>
      <c r="AF7" s="511"/>
      <c r="AG7" s="511"/>
      <c r="AH7" s="512"/>
      <c r="AI7" s="307"/>
      <c r="AJ7" s="32"/>
    </row>
    <row r="8" spans="1:38" ht="22.5" customHeight="1">
      <c r="A8" s="495"/>
      <c r="B8" s="522"/>
      <c r="C8" s="554"/>
      <c r="D8" s="560"/>
      <c r="E8" s="561"/>
      <c r="F8" s="499"/>
      <c r="G8" s="516" t="s">
        <v>16</v>
      </c>
      <c r="H8" s="516" t="s">
        <v>17</v>
      </c>
      <c r="I8" s="516" t="s">
        <v>18</v>
      </c>
      <c r="J8" s="518" t="s">
        <v>19</v>
      </c>
      <c r="K8" s="519"/>
      <c r="L8" s="519"/>
      <c r="M8" s="519"/>
      <c r="N8" s="520"/>
      <c r="O8" s="521" t="s">
        <v>16</v>
      </c>
      <c r="P8" s="523" t="s">
        <v>19</v>
      </c>
      <c r="Q8" s="524"/>
      <c r="R8" s="524"/>
      <c r="S8" s="524"/>
      <c r="T8" s="525"/>
      <c r="U8" s="521" t="s">
        <v>20</v>
      </c>
      <c r="V8" s="547" t="s">
        <v>21</v>
      </c>
      <c r="W8" s="521" t="s">
        <v>16</v>
      </c>
      <c r="X8" s="521" t="s">
        <v>17</v>
      </c>
      <c r="Y8" s="521" t="s">
        <v>16</v>
      </c>
      <c r="Z8" s="521" t="s">
        <v>17</v>
      </c>
      <c r="AA8" s="531" t="s">
        <v>22</v>
      </c>
      <c r="AB8" s="39"/>
      <c r="AC8" s="521" t="s">
        <v>23</v>
      </c>
      <c r="AD8" s="523" t="s">
        <v>19</v>
      </c>
      <c r="AE8" s="524"/>
      <c r="AF8" s="524"/>
      <c r="AG8" s="524"/>
      <c r="AH8" s="525"/>
      <c r="AI8" s="307"/>
      <c r="AJ8" s="32"/>
      <c r="AK8" s="145"/>
    </row>
    <row r="9" spans="1:38" ht="22.5" customHeight="1">
      <c r="A9" s="495"/>
      <c r="B9" s="522"/>
      <c r="C9" s="554"/>
      <c r="D9" s="516" t="s">
        <v>24</v>
      </c>
      <c r="E9" s="516" t="s">
        <v>25</v>
      </c>
      <c r="F9" s="499"/>
      <c r="G9" s="517"/>
      <c r="H9" s="517"/>
      <c r="I9" s="517"/>
      <c r="J9" s="518" t="s">
        <v>26</v>
      </c>
      <c r="K9" s="519"/>
      <c r="L9" s="519"/>
      <c r="M9" s="520"/>
      <c r="N9" s="494" t="s">
        <v>27</v>
      </c>
      <c r="O9" s="522"/>
      <c r="P9" s="523" t="s">
        <v>26</v>
      </c>
      <c r="Q9" s="524"/>
      <c r="R9" s="524"/>
      <c r="S9" s="525"/>
      <c r="T9" s="521" t="s">
        <v>27</v>
      </c>
      <c r="U9" s="522"/>
      <c r="V9" s="548"/>
      <c r="W9" s="522"/>
      <c r="X9" s="522"/>
      <c r="Y9" s="529"/>
      <c r="Z9" s="529"/>
      <c r="AA9" s="532"/>
      <c r="AB9" s="43"/>
      <c r="AC9" s="529"/>
      <c r="AD9" s="523" t="s">
        <v>26</v>
      </c>
      <c r="AE9" s="524"/>
      <c r="AF9" s="524"/>
      <c r="AG9" s="525"/>
      <c r="AH9" s="521" t="s">
        <v>27</v>
      </c>
      <c r="AI9" s="307"/>
      <c r="AJ9" s="32"/>
      <c r="AK9" s="536" t="s">
        <v>22</v>
      </c>
    </row>
    <row r="10" spans="1:38" ht="43.5" customHeight="1">
      <c r="A10" s="495"/>
      <c r="B10" s="522"/>
      <c r="C10" s="555"/>
      <c r="D10" s="517"/>
      <c r="E10" s="517"/>
      <c r="F10" s="500"/>
      <c r="G10" s="517"/>
      <c r="H10" s="517"/>
      <c r="I10" s="517"/>
      <c r="J10" s="35" t="s">
        <v>28</v>
      </c>
      <c r="K10" s="35" t="s">
        <v>29</v>
      </c>
      <c r="L10" s="35" t="s">
        <v>30</v>
      </c>
      <c r="M10" s="35" t="s">
        <v>31</v>
      </c>
      <c r="N10" s="495"/>
      <c r="O10" s="522"/>
      <c r="P10" s="42" t="s">
        <v>28</v>
      </c>
      <c r="Q10" s="42" t="s">
        <v>29</v>
      </c>
      <c r="R10" s="42" t="s">
        <v>30</v>
      </c>
      <c r="S10" s="42" t="s">
        <v>31</v>
      </c>
      <c r="T10" s="522"/>
      <c r="U10" s="522"/>
      <c r="V10" s="549"/>
      <c r="W10" s="522"/>
      <c r="X10" s="522"/>
      <c r="Y10" s="530"/>
      <c r="Z10" s="530"/>
      <c r="AA10" s="533"/>
      <c r="AB10" s="45"/>
      <c r="AC10" s="530"/>
      <c r="AD10" s="42" t="s">
        <v>28</v>
      </c>
      <c r="AE10" s="42" t="s">
        <v>29</v>
      </c>
      <c r="AF10" s="42" t="s">
        <v>30</v>
      </c>
      <c r="AG10" s="42" t="s">
        <v>31</v>
      </c>
      <c r="AH10" s="530"/>
      <c r="AI10" s="307"/>
      <c r="AJ10" s="32"/>
      <c r="AK10" s="536"/>
    </row>
    <row r="11" spans="1:38" s="46" customFormat="1" ht="9.75" customHeight="1">
      <c r="A11" s="47">
        <v>1</v>
      </c>
      <c r="B11" s="48">
        <v>2</v>
      </c>
      <c r="C11" s="49">
        <v>3</v>
      </c>
      <c r="D11" s="49">
        <v>4</v>
      </c>
      <c r="E11" s="49">
        <v>5</v>
      </c>
      <c r="F11" s="49">
        <v>6</v>
      </c>
      <c r="G11" s="47">
        <v>7</v>
      </c>
      <c r="H11" s="47">
        <v>8</v>
      </c>
      <c r="I11" s="47">
        <v>9</v>
      </c>
      <c r="J11" s="47">
        <v>10</v>
      </c>
      <c r="K11" s="47">
        <v>11</v>
      </c>
      <c r="L11" s="47">
        <v>12</v>
      </c>
      <c r="M11" s="47">
        <v>13</v>
      </c>
      <c r="N11" s="47">
        <v>14</v>
      </c>
      <c r="O11" s="47">
        <v>15</v>
      </c>
      <c r="P11" s="47">
        <v>16</v>
      </c>
      <c r="Q11" s="47">
        <v>17</v>
      </c>
      <c r="R11" s="47">
        <v>18</v>
      </c>
      <c r="S11" s="47">
        <v>19</v>
      </c>
      <c r="T11" s="47">
        <v>20</v>
      </c>
      <c r="U11" s="47">
        <v>21</v>
      </c>
      <c r="V11" s="47"/>
      <c r="W11" s="47">
        <v>22</v>
      </c>
      <c r="X11" s="47">
        <v>23</v>
      </c>
      <c r="Y11" s="47">
        <v>24</v>
      </c>
      <c r="Z11" s="47">
        <v>25</v>
      </c>
      <c r="AA11" s="47"/>
      <c r="AB11" s="47"/>
      <c r="AC11" s="47">
        <v>26</v>
      </c>
      <c r="AD11" s="47">
        <v>27</v>
      </c>
      <c r="AE11" s="47">
        <v>28</v>
      </c>
      <c r="AF11" s="47">
        <v>29</v>
      </c>
      <c r="AG11" s="47">
        <v>30</v>
      </c>
      <c r="AH11" s="308">
        <v>31</v>
      </c>
      <c r="AI11" s="309"/>
      <c r="AJ11" s="310"/>
      <c r="AK11" s="53"/>
      <c r="AL11" s="151"/>
    </row>
    <row r="12" spans="1:38" ht="15.75" customHeight="1">
      <c r="A12" s="56">
        <v>1</v>
      </c>
      <c r="B12" s="57" t="s">
        <v>32</v>
      </c>
      <c r="C12" s="58"/>
      <c r="D12" s="58"/>
      <c r="E12" s="282"/>
      <c r="F12" s="60"/>
      <c r="G12" s="152"/>
      <c r="H12" s="152"/>
      <c r="I12" s="152"/>
      <c r="J12" s="152"/>
      <c r="K12" s="152"/>
      <c r="L12" s="152"/>
      <c r="M12" s="152"/>
      <c r="N12" s="152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192"/>
      <c r="AJ12" s="353"/>
      <c r="AK12" s="64"/>
      <c r="AL12" s="65"/>
    </row>
    <row r="13" spans="1:38" ht="31.5">
      <c r="A13" s="66" t="s">
        <v>33</v>
      </c>
      <c r="B13" s="67" t="s">
        <v>34</v>
      </c>
      <c r="C13" s="155">
        <v>240</v>
      </c>
      <c r="D13" s="284">
        <v>0</v>
      </c>
      <c r="E13" s="227">
        <v>0</v>
      </c>
      <c r="F13" s="174">
        <f>E13/C13</f>
        <v>0</v>
      </c>
      <c r="G13" s="72">
        <v>0</v>
      </c>
      <c r="H13" s="75">
        <v>0</v>
      </c>
      <c r="I13" s="75"/>
      <c r="J13" s="75"/>
      <c r="K13" s="75"/>
      <c r="L13" s="75"/>
      <c r="M13" s="75">
        <v>0</v>
      </c>
      <c r="N13" s="75"/>
      <c r="O13" s="70"/>
      <c r="P13" s="77"/>
      <c r="Q13" s="77"/>
      <c r="R13" s="77"/>
      <c r="S13" s="77"/>
      <c r="T13" s="77"/>
      <c r="U13" s="71">
        <v>0</v>
      </c>
      <c r="V13" s="71">
        <f>E13*X13%</f>
        <v>0</v>
      </c>
      <c r="W13" s="73">
        <f>ROUNDDOWN(V13,0)</f>
        <v>0</v>
      </c>
      <c r="X13" s="77">
        <v>0</v>
      </c>
      <c r="Y13" s="73">
        <f>'ИТОГ и проверка'!R13</f>
        <v>0</v>
      </c>
      <c r="Z13" s="73">
        <v>0</v>
      </c>
      <c r="AA13" s="71">
        <f>Z13-X13</f>
        <v>0</v>
      </c>
      <c r="AB13" s="10">
        <f t="shared" ref="AB13:AB76" si="0">IF(AA13&gt;0.01,AA13*1000000,0)</f>
        <v>0</v>
      </c>
      <c r="AC13" s="77"/>
      <c r="AD13" s="73"/>
      <c r="AE13" s="77"/>
      <c r="AF13" s="77"/>
      <c r="AG13" s="73">
        <f>Y13</f>
        <v>0</v>
      </c>
      <c r="AH13" s="73"/>
      <c r="AI13" s="91"/>
      <c r="AJ13" s="80">
        <f>SUM(AD13:AI13)</f>
        <v>0</v>
      </c>
      <c r="AK13" s="81">
        <f t="shared" ref="AK13:AK76" si="1">AJ13-Y13</f>
        <v>0</v>
      </c>
      <c r="AL13" s="71">
        <f t="shared" ref="AL13:AL76" si="2">IF(AK13&gt;1,AK13*1000,0)</f>
        <v>0</v>
      </c>
    </row>
    <row r="14" spans="1:38">
      <c r="A14" s="56" t="s">
        <v>35</v>
      </c>
      <c r="B14" s="57" t="s">
        <v>36</v>
      </c>
      <c r="C14" s="163"/>
      <c r="D14" s="165"/>
      <c r="E14" s="258"/>
      <c r="F14" s="177"/>
      <c r="G14" s="119"/>
      <c r="H14" s="61"/>
      <c r="I14" s="61"/>
      <c r="J14" s="61"/>
      <c r="K14" s="61"/>
      <c r="L14" s="61"/>
      <c r="M14" s="61"/>
      <c r="N14" s="61"/>
      <c r="O14" s="7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20"/>
      <c r="AA14" s="60"/>
      <c r="AB14" s="73">
        <f t="shared" si="0"/>
        <v>0</v>
      </c>
      <c r="AC14" s="60"/>
      <c r="AD14" s="60"/>
      <c r="AE14" s="60"/>
      <c r="AF14" s="60"/>
      <c r="AG14" s="60"/>
      <c r="AH14" s="60"/>
      <c r="AI14" s="315"/>
      <c r="AJ14" s="88"/>
      <c r="AK14" s="89">
        <f t="shared" si="1"/>
        <v>0</v>
      </c>
      <c r="AL14" s="71">
        <f t="shared" si="2"/>
        <v>0</v>
      </c>
    </row>
    <row r="15" spans="1:38" ht="47.25">
      <c r="A15" s="66" t="s">
        <v>37</v>
      </c>
      <c r="B15" s="67" t="s">
        <v>38</v>
      </c>
      <c r="C15" s="168">
        <v>67.034000000000006</v>
      </c>
      <c r="D15" s="74">
        <v>0</v>
      </c>
      <c r="E15" s="187">
        <v>0</v>
      </c>
      <c r="F15" s="157">
        <f t="shared" ref="F15:F77" si="3">E15/C15</f>
        <v>0</v>
      </c>
      <c r="G15" s="72">
        <v>0</v>
      </c>
      <c r="H15" s="75">
        <v>0</v>
      </c>
      <c r="I15" s="75"/>
      <c r="J15" s="75"/>
      <c r="K15" s="75"/>
      <c r="L15" s="75"/>
      <c r="M15" s="75">
        <v>0</v>
      </c>
      <c r="N15" s="75"/>
      <c r="O15" s="70"/>
      <c r="P15" s="77"/>
      <c r="Q15" s="77"/>
      <c r="R15" s="77"/>
      <c r="S15" s="77"/>
      <c r="T15" s="77"/>
      <c r="U15" s="71">
        <v>0</v>
      </c>
      <c r="V15" s="71">
        <f t="shared" ref="V15:V77" si="4">E15*X15%</f>
        <v>0</v>
      </c>
      <c r="W15" s="73">
        <f t="shared" ref="W15:W77" si="5">ROUNDDOWN(V15,0)</f>
        <v>0</v>
      </c>
      <c r="X15" s="77">
        <v>0</v>
      </c>
      <c r="Y15" s="73">
        <f>'ИТОГ и проверка'!R15</f>
        <v>0</v>
      </c>
      <c r="Z15" s="73">
        <v>0</v>
      </c>
      <c r="AA15" s="71">
        <f t="shared" ref="AA15:AA77" si="6">Z15-X15</f>
        <v>0</v>
      </c>
      <c r="AB15" s="10">
        <f t="shared" si="0"/>
        <v>0</v>
      </c>
      <c r="AC15" s="77"/>
      <c r="AD15" s="73"/>
      <c r="AE15" s="77"/>
      <c r="AF15" s="77"/>
      <c r="AG15" s="73">
        <f t="shared" ref="AG15:AG77" si="7">Y15</f>
        <v>0</v>
      </c>
      <c r="AH15" s="73"/>
      <c r="AI15" s="91"/>
      <c r="AJ15" s="91">
        <f t="shared" ref="AJ15:AJ78" si="8">SUM(AD15:AI15)</f>
        <v>0</v>
      </c>
      <c r="AK15" s="89">
        <f t="shared" si="1"/>
        <v>0</v>
      </c>
      <c r="AL15" s="71">
        <f t="shared" si="2"/>
        <v>0</v>
      </c>
    </row>
    <row r="16" spans="1:38" ht="31.5">
      <c r="A16" s="66" t="s">
        <v>39</v>
      </c>
      <c r="B16" s="67" t="s">
        <v>40</v>
      </c>
      <c r="C16" s="171">
        <v>10.308</v>
      </c>
      <c r="D16" s="74">
        <v>0</v>
      </c>
      <c r="E16" s="92">
        <v>2</v>
      </c>
      <c r="F16" s="157">
        <f t="shared" si="3"/>
        <v>0.19402405898331393</v>
      </c>
      <c r="G16" s="72">
        <v>0</v>
      </c>
      <c r="H16" s="75">
        <v>0</v>
      </c>
      <c r="I16" s="75"/>
      <c r="J16" s="75"/>
      <c r="K16" s="75"/>
      <c r="L16" s="75"/>
      <c r="M16" s="75">
        <v>0</v>
      </c>
      <c r="N16" s="75"/>
      <c r="O16" s="70"/>
      <c r="P16" s="77"/>
      <c r="Q16" s="77"/>
      <c r="R16" s="77"/>
      <c r="S16" s="77"/>
      <c r="T16" s="77"/>
      <c r="U16" s="71">
        <v>0</v>
      </c>
      <c r="V16" s="71">
        <f t="shared" si="4"/>
        <v>0</v>
      </c>
      <c r="W16" s="73">
        <f t="shared" si="5"/>
        <v>0</v>
      </c>
      <c r="X16" s="77">
        <v>0</v>
      </c>
      <c r="Y16" s="73">
        <f>'ИТОГ и проверка'!R16</f>
        <v>0</v>
      </c>
      <c r="Z16" s="73">
        <v>0</v>
      </c>
      <c r="AA16" s="71">
        <f t="shared" si="6"/>
        <v>0</v>
      </c>
      <c r="AB16" s="73">
        <f t="shared" si="0"/>
        <v>0</v>
      </c>
      <c r="AC16" s="77"/>
      <c r="AD16" s="73"/>
      <c r="AE16" s="77"/>
      <c r="AF16" s="77"/>
      <c r="AG16" s="73">
        <f t="shared" si="7"/>
        <v>0</v>
      </c>
      <c r="AH16" s="73"/>
      <c r="AI16" s="91"/>
      <c r="AJ16" s="91">
        <f t="shared" si="8"/>
        <v>0</v>
      </c>
      <c r="AK16" s="89">
        <f t="shared" si="1"/>
        <v>0</v>
      </c>
      <c r="AL16" s="71">
        <f t="shared" si="2"/>
        <v>0</v>
      </c>
    </row>
    <row r="17" spans="1:38">
      <c r="A17" s="93" t="s">
        <v>41</v>
      </c>
      <c r="B17" s="57" t="s">
        <v>42</v>
      </c>
      <c r="C17" s="175"/>
      <c r="D17" s="58"/>
      <c r="E17" s="185"/>
      <c r="F17" s="165"/>
      <c r="G17" s="119"/>
      <c r="H17" s="61"/>
      <c r="I17" s="61"/>
      <c r="J17" s="61"/>
      <c r="K17" s="61"/>
      <c r="L17" s="61"/>
      <c r="M17" s="61"/>
      <c r="N17" s="61"/>
      <c r="O17" s="7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20"/>
      <c r="AA17" s="60"/>
      <c r="AB17" s="10">
        <f t="shared" si="0"/>
        <v>0</v>
      </c>
      <c r="AC17" s="60"/>
      <c r="AD17" s="60"/>
      <c r="AE17" s="60"/>
      <c r="AF17" s="60"/>
      <c r="AG17" s="60"/>
      <c r="AH17" s="60"/>
      <c r="AI17" s="317"/>
      <c r="AJ17" s="91">
        <f t="shared" si="8"/>
        <v>0</v>
      </c>
      <c r="AK17" s="89">
        <f t="shared" si="1"/>
        <v>0</v>
      </c>
      <c r="AL17" s="71">
        <f t="shared" si="2"/>
        <v>0</v>
      </c>
    </row>
    <row r="18" spans="1:38" ht="47.25">
      <c r="A18" s="66" t="s">
        <v>43</v>
      </c>
      <c r="B18" s="67" t="s">
        <v>44</v>
      </c>
      <c r="C18" s="171">
        <v>397.6</v>
      </c>
      <c r="D18" s="284">
        <v>18</v>
      </c>
      <c r="E18" s="173">
        <v>24</v>
      </c>
      <c r="F18" s="174">
        <f t="shared" si="3"/>
        <v>6.0362173038229376E-2</v>
      </c>
      <c r="G18" s="72">
        <v>1</v>
      </c>
      <c r="H18" s="75">
        <v>6</v>
      </c>
      <c r="I18" s="75"/>
      <c r="J18" s="75"/>
      <c r="K18" s="75"/>
      <c r="L18" s="75"/>
      <c r="M18" s="75">
        <v>1</v>
      </c>
      <c r="N18" s="75"/>
      <c r="O18" s="70"/>
      <c r="P18" s="77"/>
      <c r="Q18" s="77"/>
      <c r="R18" s="77"/>
      <c r="S18" s="77"/>
      <c r="T18" s="77"/>
      <c r="U18" s="71">
        <f>O18/G18%</f>
        <v>0</v>
      </c>
      <c r="V18" s="71">
        <f t="shared" si="4"/>
        <v>2.4000000000000004</v>
      </c>
      <c r="W18" s="73">
        <f t="shared" si="5"/>
        <v>2</v>
      </c>
      <c r="X18" s="77">
        <v>10</v>
      </c>
      <c r="Y18" s="73">
        <f>'ИТОГ и проверка'!R18</f>
        <v>2</v>
      </c>
      <c r="Z18" s="73">
        <f t="shared" ref="Z18:Z79" si="9">Y18/E18%</f>
        <v>8.3333333333333339</v>
      </c>
      <c r="AA18" s="71">
        <f t="shared" si="6"/>
        <v>-1.6666666666666661</v>
      </c>
      <c r="AB18" s="73">
        <f t="shared" si="0"/>
        <v>0</v>
      </c>
      <c r="AC18" s="77"/>
      <c r="AD18" s="73"/>
      <c r="AE18" s="77"/>
      <c r="AF18" s="77"/>
      <c r="AG18" s="73">
        <f t="shared" si="7"/>
        <v>2</v>
      </c>
      <c r="AH18" s="73"/>
      <c r="AI18" s="91"/>
      <c r="AJ18" s="91">
        <f t="shared" si="8"/>
        <v>2</v>
      </c>
      <c r="AK18" s="89">
        <f t="shared" si="1"/>
        <v>0</v>
      </c>
      <c r="AL18" s="71">
        <f t="shared" si="2"/>
        <v>0</v>
      </c>
    </row>
    <row r="19" spans="1:38" ht="31.5">
      <c r="A19" s="66" t="s">
        <v>45</v>
      </c>
      <c r="B19" s="67" t="s">
        <v>46</v>
      </c>
      <c r="C19" s="168">
        <v>236.4</v>
      </c>
      <c r="D19" s="284">
        <v>4</v>
      </c>
      <c r="E19" s="173">
        <v>6</v>
      </c>
      <c r="F19" s="174">
        <f t="shared" si="3"/>
        <v>2.5380710659898477E-2</v>
      </c>
      <c r="G19" s="72">
        <v>0</v>
      </c>
      <c r="H19" s="75">
        <v>0</v>
      </c>
      <c r="I19" s="75"/>
      <c r="J19" s="75"/>
      <c r="K19" s="75"/>
      <c r="L19" s="75"/>
      <c r="M19" s="75">
        <v>0</v>
      </c>
      <c r="N19" s="75"/>
      <c r="O19" s="70"/>
      <c r="P19" s="77"/>
      <c r="Q19" s="77"/>
      <c r="R19" s="77"/>
      <c r="S19" s="77"/>
      <c r="T19" s="77"/>
      <c r="U19" s="71">
        <v>0</v>
      </c>
      <c r="V19" s="71">
        <f t="shared" si="4"/>
        <v>0</v>
      </c>
      <c r="W19" s="73">
        <f t="shared" si="5"/>
        <v>0</v>
      </c>
      <c r="X19" s="77">
        <v>0</v>
      </c>
      <c r="Y19" s="73">
        <f>'ИТОГ и проверка'!R19</f>
        <v>0</v>
      </c>
      <c r="Z19" s="73">
        <f t="shared" si="9"/>
        <v>0</v>
      </c>
      <c r="AA19" s="71">
        <f t="shared" si="6"/>
        <v>0</v>
      </c>
      <c r="AB19" s="10">
        <f t="shared" si="0"/>
        <v>0</v>
      </c>
      <c r="AC19" s="77"/>
      <c r="AD19" s="73"/>
      <c r="AE19" s="77"/>
      <c r="AF19" s="77"/>
      <c r="AG19" s="73">
        <f t="shared" si="7"/>
        <v>0</v>
      </c>
      <c r="AH19" s="73"/>
      <c r="AI19" s="91"/>
      <c r="AJ19" s="91">
        <f t="shared" si="8"/>
        <v>0</v>
      </c>
      <c r="AK19" s="89">
        <f t="shared" si="1"/>
        <v>0</v>
      </c>
      <c r="AL19" s="71">
        <f t="shared" si="2"/>
        <v>0</v>
      </c>
    </row>
    <row r="20" spans="1:38">
      <c r="A20" s="93" t="s">
        <v>47</v>
      </c>
      <c r="B20" s="57" t="s">
        <v>48</v>
      </c>
      <c r="C20" s="163"/>
      <c r="D20" s="165"/>
      <c r="E20" s="176"/>
      <c r="F20" s="177"/>
      <c r="G20" s="119"/>
      <c r="H20" s="61"/>
      <c r="I20" s="61"/>
      <c r="J20" s="61"/>
      <c r="K20" s="61"/>
      <c r="L20" s="61"/>
      <c r="M20" s="61"/>
      <c r="N20" s="61"/>
      <c r="O20" s="7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20"/>
      <c r="AA20" s="60"/>
      <c r="AB20" s="73">
        <f t="shared" si="0"/>
        <v>0</v>
      </c>
      <c r="AC20" s="60"/>
      <c r="AD20" s="60"/>
      <c r="AE20" s="60"/>
      <c r="AF20" s="60"/>
      <c r="AG20" s="60"/>
      <c r="AH20" s="60"/>
      <c r="AI20" s="317"/>
      <c r="AJ20" s="91">
        <f t="shared" si="8"/>
        <v>0</v>
      </c>
      <c r="AK20" s="89">
        <f t="shared" si="1"/>
        <v>0</v>
      </c>
      <c r="AL20" s="71">
        <f t="shared" si="2"/>
        <v>0</v>
      </c>
    </row>
    <row r="21" spans="1:38" ht="47.25">
      <c r="A21" s="66" t="s">
        <v>49</v>
      </c>
      <c r="B21" s="67" t="s">
        <v>50</v>
      </c>
      <c r="C21" s="168">
        <v>29.48</v>
      </c>
      <c r="D21" s="284">
        <v>3</v>
      </c>
      <c r="E21" s="227">
        <v>3</v>
      </c>
      <c r="F21" s="174">
        <f t="shared" si="3"/>
        <v>0.10176390773405698</v>
      </c>
      <c r="G21" s="72">
        <v>0</v>
      </c>
      <c r="H21" s="75">
        <v>0</v>
      </c>
      <c r="I21" s="75"/>
      <c r="J21" s="75"/>
      <c r="K21" s="75"/>
      <c r="L21" s="75"/>
      <c r="M21" s="75">
        <v>0</v>
      </c>
      <c r="N21" s="75"/>
      <c r="O21" s="70"/>
      <c r="P21" s="77"/>
      <c r="Q21" s="77"/>
      <c r="R21" s="77"/>
      <c r="S21" s="77"/>
      <c r="T21" s="77"/>
      <c r="U21" s="71">
        <v>0</v>
      </c>
      <c r="V21" s="71">
        <f t="shared" si="4"/>
        <v>0</v>
      </c>
      <c r="W21" s="73">
        <f t="shared" si="5"/>
        <v>0</v>
      </c>
      <c r="X21" s="77">
        <v>0</v>
      </c>
      <c r="Y21" s="73">
        <f>'ИТОГ и проверка'!R21</f>
        <v>0</v>
      </c>
      <c r="Z21" s="73">
        <f t="shared" si="9"/>
        <v>0</v>
      </c>
      <c r="AA21" s="71">
        <f t="shared" si="6"/>
        <v>0</v>
      </c>
      <c r="AB21" s="10">
        <f t="shared" si="0"/>
        <v>0</v>
      </c>
      <c r="AC21" s="77"/>
      <c r="AD21" s="73"/>
      <c r="AE21" s="77"/>
      <c r="AF21" s="77"/>
      <c r="AG21" s="73">
        <f t="shared" si="7"/>
        <v>0</v>
      </c>
      <c r="AH21" s="73"/>
      <c r="AI21" s="91"/>
      <c r="AJ21" s="91">
        <f t="shared" si="8"/>
        <v>0</v>
      </c>
      <c r="AK21" s="89">
        <f t="shared" si="1"/>
        <v>0</v>
      </c>
      <c r="AL21" s="71">
        <f t="shared" si="2"/>
        <v>0</v>
      </c>
    </row>
    <row r="22" spans="1:38" ht="31.5">
      <c r="A22" s="66" t="s">
        <v>51</v>
      </c>
      <c r="B22" s="67" t="s">
        <v>52</v>
      </c>
      <c r="C22" s="171">
        <v>21.36</v>
      </c>
      <c r="D22" s="74">
        <v>0</v>
      </c>
      <c r="E22" s="187">
        <v>0</v>
      </c>
      <c r="F22" s="157">
        <f t="shared" si="3"/>
        <v>0</v>
      </c>
      <c r="G22" s="72">
        <v>0</v>
      </c>
      <c r="H22" s="75">
        <v>0</v>
      </c>
      <c r="I22" s="75"/>
      <c r="J22" s="75"/>
      <c r="K22" s="75"/>
      <c r="L22" s="75"/>
      <c r="M22" s="75">
        <v>0</v>
      </c>
      <c r="N22" s="75"/>
      <c r="O22" s="70"/>
      <c r="P22" s="77"/>
      <c r="Q22" s="77"/>
      <c r="R22" s="77"/>
      <c r="S22" s="77"/>
      <c r="T22" s="77"/>
      <c r="U22" s="71">
        <v>0</v>
      </c>
      <c r="V22" s="71">
        <f t="shared" si="4"/>
        <v>0</v>
      </c>
      <c r="W22" s="73">
        <f t="shared" si="5"/>
        <v>0</v>
      </c>
      <c r="X22" s="77">
        <v>0</v>
      </c>
      <c r="Y22" s="73">
        <f>'ИТОГ и проверка'!R22</f>
        <v>0</v>
      </c>
      <c r="Z22" s="73">
        <v>0</v>
      </c>
      <c r="AA22" s="71">
        <f t="shared" si="6"/>
        <v>0</v>
      </c>
      <c r="AB22" s="73">
        <f t="shared" si="0"/>
        <v>0</v>
      </c>
      <c r="AC22" s="77"/>
      <c r="AD22" s="73"/>
      <c r="AE22" s="77"/>
      <c r="AF22" s="77"/>
      <c r="AG22" s="73">
        <f t="shared" si="7"/>
        <v>0</v>
      </c>
      <c r="AH22" s="73"/>
      <c r="AI22" s="91"/>
      <c r="AJ22" s="91">
        <f t="shared" si="8"/>
        <v>0</v>
      </c>
      <c r="AK22" s="89">
        <f t="shared" si="1"/>
        <v>0</v>
      </c>
      <c r="AL22" s="71">
        <f t="shared" si="2"/>
        <v>0</v>
      </c>
    </row>
    <row r="23" spans="1:38" ht="63">
      <c r="A23" s="66" t="s">
        <v>53</v>
      </c>
      <c r="B23" s="67" t="s">
        <v>54</v>
      </c>
      <c r="C23" s="168">
        <v>33.6</v>
      </c>
      <c r="D23" s="74">
        <v>6</v>
      </c>
      <c r="E23" s="206">
        <v>3</v>
      </c>
      <c r="F23" s="157">
        <f t="shared" si="3"/>
        <v>8.9285714285714288E-2</v>
      </c>
      <c r="G23" s="72">
        <v>0</v>
      </c>
      <c r="H23" s="75">
        <v>0</v>
      </c>
      <c r="I23" s="75"/>
      <c r="J23" s="75"/>
      <c r="K23" s="75"/>
      <c r="L23" s="75"/>
      <c r="M23" s="75">
        <v>0</v>
      </c>
      <c r="N23" s="75"/>
      <c r="O23" s="70">
        <v>0</v>
      </c>
      <c r="P23" s="77"/>
      <c r="Q23" s="77"/>
      <c r="R23" s="77"/>
      <c r="S23" s="77"/>
      <c r="T23" s="77"/>
      <c r="U23" s="71">
        <v>0</v>
      </c>
      <c r="V23" s="71">
        <f t="shared" si="4"/>
        <v>0</v>
      </c>
      <c r="W23" s="73">
        <f t="shared" si="5"/>
        <v>0</v>
      </c>
      <c r="X23" s="77">
        <v>0</v>
      </c>
      <c r="Y23" s="73">
        <f>'ИТОГ и проверка'!R23</f>
        <v>0</v>
      </c>
      <c r="Z23" s="73">
        <f t="shared" si="9"/>
        <v>0</v>
      </c>
      <c r="AA23" s="71">
        <f t="shared" si="6"/>
        <v>0</v>
      </c>
      <c r="AB23" s="10">
        <f t="shared" si="0"/>
        <v>0</v>
      </c>
      <c r="AC23" s="77"/>
      <c r="AD23" s="73"/>
      <c r="AE23" s="77"/>
      <c r="AF23" s="77"/>
      <c r="AG23" s="73">
        <f t="shared" si="7"/>
        <v>0</v>
      </c>
      <c r="AH23" s="73"/>
      <c r="AI23" s="91"/>
      <c r="AJ23" s="91">
        <f t="shared" si="8"/>
        <v>0</v>
      </c>
      <c r="AK23" s="89">
        <f t="shared" si="1"/>
        <v>0</v>
      </c>
      <c r="AL23" s="71">
        <f t="shared" si="2"/>
        <v>0</v>
      </c>
    </row>
    <row r="24" spans="1:38" ht="63">
      <c r="A24" s="101" t="s">
        <v>55</v>
      </c>
      <c r="B24" s="67" t="s">
        <v>56</v>
      </c>
      <c r="C24" s="68">
        <v>31.335999999999999</v>
      </c>
      <c r="D24" s="284">
        <v>4</v>
      </c>
      <c r="E24" s="227">
        <v>4</v>
      </c>
      <c r="F24" s="174">
        <f t="shared" si="3"/>
        <v>0.12764871074802145</v>
      </c>
      <c r="G24" s="72">
        <v>0</v>
      </c>
      <c r="H24" s="75">
        <v>0</v>
      </c>
      <c r="I24" s="75"/>
      <c r="J24" s="75"/>
      <c r="K24" s="75"/>
      <c r="L24" s="75"/>
      <c r="M24" s="75">
        <v>0</v>
      </c>
      <c r="N24" s="75"/>
      <c r="O24" s="70">
        <v>0</v>
      </c>
      <c r="P24" s="77"/>
      <c r="Q24" s="77"/>
      <c r="R24" s="77"/>
      <c r="S24" s="77"/>
      <c r="T24" s="77"/>
      <c r="U24" s="71">
        <v>0</v>
      </c>
      <c r="V24" s="71">
        <f t="shared" si="4"/>
        <v>0</v>
      </c>
      <c r="W24" s="73">
        <f t="shared" si="5"/>
        <v>0</v>
      </c>
      <c r="X24" s="77">
        <v>0</v>
      </c>
      <c r="Y24" s="73">
        <f>'ИТОГ и проверка'!R24</f>
        <v>0</v>
      </c>
      <c r="Z24" s="73">
        <f t="shared" si="9"/>
        <v>0</v>
      </c>
      <c r="AA24" s="71">
        <f t="shared" si="6"/>
        <v>0</v>
      </c>
      <c r="AB24" s="73">
        <f t="shared" si="0"/>
        <v>0</v>
      </c>
      <c r="AC24" s="77"/>
      <c r="AD24" s="73"/>
      <c r="AE24" s="77"/>
      <c r="AF24" s="77"/>
      <c r="AG24" s="73">
        <f t="shared" si="7"/>
        <v>0</v>
      </c>
      <c r="AH24" s="73"/>
      <c r="AI24" s="91"/>
      <c r="AJ24" s="91">
        <f t="shared" si="8"/>
        <v>0</v>
      </c>
      <c r="AK24" s="89">
        <f t="shared" si="1"/>
        <v>0</v>
      </c>
      <c r="AL24" s="71">
        <f t="shared" si="2"/>
        <v>0</v>
      </c>
    </row>
    <row r="25" spans="1:38" ht="31.5">
      <c r="A25" s="66" t="s">
        <v>57</v>
      </c>
      <c r="B25" s="67" t="s">
        <v>58</v>
      </c>
      <c r="C25" s="189">
        <v>255.48</v>
      </c>
      <c r="D25" s="284">
        <v>4</v>
      </c>
      <c r="E25" s="227">
        <v>8</v>
      </c>
      <c r="F25" s="174">
        <f t="shared" si="3"/>
        <v>3.1313605761703459E-2</v>
      </c>
      <c r="G25" s="72">
        <v>0</v>
      </c>
      <c r="H25" s="75">
        <v>0</v>
      </c>
      <c r="I25" s="75"/>
      <c r="J25" s="75"/>
      <c r="K25" s="75"/>
      <c r="L25" s="75"/>
      <c r="M25" s="75">
        <v>0</v>
      </c>
      <c r="N25" s="75"/>
      <c r="O25" s="70">
        <v>0</v>
      </c>
      <c r="P25" s="77"/>
      <c r="Q25" s="77"/>
      <c r="R25" s="77"/>
      <c r="S25" s="77"/>
      <c r="T25" s="77"/>
      <c r="U25" s="71">
        <v>0</v>
      </c>
      <c r="V25" s="71">
        <f t="shared" si="4"/>
        <v>0</v>
      </c>
      <c r="W25" s="73">
        <f t="shared" si="5"/>
        <v>0</v>
      </c>
      <c r="X25" s="77">
        <v>0</v>
      </c>
      <c r="Y25" s="73">
        <f>'ИТОГ и проверка'!R25</f>
        <v>0</v>
      </c>
      <c r="Z25" s="73">
        <f t="shared" si="9"/>
        <v>0</v>
      </c>
      <c r="AA25" s="71">
        <f t="shared" si="6"/>
        <v>0</v>
      </c>
      <c r="AB25" s="10">
        <f t="shared" si="0"/>
        <v>0</v>
      </c>
      <c r="AC25" s="77"/>
      <c r="AD25" s="73"/>
      <c r="AE25" s="77"/>
      <c r="AF25" s="77"/>
      <c r="AG25" s="73">
        <f t="shared" si="7"/>
        <v>0</v>
      </c>
      <c r="AH25" s="73"/>
      <c r="AI25" s="91"/>
      <c r="AJ25" s="91">
        <f t="shared" si="8"/>
        <v>0</v>
      </c>
      <c r="AK25" s="89">
        <f t="shared" si="1"/>
        <v>0</v>
      </c>
      <c r="AL25" s="71">
        <f t="shared" si="2"/>
        <v>0</v>
      </c>
    </row>
    <row r="26" spans="1:38">
      <c r="A26" s="93" t="s">
        <v>59</v>
      </c>
      <c r="B26" s="57" t="s">
        <v>60</v>
      </c>
      <c r="C26" s="163"/>
      <c r="D26" s="165"/>
      <c r="E26" s="258"/>
      <c r="F26" s="213"/>
      <c r="G26" s="119"/>
      <c r="H26" s="61"/>
      <c r="I26" s="61"/>
      <c r="J26" s="61"/>
      <c r="K26" s="61"/>
      <c r="L26" s="61"/>
      <c r="M26" s="61"/>
      <c r="N26" s="61"/>
      <c r="O26" s="59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20"/>
      <c r="AA26" s="60"/>
      <c r="AB26" s="73">
        <f t="shared" si="0"/>
        <v>0</v>
      </c>
      <c r="AC26" s="60"/>
      <c r="AD26" s="60"/>
      <c r="AE26" s="60"/>
      <c r="AF26" s="60"/>
      <c r="AG26" s="60"/>
      <c r="AH26" s="60"/>
      <c r="AI26" s="317"/>
      <c r="AJ26" s="91">
        <f t="shared" si="8"/>
        <v>0</v>
      </c>
      <c r="AK26" s="89">
        <f t="shared" si="1"/>
        <v>0</v>
      </c>
      <c r="AL26" s="71">
        <f t="shared" si="2"/>
        <v>0</v>
      </c>
    </row>
    <row r="27" spans="1:38" ht="31.5">
      <c r="A27" s="66" t="s">
        <v>61</v>
      </c>
      <c r="B27" s="67" t="s">
        <v>62</v>
      </c>
      <c r="C27" s="168">
        <v>8592.02</v>
      </c>
      <c r="D27" s="284">
        <v>255</v>
      </c>
      <c r="E27" s="227">
        <v>165</v>
      </c>
      <c r="F27" s="174">
        <f t="shared" si="3"/>
        <v>1.9203865912788842E-2</v>
      </c>
      <c r="G27" s="72">
        <v>0</v>
      </c>
      <c r="H27" s="75">
        <v>0</v>
      </c>
      <c r="I27" s="75"/>
      <c r="J27" s="75"/>
      <c r="K27" s="75"/>
      <c r="L27" s="75"/>
      <c r="M27" s="75">
        <v>0</v>
      </c>
      <c r="N27" s="75"/>
      <c r="O27" s="70">
        <v>0</v>
      </c>
      <c r="P27" s="77"/>
      <c r="Q27" s="77"/>
      <c r="R27" s="77"/>
      <c r="S27" s="77"/>
      <c r="T27" s="77"/>
      <c r="U27" s="71">
        <v>0</v>
      </c>
      <c r="V27" s="71">
        <f t="shared" si="4"/>
        <v>16.5</v>
      </c>
      <c r="W27" s="73">
        <f t="shared" si="5"/>
        <v>16</v>
      </c>
      <c r="X27" s="77">
        <v>10</v>
      </c>
      <c r="Y27" s="73">
        <f>'ИТОГ и проверка'!R27</f>
        <v>0</v>
      </c>
      <c r="Z27" s="73">
        <f t="shared" si="9"/>
        <v>0</v>
      </c>
      <c r="AA27" s="71">
        <f t="shared" si="6"/>
        <v>-10</v>
      </c>
      <c r="AB27" s="10">
        <f t="shared" si="0"/>
        <v>0</v>
      </c>
      <c r="AC27" s="77"/>
      <c r="AD27" s="73"/>
      <c r="AE27" s="77"/>
      <c r="AF27" s="77"/>
      <c r="AG27" s="73">
        <f t="shared" si="7"/>
        <v>0</v>
      </c>
      <c r="AH27" s="73"/>
      <c r="AI27" s="91"/>
      <c r="AJ27" s="91">
        <f t="shared" si="8"/>
        <v>0</v>
      </c>
      <c r="AK27" s="89">
        <f t="shared" si="1"/>
        <v>0</v>
      </c>
      <c r="AL27" s="71">
        <f t="shared" si="2"/>
        <v>0</v>
      </c>
    </row>
    <row r="28" spans="1:38">
      <c r="A28" s="93" t="s">
        <v>63</v>
      </c>
      <c r="B28" s="57" t="s">
        <v>64</v>
      </c>
      <c r="C28" s="163"/>
      <c r="D28" s="165"/>
      <c r="E28" s="229"/>
      <c r="F28" s="213"/>
      <c r="G28" s="119"/>
      <c r="H28" s="61"/>
      <c r="I28" s="61"/>
      <c r="J28" s="61"/>
      <c r="K28" s="61"/>
      <c r="L28" s="61"/>
      <c r="M28" s="61"/>
      <c r="N28" s="61"/>
      <c r="O28" s="59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20"/>
      <c r="AA28" s="60"/>
      <c r="AB28" s="73">
        <f t="shared" si="0"/>
        <v>0</v>
      </c>
      <c r="AC28" s="60"/>
      <c r="AD28" s="60"/>
      <c r="AE28" s="60"/>
      <c r="AF28" s="60"/>
      <c r="AG28" s="60"/>
      <c r="AH28" s="60"/>
      <c r="AI28" s="317"/>
      <c r="AJ28" s="91">
        <f t="shared" si="8"/>
        <v>0</v>
      </c>
      <c r="AK28" s="89">
        <f t="shared" si="1"/>
        <v>0</v>
      </c>
      <c r="AL28" s="71">
        <f t="shared" si="2"/>
        <v>0</v>
      </c>
    </row>
    <row r="29" spans="1:38" ht="47.25">
      <c r="A29" s="66" t="s">
        <v>65</v>
      </c>
      <c r="B29" s="67" t="s">
        <v>66</v>
      </c>
      <c r="C29" s="195">
        <v>19.600000000000001</v>
      </c>
      <c r="D29" s="41">
        <v>1</v>
      </c>
      <c r="E29" s="197">
        <v>1</v>
      </c>
      <c r="F29" s="157">
        <f t="shared" si="3"/>
        <v>5.10204081632653E-2</v>
      </c>
      <c r="G29" s="72">
        <v>0</v>
      </c>
      <c r="H29" s="75">
        <v>0</v>
      </c>
      <c r="I29" s="75"/>
      <c r="J29" s="75"/>
      <c r="K29" s="75"/>
      <c r="L29" s="75"/>
      <c r="M29" s="75">
        <v>0</v>
      </c>
      <c r="N29" s="75"/>
      <c r="O29" s="70">
        <v>0</v>
      </c>
      <c r="P29" s="77"/>
      <c r="Q29" s="77"/>
      <c r="R29" s="77"/>
      <c r="S29" s="77"/>
      <c r="T29" s="77"/>
      <c r="U29" s="71">
        <v>0</v>
      </c>
      <c r="V29" s="71">
        <f t="shared" si="4"/>
        <v>0</v>
      </c>
      <c r="W29" s="73">
        <f t="shared" si="5"/>
        <v>0</v>
      </c>
      <c r="X29" s="77">
        <v>0</v>
      </c>
      <c r="Y29" s="73">
        <f>'ИТОГ и проверка'!R29</f>
        <v>0</v>
      </c>
      <c r="Z29" s="73">
        <f t="shared" si="9"/>
        <v>0</v>
      </c>
      <c r="AA29" s="71">
        <f t="shared" si="6"/>
        <v>0</v>
      </c>
      <c r="AB29" s="10">
        <f t="shared" si="0"/>
        <v>0</v>
      </c>
      <c r="AC29" s="77"/>
      <c r="AD29" s="73"/>
      <c r="AE29" s="77"/>
      <c r="AF29" s="77"/>
      <c r="AG29" s="73">
        <f t="shared" si="7"/>
        <v>0</v>
      </c>
      <c r="AH29" s="73"/>
      <c r="AI29" s="91"/>
      <c r="AJ29" s="91">
        <f t="shared" si="8"/>
        <v>0</v>
      </c>
      <c r="AK29" s="89">
        <f t="shared" si="1"/>
        <v>0</v>
      </c>
      <c r="AL29" s="71">
        <f t="shared" si="2"/>
        <v>0</v>
      </c>
    </row>
    <row r="30" spans="1:38" ht="47.25">
      <c r="A30" s="66" t="s">
        <v>67</v>
      </c>
      <c r="B30" s="67" t="s">
        <v>68</v>
      </c>
      <c r="C30" s="196">
        <v>6.8</v>
      </c>
      <c r="D30" s="41">
        <v>1</v>
      </c>
      <c r="E30" s="44">
        <v>1</v>
      </c>
      <c r="F30" s="157">
        <f t="shared" si="3"/>
        <v>0.14705882352941177</v>
      </c>
      <c r="G30" s="72">
        <v>0</v>
      </c>
      <c r="H30" s="75">
        <v>0</v>
      </c>
      <c r="I30" s="75"/>
      <c r="J30" s="75"/>
      <c r="K30" s="75"/>
      <c r="L30" s="75"/>
      <c r="M30" s="75">
        <v>0</v>
      </c>
      <c r="N30" s="75"/>
      <c r="O30" s="70">
        <v>0</v>
      </c>
      <c r="P30" s="77"/>
      <c r="Q30" s="77"/>
      <c r="R30" s="77"/>
      <c r="S30" s="77"/>
      <c r="T30" s="77"/>
      <c r="U30" s="71">
        <v>0</v>
      </c>
      <c r="V30" s="71">
        <f t="shared" si="4"/>
        <v>0</v>
      </c>
      <c r="W30" s="73">
        <f t="shared" si="5"/>
        <v>0</v>
      </c>
      <c r="X30" s="77">
        <v>0</v>
      </c>
      <c r="Y30" s="73">
        <f>'ИТОГ и проверка'!R30</f>
        <v>0</v>
      </c>
      <c r="Z30" s="73">
        <f t="shared" si="9"/>
        <v>0</v>
      </c>
      <c r="AA30" s="71">
        <f t="shared" si="6"/>
        <v>0</v>
      </c>
      <c r="AB30" s="73">
        <f t="shared" si="0"/>
        <v>0</v>
      </c>
      <c r="AC30" s="77"/>
      <c r="AD30" s="73"/>
      <c r="AE30" s="77"/>
      <c r="AF30" s="77"/>
      <c r="AG30" s="73">
        <f t="shared" si="7"/>
        <v>0</v>
      </c>
      <c r="AH30" s="73"/>
      <c r="AI30" s="91"/>
      <c r="AJ30" s="91">
        <f t="shared" si="8"/>
        <v>0</v>
      </c>
      <c r="AK30" s="89">
        <f t="shared" si="1"/>
        <v>0</v>
      </c>
      <c r="AL30" s="71">
        <f t="shared" si="2"/>
        <v>0</v>
      </c>
    </row>
    <row r="31" spans="1:38" ht="47.25">
      <c r="A31" s="66" t="s">
        <v>69</v>
      </c>
      <c r="B31" s="67" t="s">
        <v>70</v>
      </c>
      <c r="C31" s="189">
        <v>5.1580000000000004</v>
      </c>
      <c r="D31" s="41">
        <v>1</v>
      </c>
      <c r="E31" s="197">
        <v>0</v>
      </c>
      <c r="F31" s="157">
        <f t="shared" si="3"/>
        <v>0</v>
      </c>
      <c r="G31" s="72">
        <v>0</v>
      </c>
      <c r="H31" s="75">
        <v>0</v>
      </c>
      <c r="I31" s="75"/>
      <c r="J31" s="75"/>
      <c r="K31" s="75"/>
      <c r="L31" s="75"/>
      <c r="M31" s="75">
        <v>0</v>
      </c>
      <c r="N31" s="75"/>
      <c r="O31" s="70">
        <v>0</v>
      </c>
      <c r="P31" s="77"/>
      <c r="Q31" s="77"/>
      <c r="R31" s="77"/>
      <c r="S31" s="77"/>
      <c r="T31" s="77"/>
      <c r="U31" s="71">
        <v>0</v>
      </c>
      <c r="V31" s="71">
        <f t="shared" si="4"/>
        <v>0</v>
      </c>
      <c r="W31" s="73">
        <f t="shared" si="5"/>
        <v>0</v>
      </c>
      <c r="X31" s="77">
        <v>0</v>
      </c>
      <c r="Y31" s="73">
        <f>'ИТОГ и проверка'!R31</f>
        <v>0</v>
      </c>
      <c r="Z31" s="73">
        <v>0</v>
      </c>
      <c r="AA31" s="71">
        <f t="shared" si="6"/>
        <v>0</v>
      </c>
      <c r="AB31" s="10">
        <f t="shared" si="0"/>
        <v>0</v>
      </c>
      <c r="AC31" s="77"/>
      <c r="AD31" s="73"/>
      <c r="AE31" s="77"/>
      <c r="AF31" s="77"/>
      <c r="AG31" s="73">
        <f t="shared" si="7"/>
        <v>0</v>
      </c>
      <c r="AH31" s="73"/>
      <c r="AI31" s="91"/>
      <c r="AJ31" s="91">
        <f t="shared" si="8"/>
        <v>0</v>
      </c>
      <c r="AK31" s="89">
        <f t="shared" si="1"/>
        <v>0</v>
      </c>
      <c r="AL31" s="71">
        <f t="shared" si="2"/>
        <v>0</v>
      </c>
    </row>
    <row r="32" spans="1:38" ht="31.5">
      <c r="A32" s="66" t="s">
        <v>71</v>
      </c>
      <c r="B32" s="67" t="s">
        <v>72</v>
      </c>
      <c r="C32" s="171">
        <v>9.0289999999999999</v>
      </c>
      <c r="D32" s="41">
        <v>9</v>
      </c>
      <c r="E32" s="92">
        <v>0</v>
      </c>
      <c r="F32" s="157">
        <f t="shared" si="3"/>
        <v>0</v>
      </c>
      <c r="G32" s="72">
        <v>0</v>
      </c>
      <c r="H32" s="75">
        <v>0</v>
      </c>
      <c r="I32" s="75"/>
      <c r="J32" s="75"/>
      <c r="K32" s="75"/>
      <c r="L32" s="75"/>
      <c r="M32" s="75">
        <v>0</v>
      </c>
      <c r="N32" s="75"/>
      <c r="O32" s="70">
        <v>0</v>
      </c>
      <c r="P32" s="77"/>
      <c r="Q32" s="77"/>
      <c r="R32" s="77"/>
      <c r="S32" s="77"/>
      <c r="T32" s="77"/>
      <c r="U32" s="71">
        <v>0</v>
      </c>
      <c r="V32" s="71">
        <f t="shared" si="4"/>
        <v>0</v>
      </c>
      <c r="W32" s="73">
        <f t="shared" si="5"/>
        <v>0</v>
      </c>
      <c r="X32" s="77">
        <v>0</v>
      </c>
      <c r="Y32" s="73">
        <f>'ИТОГ и проверка'!R32</f>
        <v>0</v>
      </c>
      <c r="Z32" s="73">
        <v>0</v>
      </c>
      <c r="AA32" s="71">
        <f t="shared" si="6"/>
        <v>0</v>
      </c>
      <c r="AB32" s="73">
        <f t="shared" si="0"/>
        <v>0</v>
      </c>
      <c r="AC32" s="77"/>
      <c r="AD32" s="73"/>
      <c r="AE32" s="77"/>
      <c r="AF32" s="77"/>
      <c r="AG32" s="73">
        <f t="shared" si="7"/>
        <v>0</v>
      </c>
      <c r="AH32" s="73"/>
      <c r="AI32" s="91"/>
      <c r="AJ32" s="91">
        <f t="shared" si="8"/>
        <v>0</v>
      </c>
      <c r="AK32" s="89">
        <f t="shared" si="1"/>
        <v>0</v>
      </c>
      <c r="AL32" s="71">
        <f t="shared" si="2"/>
        <v>0</v>
      </c>
    </row>
    <row r="33" spans="1:38" ht="31.5">
      <c r="A33" s="66" t="s">
        <v>73</v>
      </c>
      <c r="B33" s="67" t="s">
        <v>74</v>
      </c>
      <c r="C33" s="189">
        <v>302.7</v>
      </c>
      <c r="D33" s="41">
        <v>0</v>
      </c>
      <c r="E33" s="199">
        <v>9</v>
      </c>
      <c r="F33" s="157">
        <f t="shared" si="3"/>
        <v>2.9732408325074334E-2</v>
      </c>
      <c r="G33" s="72">
        <v>0</v>
      </c>
      <c r="H33" s="75">
        <v>0</v>
      </c>
      <c r="I33" s="75"/>
      <c r="J33" s="75"/>
      <c r="K33" s="75"/>
      <c r="L33" s="75"/>
      <c r="M33" s="75">
        <v>0</v>
      </c>
      <c r="N33" s="75"/>
      <c r="O33" s="70">
        <v>0</v>
      </c>
      <c r="P33" s="77"/>
      <c r="Q33" s="77"/>
      <c r="R33" s="77"/>
      <c r="S33" s="77"/>
      <c r="T33" s="77"/>
      <c r="U33" s="71">
        <v>0</v>
      </c>
      <c r="V33" s="71">
        <f t="shared" si="4"/>
        <v>0</v>
      </c>
      <c r="W33" s="73">
        <f t="shared" si="5"/>
        <v>0</v>
      </c>
      <c r="X33" s="77">
        <v>0</v>
      </c>
      <c r="Y33" s="73">
        <f>'ИТОГ и проверка'!R33</f>
        <v>0</v>
      </c>
      <c r="Z33" s="73">
        <v>0</v>
      </c>
      <c r="AA33" s="71">
        <f t="shared" si="6"/>
        <v>0</v>
      </c>
      <c r="AB33" s="10">
        <f t="shared" si="0"/>
        <v>0</v>
      </c>
      <c r="AC33" s="77"/>
      <c r="AD33" s="73"/>
      <c r="AE33" s="77"/>
      <c r="AF33" s="77"/>
      <c r="AG33" s="73">
        <f t="shared" si="7"/>
        <v>0</v>
      </c>
      <c r="AH33" s="73"/>
      <c r="AI33" s="91"/>
      <c r="AJ33" s="91">
        <f t="shared" si="8"/>
        <v>0</v>
      </c>
      <c r="AK33" s="89">
        <f t="shared" si="1"/>
        <v>0</v>
      </c>
      <c r="AL33" s="71">
        <f t="shared" si="2"/>
        <v>0</v>
      </c>
    </row>
    <row r="34" spans="1:38" ht="31.5">
      <c r="A34" s="66" t="s">
        <v>75</v>
      </c>
      <c r="B34" s="67" t="s">
        <v>76</v>
      </c>
      <c r="C34" s="171">
        <v>10</v>
      </c>
      <c r="D34" s="41">
        <v>1</v>
      </c>
      <c r="E34" s="44">
        <v>1</v>
      </c>
      <c r="F34" s="157">
        <f t="shared" si="3"/>
        <v>0.1</v>
      </c>
      <c r="G34" s="72">
        <v>0</v>
      </c>
      <c r="H34" s="75">
        <v>0</v>
      </c>
      <c r="I34" s="75"/>
      <c r="J34" s="75"/>
      <c r="K34" s="75"/>
      <c r="L34" s="75"/>
      <c r="M34" s="75">
        <v>0</v>
      </c>
      <c r="N34" s="75"/>
      <c r="O34" s="70">
        <v>0</v>
      </c>
      <c r="P34" s="77"/>
      <c r="Q34" s="77"/>
      <c r="R34" s="77"/>
      <c r="S34" s="77"/>
      <c r="T34" s="77"/>
      <c r="U34" s="71">
        <v>0</v>
      </c>
      <c r="V34" s="71">
        <f t="shared" si="4"/>
        <v>0</v>
      </c>
      <c r="W34" s="73">
        <f t="shared" si="5"/>
        <v>0</v>
      </c>
      <c r="X34" s="77">
        <v>0</v>
      </c>
      <c r="Y34" s="73">
        <f>'ИТОГ и проверка'!R34</f>
        <v>0</v>
      </c>
      <c r="Z34" s="73">
        <f t="shared" si="9"/>
        <v>0</v>
      </c>
      <c r="AA34" s="71">
        <f t="shared" si="6"/>
        <v>0</v>
      </c>
      <c r="AB34" s="73">
        <f t="shared" si="0"/>
        <v>0</v>
      </c>
      <c r="AC34" s="77"/>
      <c r="AD34" s="73"/>
      <c r="AE34" s="77"/>
      <c r="AF34" s="77"/>
      <c r="AG34" s="73">
        <f t="shared" si="7"/>
        <v>0</v>
      </c>
      <c r="AH34" s="73"/>
      <c r="AI34" s="91"/>
      <c r="AJ34" s="91">
        <f t="shared" si="8"/>
        <v>0</v>
      </c>
      <c r="AK34" s="89">
        <f t="shared" si="1"/>
        <v>0</v>
      </c>
      <c r="AL34" s="71">
        <f t="shared" si="2"/>
        <v>0</v>
      </c>
    </row>
    <row r="35" spans="1:38" ht="47.25">
      <c r="A35" s="66" t="s">
        <v>77</v>
      </c>
      <c r="B35" s="67" t="s">
        <v>78</v>
      </c>
      <c r="C35" s="168">
        <v>9.8000000000000007</v>
      </c>
      <c r="D35" s="354">
        <v>0</v>
      </c>
      <c r="E35" s="355">
        <v>0</v>
      </c>
      <c r="F35" s="174">
        <f t="shared" si="3"/>
        <v>0</v>
      </c>
      <c r="G35" s="72">
        <v>0</v>
      </c>
      <c r="H35" s="75">
        <v>0</v>
      </c>
      <c r="I35" s="75"/>
      <c r="J35" s="75"/>
      <c r="K35" s="75"/>
      <c r="L35" s="75"/>
      <c r="M35" s="75">
        <v>0</v>
      </c>
      <c r="N35" s="75"/>
      <c r="O35" s="70">
        <v>0</v>
      </c>
      <c r="P35" s="77"/>
      <c r="Q35" s="77"/>
      <c r="R35" s="77"/>
      <c r="S35" s="77"/>
      <c r="T35" s="77"/>
      <c r="U35" s="71">
        <v>0</v>
      </c>
      <c r="V35" s="71">
        <f t="shared" si="4"/>
        <v>0</v>
      </c>
      <c r="W35" s="73">
        <f t="shared" si="5"/>
        <v>0</v>
      </c>
      <c r="X35" s="77">
        <v>0</v>
      </c>
      <c r="Y35" s="73">
        <f>'ИТОГ и проверка'!R35</f>
        <v>0</v>
      </c>
      <c r="Z35" s="73">
        <v>0</v>
      </c>
      <c r="AA35" s="71">
        <f t="shared" si="6"/>
        <v>0</v>
      </c>
      <c r="AB35" s="10">
        <f t="shared" si="0"/>
        <v>0</v>
      </c>
      <c r="AC35" s="77"/>
      <c r="AD35" s="73"/>
      <c r="AE35" s="77"/>
      <c r="AF35" s="77"/>
      <c r="AG35" s="73">
        <f t="shared" si="7"/>
        <v>0</v>
      </c>
      <c r="AH35" s="73"/>
      <c r="AI35" s="91"/>
      <c r="AJ35" s="91">
        <f t="shared" si="8"/>
        <v>0</v>
      </c>
      <c r="AK35" s="89">
        <f t="shared" si="1"/>
        <v>0</v>
      </c>
      <c r="AL35" s="71">
        <f t="shared" si="2"/>
        <v>0</v>
      </c>
    </row>
    <row r="36" spans="1:38">
      <c r="A36" s="93" t="s">
        <v>79</v>
      </c>
      <c r="B36" s="57" t="s">
        <v>80</v>
      </c>
      <c r="C36" s="163"/>
      <c r="D36" s="165"/>
      <c r="E36" s="229"/>
      <c r="F36" s="213"/>
      <c r="G36" s="119"/>
      <c r="H36" s="61"/>
      <c r="I36" s="61"/>
      <c r="J36" s="61"/>
      <c r="K36" s="61"/>
      <c r="L36" s="61"/>
      <c r="M36" s="61"/>
      <c r="N36" s="61"/>
      <c r="O36" s="59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20"/>
      <c r="AA36" s="60"/>
      <c r="AB36" s="73">
        <f t="shared" si="0"/>
        <v>0</v>
      </c>
      <c r="AC36" s="60"/>
      <c r="AD36" s="60"/>
      <c r="AE36" s="60"/>
      <c r="AF36" s="60"/>
      <c r="AG36" s="60"/>
      <c r="AH36" s="60"/>
      <c r="AI36" s="317"/>
      <c r="AJ36" s="91">
        <f t="shared" si="8"/>
        <v>0</v>
      </c>
      <c r="AK36" s="89">
        <f t="shared" si="1"/>
        <v>0</v>
      </c>
      <c r="AL36" s="71">
        <f t="shared" si="2"/>
        <v>0</v>
      </c>
    </row>
    <row r="37" spans="1:38" ht="47.25">
      <c r="A37" s="66" t="s">
        <v>81</v>
      </c>
      <c r="B37" s="67" t="s">
        <v>82</v>
      </c>
      <c r="C37" s="168">
        <v>164.08600000000001</v>
      </c>
      <c r="D37" s="74">
        <v>12</v>
      </c>
      <c r="E37" s="148">
        <v>13</v>
      </c>
      <c r="F37" s="157">
        <f t="shared" si="3"/>
        <v>7.9226746949770235E-2</v>
      </c>
      <c r="G37" s="72">
        <v>1</v>
      </c>
      <c r="H37" s="75">
        <v>8</v>
      </c>
      <c r="I37" s="75"/>
      <c r="J37" s="75"/>
      <c r="K37" s="75"/>
      <c r="L37" s="75"/>
      <c r="M37" s="75">
        <v>1</v>
      </c>
      <c r="N37" s="75"/>
      <c r="O37" s="70">
        <v>1</v>
      </c>
      <c r="P37" s="77"/>
      <c r="Q37" s="77"/>
      <c r="R37" s="77"/>
      <c r="S37" s="77"/>
      <c r="T37" s="77"/>
      <c r="U37" s="71">
        <f t="shared" ref="U37:U99" si="10">O37/G37%</f>
        <v>100</v>
      </c>
      <c r="V37" s="71">
        <f t="shared" si="4"/>
        <v>1.3</v>
      </c>
      <c r="W37" s="73">
        <f t="shared" si="5"/>
        <v>1</v>
      </c>
      <c r="X37" s="77">
        <v>10</v>
      </c>
      <c r="Y37" s="73">
        <f>'ИТОГ и проверка'!R37</f>
        <v>1</v>
      </c>
      <c r="Z37" s="73">
        <f t="shared" si="9"/>
        <v>7.6923076923076916</v>
      </c>
      <c r="AA37" s="71">
        <f t="shared" si="6"/>
        <v>-2.3076923076923084</v>
      </c>
      <c r="AB37" s="10">
        <f t="shared" si="0"/>
        <v>0</v>
      </c>
      <c r="AC37" s="77"/>
      <c r="AD37" s="73"/>
      <c r="AE37" s="77"/>
      <c r="AF37" s="77"/>
      <c r="AG37" s="73">
        <f t="shared" si="7"/>
        <v>1</v>
      </c>
      <c r="AH37" s="73"/>
      <c r="AI37" s="91"/>
      <c r="AJ37" s="91">
        <f t="shared" si="8"/>
        <v>1</v>
      </c>
      <c r="AK37" s="89">
        <f t="shared" si="1"/>
        <v>0</v>
      </c>
      <c r="AL37" s="71">
        <f t="shared" si="2"/>
        <v>0</v>
      </c>
    </row>
    <row r="38" spans="1:38" ht="47.25">
      <c r="A38" s="66" t="s">
        <v>83</v>
      </c>
      <c r="B38" s="67" t="s">
        <v>84</v>
      </c>
      <c r="C38" s="171">
        <v>358.7</v>
      </c>
      <c r="D38" s="74">
        <v>27</v>
      </c>
      <c r="E38" s="70">
        <v>30</v>
      </c>
      <c r="F38" s="157">
        <f t="shared" si="3"/>
        <v>8.3635349874546974E-2</v>
      </c>
      <c r="G38" s="72">
        <v>2</v>
      </c>
      <c r="H38" s="75">
        <v>7</v>
      </c>
      <c r="I38" s="75"/>
      <c r="J38" s="75"/>
      <c r="K38" s="75"/>
      <c r="L38" s="75"/>
      <c r="M38" s="75">
        <v>2</v>
      </c>
      <c r="N38" s="75"/>
      <c r="O38" s="70">
        <v>0</v>
      </c>
      <c r="P38" s="77"/>
      <c r="Q38" s="77"/>
      <c r="R38" s="77"/>
      <c r="S38" s="77"/>
      <c r="T38" s="77"/>
      <c r="U38" s="71">
        <f t="shared" si="10"/>
        <v>0</v>
      </c>
      <c r="V38" s="71">
        <f t="shared" si="4"/>
        <v>3</v>
      </c>
      <c r="W38" s="73">
        <f t="shared" si="5"/>
        <v>3</v>
      </c>
      <c r="X38" s="77">
        <v>10</v>
      </c>
      <c r="Y38" s="73">
        <f>'ИТОГ и проверка'!R38</f>
        <v>3</v>
      </c>
      <c r="Z38" s="73">
        <f t="shared" si="9"/>
        <v>10</v>
      </c>
      <c r="AA38" s="71">
        <f t="shared" si="6"/>
        <v>0</v>
      </c>
      <c r="AB38" s="73">
        <f t="shared" si="0"/>
        <v>0</v>
      </c>
      <c r="AC38" s="77"/>
      <c r="AD38" s="73"/>
      <c r="AE38" s="77"/>
      <c r="AF38" s="77"/>
      <c r="AG38" s="73">
        <f t="shared" si="7"/>
        <v>3</v>
      </c>
      <c r="AH38" s="73"/>
      <c r="AI38" s="91"/>
      <c r="AJ38" s="91">
        <f t="shared" si="8"/>
        <v>3</v>
      </c>
      <c r="AK38" s="89">
        <f t="shared" si="1"/>
        <v>0</v>
      </c>
      <c r="AL38" s="71">
        <f t="shared" si="2"/>
        <v>0</v>
      </c>
    </row>
    <row r="39" spans="1:38" ht="47.25">
      <c r="A39" s="66" t="s">
        <v>85</v>
      </c>
      <c r="B39" s="67" t="s">
        <v>86</v>
      </c>
      <c r="C39" s="168">
        <v>59.463999999999999</v>
      </c>
      <c r="D39" s="74">
        <v>2</v>
      </c>
      <c r="E39" s="206">
        <v>2</v>
      </c>
      <c r="F39" s="157">
        <f t="shared" si="3"/>
        <v>3.3633795237454592E-2</v>
      </c>
      <c r="G39" s="72">
        <v>0</v>
      </c>
      <c r="H39" s="75">
        <v>0</v>
      </c>
      <c r="I39" s="75"/>
      <c r="J39" s="75"/>
      <c r="K39" s="75"/>
      <c r="L39" s="75"/>
      <c r="M39" s="75">
        <v>0</v>
      </c>
      <c r="N39" s="75"/>
      <c r="O39" s="70">
        <v>0</v>
      </c>
      <c r="P39" s="77"/>
      <c r="Q39" s="77"/>
      <c r="R39" s="77"/>
      <c r="S39" s="77"/>
      <c r="T39" s="77"/>
      <c r="U39" s="71">
        <v>0</v>
      </c>
      <c r="V39" s="71">
        <f t="shared" si="4"/>
        <v>0</v>
      </c>
      <c r="W39" s="73">
        <f t="shared" si="5"/>
        <v>0</v>
      </c>
      <c r="X39" s="77">
        <v>0</v>
      </c>
      <c r="Y39" s="73">
        <f>'ИТОГ и проверка'!R39</f>
        <v>0</v>
      </c>
      <c r="Z39" s="73">
        <f t="shared" si="9"/>
        <v>0</v>
      </c>
      <c r="AA39" s="71">
        <f t="shared" si="6"/>
        <v>0</v>
      </c>
      <c r="AB39" s="10">
        <f t="shared" si="0"/>
        <v>0</v>
      </c>
      <c r="AC39" s="77"/>
      <c r="AD39" s="73"/>
      <c r="AE39" s="77"/>
      <c r="AF39" s="77"/>
      <c r="AG39" s="73">
        <f t="shared" si="7"/>
        <v>0</v>
      </c>
      <c r="AH39" s="73"/>
      <c r="AI39" s="91"/>
      <c r="AJ39" s="91">
        <f t="shared" si="8"/>
        <v>0</v>
      </c>
      <c r="AK39" s="89">
        <f t="shared" si="1"/>
        <v>0</v>
      </c>
      <c r="AL39" s="71">
        <f t="shared" si="2"/>
        <v>0</v>
      </c>
    </row>
    <row r="40" spans="1:38" ht="31.5">
      <c r="A40" s="66" t="s">
        <v>87</v>
      </c>
      <c r="B40" s="67" t="s">
        <v>88</v>
      </c>
      <c r="C40" s="171">
        <v>57.622</v>
      </c>
      <c r="D40" s="284">
        <v>8</v>
      </c>
      <c r="E40" s="170">
        <v>6</v>
      </c>
      <c r="F40" s="174">
        <f t="shared" si="3"/>
        <v>0.10412689597723092</v>
      </c>
      <c r="G40" s="72">
        <v>0</v>
      </c>
      <c r="H40" s="75">
        <v>0</v>
      </c>
      <c r="I40" s="75"/>
      <c r="J40" s="75"/>
      <c r="K40" s="75"/>
      <c r="L40" s="75"/>
      <c r="M40" s="75">
        <v>0</v>
      </c>
      <c r="N40" s="75"/>
      <c r="O40" s="70">
        <v>0</v>
      </c>
      <c r="P40" s="77"/>
      <c r="Q40" s="77"/>
      <c r="R40" s="77"/>
      <c r="S40" s="77"/>
      <c r="T40" s="77"/>
      <c r="U40" s="71">
        <v>0</v>
      </c>
      <c r="V40" s="71">
        <f t="shared" si="4"/>
        <v>0</v>
      </c>
      <c r="W40" s="73">
        <f t="shared" si="5"/>
        <v>0</v>
      </c>
      <c r="X40" s="77">
        <v>0</v>
      </c>
      <c r="Y40" s="73">
        <f>'ИТОГ и проверка'!R40</f>
        <v>0</v>
      </c>
      <c r="Z40" s="73">
        <f t="shared" si="9"/>
        <v>0</v>
      </c>
      <c r="AA40" s="71">
        <f t="shared" si="6"/>
        <v>0</v>
      </c>
      <c r="AB40" s="73">
        <f t="shared" si="0"/>
        <v>0</v>
      </c>
      <c r="AC40" s="77"/>
      <c r="AD40" s="73"/>
      <c r="AE40" s="77"/>
      <c r="AF40" s="77"/>
      <c r="AG40" s="73">
        <f t="shared" si="7"/>
        <v>0</v>
      </c>
      <c r="AH40" s="73"/>
      <c r="AI40" s="91"/>
      <c r="AJ40" s="91">
        <f t="shared" si="8"/>
        <v>0</v>
      </c>
      <c r="AK40" s="89">
        <f t="shared" si="1"/>
        <v>0</v>
      </c>
      <c r="AL40" s="71">
        <f t="shared" si="2"/>
        <v>0</v>
      </c>
    </row>
    <row r="41" spans="1:38" ht="47.25">
      <c r="A41" s="66" t="s">
        <v>89</v>
      </c>
      <c r="B41" s="67" t="s">
        <v>90</v>
      </c>
      <c r="C41" s="168">
        <v>335.71</v>
      </c>
      <c r="D41" s="284">
        <v>20</v>
      </c>
      <c r="E41" s="170">
        <v>28</v>
      </c>
      <c r="F41" s="174">
        <f t="shared" si="3"/>
        <v>8.3405320067915761E-2</v>
      </c>
      <c r="G41" s="72">
        <v>2</v>
      </c>
      <c r="H41" s="75">
        <v>10</v>
      </c>
      <c r="I41" s="75"/>
      <c r="J41" s="75"/>
      <c r="K41" s="75"/>
      <c r="L41" s="75"/>
      <c r="M41" s="75">
        <v>2</v>
      </c>
      <c r="N41" s="75"/>
      <c r="O41" s="70">
        <v>1</v>
      </c>
      <c r="P41" s="77"/>
      <c r="Q41" s="77"/>
      <c r="R41" s="77"/>
      <c r="S41" s="77"/>
      <c r="T41" s="77"/>
      <c r="U41" s="71">
        <f t="shared" si="10"/>
        <v>50</v>
      </c>
      <c r="V41" s="71">
        <f t="shared" si="4"/>
        <v>2.8000000000000003</v>
      </c>
      <c r="W41" s="73">
        <f t="shared" si="5"/>
        <v>2</v>
      </c>
      <c r="X41" s="77">
        <v>10</v>
      </c>
      <c r="Y41" s="73">
        <f>'ИТОГ и проверка'!R41</f>
        <v>2</v>
      </c>
      <c r="Z41" s="73">
        <f t="shared" si="9"/>
        <v>7.1428571428571423</v>
      </c>
      <c r="AA41" s="71">
        <f t="shared" si="6"/>
        <v>-2.8571428571428577</v>
      </c>
      <c r="AB41" s="10">
        <f t="shared" si="0"/>
        <v>0</v>
      </c>
      <c r="AC41" s="77"/>
      <c r="AD41" s="73"/>
      <c r="AE41" s="77"/>
      <c r="AF41" s="77"/>
      <c r="AG41" s="73">
        <f t="shared" si="7"/>
        <v>2</v>
      </c>
      <c r="AH41" s="73"/>
      <c r="AI41" s="91"/>
      <c r="AJ41" s="91">
        <f t="shared" si="8"/>
        <v>2</v>
      </c>
      <c r="AK41" s="89">
        <f t="shared" si="1"/>
        <v>0</v>
      </c>
      <c r="AL41" s="71">
        <f t="shared" si="2"/>
        <v>0</v>
      </c>
    </row>
    <row r="42" spans="1:38" ht="47.25">
      <c r="A42" s="66" t="s">
        <v>91</v>
      </c>
      <c r="B42" s="67" t="s">
        <v>92</v>
      </c>
      <c r="C42" s="171">
        <v>371.93</v>
      </c>
      <c r="D42" s="74">
        <v>31</v>
      </c>
      <c r="E42" s="148">
        <v>28</v>
      </c>
      <c r="F42" s="157">
        <f t="shared" si="3"/>
        <v>7.5282983357083319E-2</v>
      </c>
      <c r="G42" s="72">
        <v>3</v>
      </c>
      <c r="H42" s="75">
        <v>10</v>
      </c>
      <c r="I42" s="75"/>
      <c r="J42" s="75"/>
      <c r="K42" s="75"/>
      <c r="L42" s="75"/>
      <c r="M42" s="75">
        <v>3</v>
      </c>
      <c r="N42" s="75"/>
      <c r="O42" s="70">
        <v>0</v>
      </c>
      <c r="P42" s="77"/>
      <c r="Q42" s="77"/>
      <c r="R42" s="77"/>
      <c r="S42" s="77"/>
      <c r="T42" s="77"/>
      <c r="U42" s="71">
        <f t="shared" si="10"/>
        <v>0</v>
      </c>
      <c r="V42" s="71">
        <f t="shared" si="4"/>
        <v>2.8000000000000003</v>
      </c>
      <c r="W42" s="73">
        <f t="shared" si="5"/>
        <v>2</v>
      </c>
      <c r="X42" s="77">
        <v>10</v>
      </c>
      <c r="Y42" s="73">
        <f>'ИТОГ и проверка'!R42</f>
        <v>2</v>
      </c>
      <c r="Z42" s="73">
        <f t="shared" si="9"/>
        <v>7.1428571428571423</v>
      </c>
      <c r="AA42" s="71">
        <f t="shared" si="6"/>
        <v>-2.8571428571428577</v>
      </c>
      <c r="AB42" s="73">
        <f t="shared" si="0"/>
        <v>0</v>
      </c>
      <c r="AC42" s="77"/>
      <c r="AD42" s="73"/>
      <c r="AE42" s="77"/>
      <c r="AF42" s="77"/>
      <c r="AG42" s="73">
        <f t="shared" si="7"/>
        <v>2</v>
      </c>
      <c r="AH42" s="73"/>
      <c r="AI42" s="91"/>
      <c r="AJ42" s="91">
        <f t="shared" si="8"/>
        <v>2</v>
      </c>
      <c r="AK42" s="89">
        <f t="shared" si="1"/>
        <v>0</v>
      </c>
      <c r="AL42" s="71">
        <f t="shared" si="2"/>
        <v>0</v>
      </c>
    </row>
    <row r="43" spans="1:38" ht="47.25">
      <c r="A43" s="66" t="s">
        <v>93</v>
      </c>
      <c r="B43" s="67" t="s">
        <v>94</v>
      </c>
      <c r="C43" s="168">
        <v>291.029</v>
      </c>
      <c r="D43" s="74">
        <v>27</v>
      </c>
      <c r="E43" s="90">
        <v>25</v>
      </c>
      <c r="F43" s="157">
        <f t="shared" si="3"/>
        <v>8.590209223135839E-2</v>
      </c>
      <c r="G43" s="72">
        <v>2</v>
      </c>
      <c r="H43" s="75">
        <v>7</v>
      </c>
      <c r="I43" s="75"/>
      <c r="J43" s="75"/>
      <c r="K43" s="75"/>
      <c r="L43" s="75"/>
      <c r="M43" s="75">
        <v>2</v>
      </c>
      <c r="N43" s="75"/>
      <c r="O43" s="70">
        <v>0</v>
      </c>
      <c r="P43" s="77"/>
      <c r="Q43" s="77"/>
      <c r="R43" s="77"/>
      <c r="S43" s="77"/>
      <c r="T43" s="77"/>
      <c r="U43" s="71">
        <f t="shared" si="10"/>
        <v>0</v>
      </c>
      <c r="V43" s="71">
        <f t="shared" si="4"/>
        <v>2.5</v>
      </c>
      <c r="W43" s="73">
        <f t="shared" si="5"/>
        <v>2</v>
      </c>
      <c r="X43" s="77">
        <v>10</v>
      </c>
      <c r="Y43" s="73">
        <f>'ИТОГ и проверка'!R43</f>
        <v>2</v>
      </c>
      <c r="Z43" s="73">
        <f t="shared" si="9"/>
        <v>8</v>
      </c>
      <c r="AA43" s="71">
        <f t="shared" si="6"/>
        <v>-2</v>
      </c>
      <c r="AB43" s="10">
        <f t="shared" si="0"/>
        <v>0</v>
      </c>
      <c r="AC43" s="77"/>
      <c r="AD43" s="73"/>
      <c r="AE43" s="77"/>
      <c r="AF43" s="77"/>
      <c r="AG43" s="73">
        <f t="shared" si="7"/>
        <v>2</v>
      </c>
      <c r="AH43" s="73"/>
      <c r="AI43" s="91"/>
      <c r="AJ43" s="91">
        <f t="shared" si="8"/>
        <v>2</v>
      </c>
      <c r="AK43" s="89">
        <f t="shared" si="1"/>
        <v>0</v>
      </c>
      <c r="AL43" s="71">
        <f t="shared" si="2"/>
        <v>0</v>
      </c>
    </row>
    <row r="44" spans="1:38" ht="47.25">
      <c r="A44" s="66" t="s">
        <v>95</v>
      </c>
      <c r="B44" s="67" t="s">
        <v>96</v>
      </c>
      <c r="C44" s="171">
        <v>170.64400000000001</v>
      </c>
      <c r="D44" s="74">
        <v>18</v>
      </c>
      <c r="E44" s="148">
        <v>21</v>
      </c>
      <c r="F44" s="157">
        <f t="shared" si="3"/>
        <v>0.12306321933381777</v>
      </c>
      <c r="G44" s="72">
        <v>1</v>
      </c>
      <c r="H44" s="75">
        <v>6</v>
      </c>
      <c r="I44" s="75"/>
      <c r="J44" s="75"/>
      <c r="K44" s="75"/>
      <c r="L44" s="75"/>
      <c r="M44" s="75">
        <v>1</v>
      </c>
      <c r="N44" s="75"/>
      <c r="O44" s="70">
        <v>1</v>
      </c>
      <c r="P44" s="77"/>
      <c r="Q44" s="77"/>
      <c r="R44" s="77"/>
      <c r="S44" s="77"/>
      <c r="T44" s="77"/>
      <c r="U44" s="71">
        <f t="shared" si="10"/>
        <v>100</v>
      </c>
      <c r="V44" s="71">
        <f t="shared" si="4"/>
        <v>2.1</v>
      </c>
      <c r="W44" s="73">
        <f t="shared" si="5"/>
        <v>2</v>
      </c>
      <c r="X44" s="77">
        <v>10</v>
      </c>
      <c r="Y44" s="73">
        <f>'ИТОГ и проверка'!R44</f>
        <v>2</v>
      </c>
      <c r="Z44" s="73">
        <f t="shared" si="9"/>
        <v>9.5238095238095237</v>
      </c>
      <c r="AA44" s="71">
        <f t="shared" si="6"/>
        <v>-0.47619047619047628</v>
      </c>
      <c r="AB44" s="73">
        <f t="shared" si="0"/>
        <v>0</v>
      </c>
      <c r="AC44" s="77"/>
      <c r="AD44" s="73"/>
      <c r="AE44" s="77"/>
      <c r="AF44" s="77"/>
      <c r="AG44" s="73">
        <f t="shared" si="7"/>
        <v>2</v>
      </c>
      <c r="AH44" s="73"/>
      <c r="AI44" s="91"/>
      <c r="AJ44" s="91">
        <f t="shared" si="8"/>
        <v>2</v>
      </c>
      <c r="AK44" s="89">
        <f t="shared" si="1"/>
        <v>0</v>
      </c>
      <c r="AL44" s="71">
        <f t="shared" si="2"/>
        <v>0</v>
      </c>
    </row>
    <row r="45" spans="1:38" ht="63">
      <c r="A45" s="66" t="s">
        <v>97</v>
      </c>
      <c r="B45" s="67" t="s">
        <v>98</v>
      </c>
      <c r="C45" s="168">
        <v>225.4</v>
      </c>
      <c r="D45" s="74">
        <v>23</v>
      </c>
      <c r="E45" s="90">
        <v>21</v>
      </c>
      <c r="F45" s="157">
        <f t="shared" si="3"/>
        <v>9.3167701863354033E-2</v>
      </c>
      <c r="G45" s="72">
        <v>2</v>
      </c>
      <c r="H45" s="75">
        <v>9</v>
      </c>
      <c r="I45" s="75"/>
      <c r="J45" s="75"/>
      <c r="K45" s="75"/>
      <c r="L45" s="75"/>
      <c r="M45" s="75">
        <v>2</v>
      </c>
      <c r="N45" s="75"/>
      <c r="O45" s="70">
        <v>0</v>
      </c>
      <c r="P45" s="77"/>
      <c r="Q45" s="77"/>
      <c r="R45" s="77"/>
      <c r="S45" s="77"/>
      <c r="T45" s="77"/>
      <c r="U45" s="71">
        <f t="shared" si="10"/>
        <v>0</v>
      </c>
      <c r="V45" s="71">
        <f t="shared" si="4"/>
        <v>2.1</v>
      </c>
      <c r="W45" s="73">
        <f t="shared" si="5"/>
        <v>2</v>
      </c>
      <c r="X45" s="77">
        <v>10</v>
      </c>
      <c r="Y45" s="73">
        <f>'ИТОГ и проверка'!R45</f>
        <v>2</v>
      </c>
      <c r="Z45" s="73">
        <f t="shared" si="9"/>
        <v>9.5238095238095237</v>
      </c>
      <c r="AA45" s="71">
        <f t="shared" si="6"/>
        <v>-0.47619047619047628</v>
      </c>
      <c r="AB45" s="10">
        <f t="shared" si="0"/>
        <v>0</v>
      </c>
      <c r="AC45" s="77"/>
      <c r="AD45" s="73"/>
      <c r="AE45" s="77"/>
      <c r="AF45" s="77"/>
      <c r="AG45" s="73">
        <f t="shared" si="7"/>
        <v>2</v>
      </c>
      <c r="AH45" s="73"/>
      <c r="AI45" s="91"/>
      <c r="AJ45" s="91">
        <f t="shared" si="8"/>
        <v>2</v>
      </c>
      <c r="AK45" s="89">
        <f t="shared" si="1"/>
        <v>0</v>
      </c>
      <c r="AL45" s="71">
        <f t="shared" si="2"/>
        <v>0</v>
      </c>
    </row>
    <row r="46" spans="1:38" ht="47.25">
      <c r="A46" s="66" t="s">
        <v>99</v>
      </c>
      <c r="B46" s="67" t="s">
        <v>100</v>
      </c>
      <c r="C46" s="171">
        <v>434.36</v>
      </c>
      <c r="D46" s="284">
        <v>26</v>
      </c>
      <c r="E46" s="248">
        <v>31</v>
      </c>
      <c r="F46" s="174">
        <f t="shared" si="3"/>
        <v>7.1369371028639841E-2</v>
      </c>
      <c r="G46" s="72">
        <v>2</v>
      </c>
      <c r="H46" s="75">
        <v>8</v>
      </c>
      <c r="I46" s="75"/>
      <c r="J46" s="75"/>
      <c r="K46" s="75"/>
      <c r="L46" s="75"/>
      <c r="M46" s="75">
        <v>2</v>
      </c>
      <c r="N46" s="75"/>
      <c r="O46" s="70">
        <v>1</v>
      </c>
      <c r="P46" s="77"/>
      <c r="Q46" s="77"/>
      <c r="R46" s="77"/>
      <c r="S46" s="77"/>
      <c r="T46" s="77"/>
      <c r="U46" s="71">
        <f t="shared" si="10"/>
        <v>50</v>
      </c>
      <c r="V46" s="71">
        <f t="shared" si="4"/>
        <v>3.1</v>
      </c>
      <c r="W46" s="73">
        <f t="shared" si="5"/>
        <v>3</v>
      </c>
      <c r="X46" s="77">
        <v>10</v>
      </c>
      <c r="Y46" s="73">
        <f>'ИТОГ и проверка'!R46</f>
        <v>3</v>
      </c>
      <c r="Z46" s="73">
        <f t="shared" si="9"/>
        <v>9.67741935483871</v>
      </c>
      <c r="AA46" s="71">
        <f t="shared" si="6"/>
        <v>-0.32258064516129004</v>
      </c>
      <c r="AB46" s="73">
        <f t="shared" si="0"/>
        <v>0</v>
      </c>
      <c r="AC46" s="77"/>
      <c r="AD46" s="73"/>
      <c r="AE46" s="77"/>
      <c r="AF46" s="77"/>
      <c r="AG46" s="73">
        <f t="shared" si="7"/>
        <v>3</v>
      </c>
      <c r="AH46" s="73"/>
      <c r="AI46" s="91"/>
      <c r="AJ46" s="91">
        <f t="shared" si="8"/>
        <v>3</v>
      </c>
      <c r="AK46" s="89">
        <f t="shared" si="1"/>
        <v>0</v>
      </c>
      <c r="AL46" s="71">
        <f t="shared" si="2"/>
        <v>0</v>
      </c>
    </row>
    <row r="47" spans="1:38" ht="31.5">
      <c r="A47" s="66" t="s">
        <v>101</v>
      </c>
      <c r="B47" s="67" t="s">
        <v>102</v>
      </c>
      <c r="C47" s="168">
        <v>182.9</v>
      </c>
      <c r="D47" s="284">
        <v>0</v>
      </c>
      <c r="E47" s="227">
        <v>0</v>
      </c>
      <c r="F47" s="174">
        <f t="shared" si="3"/>
        <v>0</v>
      </c>
      <c r="G47" s="72">
        <v>0</v>
      </c>
      <c r="H47" s="75">
        <v>0</v>
      </c>
      <c r="I47" s="75"/>
      <c r="J47" s="75"/>
      <c r="K47" s="75"/>
      <c r="L47" s="75"/>
      <c r="M47" s="75">
        <v>0</v>
      </c>
      <c r="N47" s="75"/>
      <c r="O47" s="70">
        <v>0</v>
      </c>
      <c r="P47" s="77"/>
      <c r="Q47" s="77"/>
      <c r="R47" s="77"/>
      <c r="S47" s="77"/>
      <c r="T47" s="77"/>
      <c r="U47" s="71">
        <v>0</v>
      </c>
      <c r="V47" s="71">
        <f t="shared" si="4"/>
        <v>0</v>
      </c>
      <c r="W47" s="73">
        <f t="shared" si="5"/>
        <v>0</v>
      </c>
      <c r="X47" s="77">
        <v>0</v>
      </c>
      <c r="Y47" s="73">
        <f>'ИТОГ и проверка'!R47</f>
        <v>0</v>
      </c>
      <c r="Z47" s="73">
        <v>0</v>
      </c>
      <c r="AA47" s="71">
        <f t="shared" si="6"/>
        <v>0</v>
      </c>
      <c r="AB47" s="10">
        <f t="shared" si="0"/>
        <v>0</v>
      </c>
      <c r="AC47" s="77"/>
      <c r="AD47" s="73"/>
      <c r="AE47" s="77"/>
      <c r="AF47" s="77"/>
      <c r="AG47" s="73">
        <f t="shared" si="7"/>
        <v>0</v>
      </c>
      <c r="AH47" s="73"/>
      <c r="AI47" s="91"/>
      <c r="AJ47" s="91">
        <f t="shared" si="8"/>
        <v>0</v>
      </c>
      <c r="AK47" s="89">
        <f t="shared" si="1"/>
        <v>0</v>
      </c>
      <c r="AL47" s="71">
        <f t="shared" si="2"/>
        <v>0</v>
      </c>
    </row>
    <row r="48" spans="1:38">
      <c r="A48" s="93" t="s">
        <v>103</v>
      </c>
      <c r="B48" s="57" t="s">
        <v>104</v>
      </c>
      <c r="C48" s="163"/>
      <c r="D48" s="165"/>
      <c r="E48" s="258"/>
      <c r="F48" s="213"/>
      <c r="G48" s="119"/>
      <c r="H48" s="61"/>
      <c r="I48" s="61"/>
      <c r="J48" s="61"/>
      <c r="K48" s="61"/>
      <c r="L48" s="61"/>
      <c r="M48" s="61"/>
      <c r="N48" s="61"/>
      <c r="O48" s="7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120"/>
      <c r="AA48" s="60"/>
      <c r="AB48" s="73">
        <f t="shared" si="0"/>
        <v>0</v>
      </c>
      <c r="AC48" s="60"/>
      <c r="AD48" s="60"/>
      <c r="AE48" s="60"/>
      <c r="AF48" s="60"/>
      <c r="AG48" s="60"/>
      <c r="AH48" s="60"/>
      <c r="AI48" s="317"/>
      <c r="AJ48" s="91">
        <f t="shared" si="8"/>
        <v>0</v>
      </c>
      <c r="AK48" s="89">
        <f t="shared" si="1"/>
        <v>0</v>
      </c>
      <c r="AL48" s="71">
        <f t="shared" si="2"/>
        <v>0</v>
      </c>
    </row>
    <row r="49" spans="1:38" ht="47.25">
      <c r="A49" s="66" t="s">
        <v>105</v>
      </c>
      <c r="B49" s="67" t="s">
        <v>106</v>
      </c>
      <c r="C49" s="195">
        <v>131.72999999999999</v>
      </c>
      <c r="D49" s="284">
        <v>5</v>
      </c>
      <c r="E49" s="252">
        <v>4</v>
      </c>
      <c r="F49" s="174">
        <f t="shared" si="3"/>
        <v>3.0365140818340547E-2</v>
      </c>
      <c r="G49" s="72">
        <v>0</v>
      </c>
      <c r="H49" s="75">
        <v>0</v>
      </c>
      <c r="I49" s="75"/>
      <c r="J49" s="75"/>
      <c r="K49" s="75"/>
      <c r="L49" s="75"/>
      <c r="M49" s="75">
        <v>0</v>
      </c>
      <c r="N49" s="75"/>
      <c r="O49" s="70">
        <v>0</v>
      </c>
      <c r="P49" s="77"/>
      <c r="Q49" s="77"/>
      <c r="R49" s="77"/>
      <c r="S49" s="77"/>
      <c r="T49" s="77"/>
      <c r="U49" s="71">
        <v>0</v>
      </c>
      <c r="V49" s="71">
        <f t="shared" si="4"/>
        <v>0</v>
      </c>
      <c r="W49" s="73">
        <f t="shared" si="5"/>
        <v>0</v>
      </c>
      <c r="X49" s="77">
        <v>0</v>
      </c>
      <c r="Y49" s="73">
        <f>'ИТОГ и проверка'!R49</f>
        <v>0</v>
      </c>
      <c r="Z49" s="73">
        <f t="shared" si="9"/>
        <v>0</v>
      </c>
      <c r="AA49" s="71">
        <f t="shared" si="6"/>
        <v>0</v>
      </c>
      <c r="AB49" s="10">
        <f t="shared" si="0"/>
        <v>0</v>
      </c>
      <c r="AC49" s="77"/>
      <c r="AD49" s="73"/>
      <c r="AE49" s="77"/>
      <c r="AF49" s="77"/>
      <c r="AG49" s="73">
        <f t="shared" si="7"/>
        <v>0</v>
      </c>
      <c r="AH49" s="73"/>
      <c r="AI49" s="91"/>
      <c r="AJ49" s="91">
        <f t="shared" si="8"/>
        <v>0</v>
      </c>
      <c r="AK49" s="89">
        <f t="shared" si="1"/>
        <v>0</v>
      </c>
      <c r="AL49" s="71">
        <f t="shared" si="2"/>
        <v>0</v>
      </c>
    </row>
    <row r="50" spans="1:38" ht="31.5">
      <c r="A50" s="66" t="s">
        <v>107</v>
      </c>
      <c r="B50" s="67" t="s">
        <v>108</v>
      </c>
      <c r="C50" s="210">
        <v>1574.614</v>
      </c>
      <c r="D50" s="74">
        <v>119</v>
      </c>
      <c r="E50" s="148">
        <v>80</v>
      </c>
      <c r="F50" s="157">
        <f t="shared" si="3"/>
        <v>5.0806102320949766E-2</v>
      </c>
      <c r="G50" s="72">
        <v>11</v>
      </c>
      <c r="H50" s="75">
        <v>9</v>
      </c>
      <c r="I50" s="75"/>
      <c r="J50" s="75"/>
      <c r="K50" s="75"/>
      <c r="L50" s="75"/>
      <c r="M50" s="75">
        <v>11</v>
      </c>
      <c r="N50" s="75"/>
      <c r="O50" s="70">
        <v>1</v>
      </c>
      <c r="P50" s="77"/>
      <c r="Q50" s="77"/>
      <c r="R50" s="77"/>
      <c r="S50" s="77"/>
      <c r="T50" s="77"/>
      <c r="U50" s="71">
        <f t="shared" si="10"/>
        <v>9.0909090909090917</v>
      </c>
      <c r="V50" s="71">
        <f t="shared" si="4"/>
        <v>8</v>
      </c>
      <c r="W50" s="73">
        <f t="shared" si="5"/>
        <v>8</v>
      </c>
      <c r="X50" s="77">
        <v>10</v>
      </c>
      <c r="Y50" s="73">
        <f>'ИТОГ и проверка'!R50</f>
        <v>8</v>
      </c>
      <c r="Z50" s="73">
        <f t="shared" si="9"/>
        <v>10</v>
      </c>
      <c r="AA50" s="71">
        <f t="shared" si="6"/>
        <v>0</v>
      </c>
      <c r="AB50" s="73">
        <f t="shared" si="0"/>
        <v>0</v>
      </c>
      <c r="AC50" s="77"/>
      <c r="AD50" s="73"/>
      <c r="AE50" s="77"/>
      <c r="AF50" s="77"/>
      <c r="AG50" s="73">
        <f t="shared" si="7"/>
        <v>8</v>
      </c>
      <c r="AH50" s="73"/>
      <c r="AI50" s="91"/>
      <c r="AJ50" s="91">
        <f t="shared" si="8"/>
        <v>8</v>
      </c>
      <c r="AK50" s="89">
        <f t="shared" si="1"/>
        <v>0</v>
      </c>
      <c r="AL50" s="71">
        <f t="shared" si="2"/>
        <v>0</v>
      </c>
    </row>
    <row r="51" spans="1:38" ht="31.5">
      <c r="A51" s="66" t="s">
        <v>109</v>
      </c>
      <c r="B51" s="67" t="s">
        <v>110</v>
      </c>
      <c r="C51" s="195">
        <v>110.759</v>
      </c>
      <c r="D51" s="284">
        <v>31</v>
      </c>
      <c r="E51" s="320">
        <v>38</v>
      </c>
      <c r="F51" s="174">
        <f t="shared" si="3"/>
        <v>0.34308724347457092</v>
      </c>
      <c r="G51" s="72">
        <v>3</v>
      </c>
      <c r="H51" s="75">
        <v>10</v>
      </c>
      <c r="I51" s="75"/>
      <c r="J51" s="75"/>
      <c r="K51" s="75"/>
      <c r="L51" s="75"/>
      <c r="M51" s="75">
        <v>3</v>
      </c>
      <c r="N51" s="75"/>
      <c r="O51" s="70">
        <v>3</v>
      </c>
      <c r="P51" s="77"/>
      <c r="Q51" s="77"/>
      <c r="R51" s="77"/>
      <c r="S51" s="77"/>
      <c r="T51" s="77"/>
      <c r="U51" s="71">
        <f t="shared" si="10"/>
        <v>100</v>
      </c>
      <c r="V51" s="71">
        <f t="shared" si="4"/>
        <v>3.8000000000000003</v>
      </c>
      <c r="W51" s="73">
        <f t="shared" si="5"/>
        <v>3</v>
      </c>
      <c r="X51" s="77">
        <v>10</v>
      </c>
      <c r="Y51" s="73">
        <f>'ИТОГ и проверка'!R51</f>
        <v>3</v>
      </c>
      <c r="Z51" s="73">
        <f t="shared" si="9"/>
        <v>7.8947368421052628</v>
      </c>
      <c r="AA51" s="71">
        <f t="shared" si="6"/>
        <v>-2.1052631578947372</v>
      </c>
      <c r="AB51" s="10">
        <f t="shared" si="0"/>
        <v>0</v>
      </c>
      <c r="AC51" s="77"/>
      <c r="AD51" s="73"/>
      <c r="AE51" s="77"/>
      <c r="AF51" s="77"/>
      <c r="AG51" s="73">
        <f t="shared" si="7"/>
        <v>3</v>
      </c>
      <c r="AH51" s="73"/>
      <c r="AI51" s="91"/>
      <c r="AJ51" s="91">
        <f t="shared" si="8"/>
        <v>3</v>
      </c>
      <c r="AK51" s="89">
        <f t="shared" si="1"/>
        <v>0</v>
      </c>
      <c r="AL51" s="71">
        <f t="shared" si="2"/>
        <v>0</v>
      </c>
    </row>
    <row r="52" spans="1:38" ht="31.5">
      <c r="A52" s="66" t="s">
        <v>111</v>
      </c>
      <c r="B52" s="67" t="s">
        <v>112</v>
      </c>
      <c r="C52" s="196">
        <v>395.2</v>
      </c>
      <c r="D52" s="284">
        <v>51</v>
      </c>
      <c r="E52" s="356">
        <v>73</v>
      </c>
      <c r="F52" s="174">
        <f t="shared" si="3"/>
        <v>0.18471659919028341</v>
      </c>
      <c r="G52" s="72">
        <v>5</v>
      </c>
      <c r="H52" s="75">
        <v>10</v>
      </c>
      <c r="I52" s="75"/>
      <c r="J52" s="75"/>
      <c r="K52" s="75"/>
      <c r="L52" s="75"/>
      <c r="M52" s="75">
        <v>5</v>
      </c>
      <c r="N52" s="75"/>
      <c r="O52" s="70">
        <v>4</v>
      </c>
      <c r="P52" s="77"/>
      <c r="Q52" s="77"/>
      <c r="R52" s="77"/>
      <c r="S52" s="77"/>
      <c r="T52" s="77"/>
      <c r="U52" s="71">
        <f t="shared" si="10"/>
        <v>80</v>
      </c>
      <c r="V52" s="71">
        <f t="shared" si="4"/>
        <v>7.3000000000000007</v>
      </c>
      <c r="W52" s="73">
        <f t="shared" si="5"/>
        <v>7</v>
      </c>
      <c r="X52" s="77">
        <v>10</v>
      </c>
      <c r="Y52" s="73">
        <f>'ИТОГ и проверка'!R52</f>
        <v>7</v>
      </c>
      <c r="Z52" s="73">
        <f t="shared" si="9"/>
        <v>9.589041095890412</v>
      </c>
      <c r="AA52" s="71">
        <f t="shared" si="6"/>
        <v>-0.41095890410958802</v>
      </c>
      <c r="AB52" s="73">
        <f t="shared" si="0"/>
        <v>0</v>
      </c>
      <c r="AC52" s="77"/>
      <c r="AD52" s="73"/>
      <c r="AE52" s="77"/>
      <c r="AF52" s="77"/>
      <c r="AG52" s="73">
        <f t="shared" si="7"/>
        <v>7</v>
      </c>
      <c r="AH52" s="73"/>
      <c r="AI52" s="91"/>
      <c r="AJ52" s="91">
        <f t="shared" si="8"/>
        <v>7</v>
      </c>
      <c r="AK52" s="89">
        <f t="shared" si="1"/>
        <v>0</v>
      </c>
      <c r="AL52" s="71">
        <f t="shared" si="2"/>
        <v>0</v>
      </c>
    </row>
    <row r="53" spans="1:38">
      <c r="A53" s="93" t="s">
        <v>113</v>
      </c>
      <c r="B53" s="57" t="s">
        <v>114</v>
      </c>
      <c r="C53" s="175"/>
      <c r="D53" s="58"/>
      <c r="E53" s="167"/>
      <c r="F53" s="192"/>
      <c r="G53" s="119"/>
      <c r="H53" s="61"/>
      <c r="I53" s="61"/>
      <c r="J53" s="61"/>
      <c r="K53" s="61"/>
      <c r="L53" s="61"/>
      <c r="M53" s="61"/>
      <c r="N53" s="61"/>
      <c r="O53" s="7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20"/>
      <c r="AA53" s="60"/>
      <c r="AB53" s="10">
        <f t="shared" si="0"/>
        <v>0</v>
      </c>
      <c r="AC53" s="60"/>
      <c r="AD53" s="60"/>
      <c r="AE53" s="60"/>
      <c r="AF53" s="60"/>
      <c r="AG53" s="60"/>
      <c r="AH53" s="60"/>
      <c r="AI53" s="317"/>
      <c r="AJ53" s="91">
        <f t="shared" si="8"/>
        <v>0</v>
      </c>
      <c r="AK53" s="89">
        <f t="shared" si="1"/>
        <v>0</v>
      </c>
      <c r="AL53" s="71">
        <f t="shared" si="2"/>
        <v>0</v>
      </c>
    </row>
    <row r="54" spans="1:38" ht="47.25">
      <c r="A54" s="66" t="s">
        <v>115</v>
      </c>
      <c r="B54" s="67" t="s">
        <v>116</v>
      </c>
      <c r="C54" s="171">
        <v>242.89099999999999</v>
      </c>
      <c r="D54" s="284">
        <v>0</v>
      </c>
      <c r="E54" s="227">
        <v>0</v>
      </c>
      <c r="F54" s="174">
        <f t="shared" si="3"/>
        <v>0</v>
      </c>
      <c r="G54" s="72">
        <v>0</v>
      </c>
      <c r="H54" s="75">
        <v>0</v>
      </c>
      <c r="I54" s="75"/>
      <c r="J54" s="75"/>
      <c r="K54" s="75"/>
      <c r="L54" s="75"/>
      <c r="M54" s="75">
        <v>0</v>
      </c>
      <c r="N54" s="75"/>
      <c r="O54" s="70">
        <v>0</v>
      </c>
      <c r="P54" s="77"/>
      <c r="Q54" s="77"/>
      <c r="R54" s="77"/>
      <c r="S54" s="77"/>
      <c r="T54" s="77"/>
      <c r="U54" s="71">
        <v>0</v>
      </c>
      <c r="V54" s="71">
        <f t="shared" si="4"/>
        <v>0</v>
      </c>
      <c r="W54" s="73">
        <f t="shared" si="5"/>
        <v>0</v>
      </c>
      <c r="X54" s="77">
        <v>0</v>
      </c>
      <c r="Y54" s="73">
        <f>'ИТОГ и проверка'!R54</f>
        <v>0</v>
      </c>
      <c r="Z54" s="73">
        <v>0</v>
      </c>
      <c r="AA54" s="71">
        <f t="shared" si="6"/>
        <v>0</v>
      </c>
      <c r="AB54" s="73">
        <f t="shared" si="0"/>
        <v>0</v>
      </c>
      <c r="AC54" s="77"/>
      <c r="AD54" s="73"/>
      <c r="AE54" s="77"/>
      <c r="AF54" s="77"/>
      <c r="AG54" s="73">
        <f t="shared" si="7"/>
        <v>0</v>
      </c>
      <c r="AH54" s="73"/>
      <c r="AI54" s="91"/>
      <c r="AJ54" s="91">
        <f t="shared" si="8"/>
        <v>0</v>
      </c>
      <c r="AK54" s="89">
        <f t="shared" si="1"/>
        <v>0</v>
      </c>
      <c r="AL54" s="71">
        <f t="shared" si="2"/>
        <v>0</v>
      </c>
    </row>
    <row r="55" spans="1:38" ht="31.5">
      <c r="A55" s="66" t="s">
        <v>117</v>
      </c>
      <c r="B55" s="67" t="s">
        <v>118</v>
      </c>
      <c r="C55" s="195">
        <v>373.82499999999999</v>
      </c>
      <c r="D55" s="271">
        <v>35</v>
      </c>
      <c r="E55" s="170">
        <v>37</v>
      </c>
      <c r="F55" s="174">
        <f t="shared" si="3"/>
        <v>9.8976793954390421E-2</v>
      </c>
      <c r="G55" s="72">
        <v>3</v>
      </c>
      <c r="H55" s="75">
        <v>9</v>
      </c>
      <c r="I55" s="75"/>
      <c r="J55" s="75"/>
      <c r="K55" s="75"/>
      <c r="L55" s="75"/>
      <c r="M55" s="75">
        <v>3</v>
      </c>
      <c r="N55" s="75"/>
      <c r="O55" s="70">
        <v>3</v>
      </c>
      <c r="P55" s="77"/>
      <c r="Q55" s="77"/>
      <c r="R55" s="77"/>
      <c r="S55" s="77"/>
      <c r="T55" s="77"/>
      <c r="U55" s="71">
        <f t="shared" si="10"/>
        <v>100</v>
      </c>
      <c r="V55" s="71">
        <f t="shared" si="4"/>
        <v>3.7</v>
      </c>
      <c r="W55" s="73">
        <f t="shared" si="5"/>
        <v>3</v>
      </c>
      <c r="X55" s="77">
        <v>10</v>
      </c>
      <c r="Y55" s="73">
        <f>'ИТОГ и проверка'!R55</f>
        <v>3</v>
      </c>
      <c r="Z55" s="73">
        <f t="shared" si="9"/>
        <v>8.1081081081081088</v>
      </c>
      <c r="AA55" s="71">
        <f t="shared" si="6"/>
        <v>-1.8918918918918912</v>
      </c>
      <c r="AB55" s="10">
        <f t="shared" si="0"/>
        <v>0</v>
      </c>
      <c r="AC55" s="77"/>
      <c r="AD55" s="73"/>
      <c r="AE55" s="77"/>
      <c r="AF55" s="77"/>
      <c r="AG55" s="73">
        <f t="shared" si="7"/>
        <v>3</v>
      </c>
      <c r="AH55" s="73"/>
      <c r="AI55" s="91"/>
      <c r="AJ55" s="91">
        <f t="shared" si="8"/>
        <v>3</v>
      </c>
      <c r="AK55" s="89">
        <f t="shared" si="1"/>
        <v>0</v>
      </c>
      <c r="AL55" s="71">
        <f t="shared" si="2"/>
        <v>0</v>
      </c>
    </row>
    <row r="56" spans="1:38" ht="31.5">
      <c r="A56" s="66" t="s">
        <v>119</v>
      </c>
      <c r="B56" s="67" t="s">
        <v>120</v>
      </c>
      <c r="C56" s="196">
        <v>46.606000000000002</v>
      </c>
      <c r="D56" s="271">
        <v>3</v>
      </c>
      <c r="E56" s="170">
        <v>4</v>
      </c>
      <c r="F56" s="174">
        <f t="shared" si="3"/>
        <v>8.5825859331416551E-2</v>
      </c>
      <c r="G56" s="72">
        <v>0</v>
      </c>
      <c r="H56" s="75">
        <v>0</v>
      </c>
      <c r="I56" s="75"/>
      <c r="J56" s="75"/>
      <c r="K56" s="75"/>
      <c r="L56" s="75"/>
      <c r="M56" s="75">
        <v>0</v>
      </c>
      <c r="N56" s="75"/>
      <c r="O56" s="70">
        <v>0</v>
      </c>
      <c r="P56" s="77"/>
      <c r="Q56" s="77"/>
      <c r="R56" s="77"/>
      <c r="S56" s="77"/>
      <c r="T56" s="77"/>
      <c r="U56" s="71">
        <v>0</v>
      </c>
      <c r="V56" s="71">
        <f t="shared" si="4"/>
        <v>0</v>
      </c>
      <c r="W56" s="73">
        <f t="shared" si="5"/>
        <v>0</v>
      </c>
      <c r="X56" s="77">
        <v>0</v>
      </c>
      <c r="Y56" s="73">
        <f>'ИТОГ и проверка'!R56</f>
        <v>0</v>
      </c>
      <c r="Z56" s="73">
        <f t="shared" si="9"/>
        <v>0</v>
      </c>
      <c r="AA56" s="71">
        <f t="shared" si="6"/>
        <v>0</v>
      </c>
      <c r="AB56" s="73">
        <f t="shared" si="0"/>
        <v>0</v>
      </c>
      <c r="AC56" s="77"/>
      <c r="AD56" s="73"/>
      <c r="AE56" s="77"/>
      <c r="AF56" s="77"/>
      <c r="AG56" s="73">
        <f t="shared" si="7"/>
        <v>0</v>
      </c>
      <c r="AH56" s="73"/>
      <c r="AI56" s="91"/>
      <c r="AJ56" s="91">
        <f t="shared" si="8"/>
        <v>0</v>
      </c>
      <c r="AK56" s="89">
        <f t="shared" si="1"/>
        <v>0</v>
      </c>
      <c r="AL56" s="71">
        <f t="shared" si="2"/>
        <v>0</v>
      </c>
    </row>
    <row r="57" spans="1:38">
      <c r="A57" s="93" t="s">
        <v>121</v>
      </c>
      <c r="B57" s="57" t="s">
        <v>122</v>
      </c>
      <c r="C57" s="175"/>
      <c r="D57" s="165"/>
      <c r="E57" s="229"/>
      <c r="F57" s="213"/>
      <c r="G57" s="119"/>
      <c r="H57" s="61"/>
      <c r="I57" s="61"/>
      <c r="J57" s="61"/>
      <c r="K57" s="61"/>
      <c r="L57" s="61"/>
      <c r="M57" s="61"/>
      <c r="N57" s="61"/>
      <c r="O57" s="7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120"/>
      <c r="AA57" s="60"/>
      <c r="AB57" s="10">
        <f t="shared" si="0"/>
        <v>0</v>
      </c>
      <c r="AC57" s="60"/>
      <c r="AD57" s="60"/>
      <c r="AE57" s="60"/>
      <c r="AF57" s="60"/>
      <c r="AG57" s="60"/>
      <c r="AH57" s="60"/>
      <c r="AI57" s="317"/>
      <c r="AJ57" s="91">
        <f t="shared" si="8"/>
        <v>0</v>
      </c>
      <c r="AK57" s="89">
        <f t="shared" si="1"/>
        <v>0</v>
      </c>
      <c r="AL57" s="71">
        <f t="shared" si="2"/>
        <v>0</v>
      </c>
    </row>
    <row r="58" spans="1:38" ht="47.25">
      <c r="A58" s="66" t="s">
        <v>123</v>
      </c>
      <c r="B58" s="67" t="s">
        <v>124</v>
      </c>
      <c r="C58" s="171">
        <v>399.13</v>
      </c>
      <c r="D58" s="74">
        <v>14</v>
      </c>
      <c r="E58" s="148">
        <v>35</v>
      </c>
      <c r="F58" s="157">
        <f t="shared" si="3"/>
        <v>8.769072733194698E-2</v>
      </c>
      <c r="G58" s="72">
        <v>1</v>
      </c>
      <c r="H58" s="75">
        <v>7</v>
      </c>
      <c r="I58" s="75"/>
      <c r="J58" s="75"/>
      <c r="K58" s="75"/>
      <c r="L58" s="75"/>
      <c r="M58" s="75">
        <v>1</v>
      </c>
      <c r="N58" s="75"/>
      <c r="O58" s="70">
        <v>1</v>
      </c>
      <c r="P58" s="77"/>
      <c r="Q58" s="77"/>
      <c r="R58" s="77"/>
      <c r="S58" s="77"/>
      <c r="T58" s="77"/>
      <c r="U58" s="71">
        <f t="shared" si="10"/>
        <v>100</v>
      </c>
      <c r="V58" s="71">
        <f t="shared" si="4"/>
        <v>3.5</v>
      </c>
      <c r="W58" s="73">
        <f t="shared" si="5"/>
        <v>3</v>
      </c>
      <c r="X58" s="77">
        <v>10</v>
      </c>
      <c r="Y58" s="73">
        <f>'ИТОГ и проверка'!R58</f>
        <v>1</v>
      </c>
      <c r="Z58" s="73">
        <f t="shared" si="9"/>
        <v>2.8571428571428572</v>
      </c>
      <c r="AA58" s="71">
        <f t="shared" si="6"/>
        <v>-7.1428571428571423</v>
      </c>
      <c r="AB58" s="73">
        <f t="shared" si="0"/>
        <v>0</v>
      </c>
      <c r="AC58" s="77"/>
      <c r="AD58" s="73"/>
      <c r="AE58" s="77"/>
      <c r="AF58" s="77"/>
      <c r="AG58" s="73">
        <f t="shared" si="7"/>
        <v>1</v>
      </c>
      <c r="AH58" s="73"/>
      <c r="AI58" s="91"/>
      <c r="AJ58" s="91">
        <f t="shared" si="8"/>
        <v>1</v>
      </c>
      <c r="AK58" s="89">
        <f t="shared" si="1"/>
        <v>0</v>
      </c>
      <c r="AL58" s="71">
        <f t="shared" si="2"/>
        <v>0</v>
      </c>
    </row>
    <row r="59" spans="1:38" ht="31.5">
      <c r="A59" s="66" t="s">
        <v>125</v>
      </c>
      <c r="B59" s="67" t="s">
        <v>126</v>
      </c>
      <c r="C59" s="168">
        <v>162.821</v>
      </c>
      <c r="D59" s="284">
        <v>28</v>
      </c>
      <c r="E59" s="357">
        <v>31</v>
      </c>
      <c r="F59" s="174">
        <f t="shared" si="3"/>
        <v>0.19039313110716677</v>
      </c>
      <c r="G59" s="72">
        <v>1</v>
      </c>
      <c r="H59" s="75">
        <v>4</v>
      </c>
      <c r="I59" s="75"/>
      <c r="J59" s="75"/>
      <c r="K59" s="75"/>
      <c r="L59" s="75"/>
      <c r="M59" s="75">
        <v>1</v>
      </c>
      <c r="N59" s="75"/>
      <c r="O59" s="70">
        <v>1</v>
      </c>
      <c r="P59" s="77"/>
      <c r="Q59" s="77"/>
      <c r="R59" s="77"/>
      <c r="S59" s="77"/>
      <c r="T59" s="77"/>
      <c r="U59" s="71">
        <f t="shared" si="10"/>
        <v>100</v>
      </c>
      <c r="V59" s="71">
        <f t="shared" si="4"/>
        <v>3.1</v>
      </c>
      <c r="W59" s="73">
        <f t="shared" si="5"/>
        <v>3</v>
      </c>
      <c r="X59" s="77">
        <v>10</v>
      </c>
      <c r="Y59" s="73">
        <f>'ИТОГ и проверка'!R59</f>
        <v>1</v>
      </c>
      <c r="Z59" s="73">
        <f t="shared" si="9"/>
        <v>3.2258064516129035</v>
      </c>
      <c r="AA59" s="71">
        <f t="shared" si="6"/>
        <v>-6.7741935483870961</v>
      </c>
      <c r="AB59" s="10">
        <f t="shared" si="0"/>
        <v>0</v>
      </c>
      <c r="AC59" s="77"/>
      <c r="AD59" s="73"/>
      <c r="AE59" s="77"/>
      <c r="AF59" s="77"/>
      <c r="AG59" s="73">
        <f t="shared" si="7"/>
        <v>1</v>
      </c>
      <c r="AH59" s="73"/>
      <c r="AI59" s="91"/>
      <c r="AJ59" s="91">
        <f t="shared" si="8"/>
        <v>1</v>
      </c>
      <c r="AK59" s="89">
        <f t="shared" si="1"/>
        <v>0</v>
      </c>
      <c r="AL59" s="71">
        <f t="shared" si="2"/>
        <v>0</v>
      </c>
    </row>
    <row r="60" spans="1:38">
      <c r="A60" s="93" t="s">
        <v>127</v>
      </c>
      <c r="B60" s="57" t="s">
        <v>128</v>
      </c>
      <c r="C60" s="163"/>
      <c r="D60" s="165"/>
      <c r="E60" s="258"/>
      <c r="F60" s="213"/>
      <c r="G60" s="119"/>
      <c r="H60" s="61"/>
      <c r="I60" s="61"/>
      <c r="J60" s="61"/>
      <c r="K60" s="61"/>
      <c r="L60" s="61"/>
      <c r="M60" s="61"/>
      <c r="N60" s="61"/>
      <c r="O60" s="7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20"/>
      <c r="AA60" s="60"/>
      <c r="AB60" s="73">
        <f t="shared" si="0"/>
        <v>0</v>
      </c>
      <c r="AC60" s="60"/>
      <c r="AD60" s="60"/>
      <c r="AE60" s="60"/>
      <c r="AF60" s="60"/>
      <c r="AG60" s="60"/>
      <c r="AH60" s="60"/>
      <c r="AI60" s="317"/>
      <c r="AJ60" s="91">
        <f t="shared" si="8"/>
        <v>0</v>
      </c>
      <c r="AK60" s="89">
        <f t="shared" si="1"/>
        <v>0</v>
      </c>
      <c r="AL60" s="71">
        <f t="shared" si="2"/>
        <v>0</v>
      </c>
    </row>
    <row r="61" spans="1:38" ht="78.75">
      <c r="A61" s="66" t="s">
        <v>129</v>
      </c>
      <c r="B61" s="67" t="s">
        <v>130</v>
      </c>
      <c r="C61" s="168">
        <v>51.076999999999998</v>
      </c>
      <c r="D61" s="284">
        <v>17</v>
      </c>
      <c r="E61" s="227">
        <v>11</v>
      </c>
      <c r="F61" s="174">
        <f t="shared" si="3"/>
        <v>0.21536112144409422</v>
      </c>
      <c r="G61" s="72">
        <v>1</v>
      </c>
      <c r="H61" s="75">
        <v>6</v>
      </c>
      <c r="I61" s="75"/>
      <c r="J61" s="75"/>
      <c r="K61" s="75"/>
      <c r="L61" s="75"/>
      <c r="M61" s="75">
        <v>1</v>
      </c>
      <c r="N61" s="75"/>
      <c r="O61" s="70">
        <v>1</v>
      </c>
      <c r="P61" s="77"/>
      <c r="Q61" s="77"/>
      <c r="R61" s="77"/>
      <c r="S61" s="77"/>
      <c r="T61" s="77"/>
      <c r="U61" s="71">
        <f t="shared" si="10"/>
        <v>100</v>
      </c>
      <c r="V61" s="71">
        <f t="shared" si="4"/>
        <v>1.1000000000000001</v>
      </c>
      <c r="W61" s="73">
        <f t="shared" si="5"/>
        <v>1</v>
      </c>
      <c r="X61" s="77">
        <v>10</v>
      </c>
      <c r="Y61" s="73">
        <f>'ИТОГ и проверка'!R61</f>
        <v>1</v>
      </c>
      <c r="Z61" s="73">
        <f t="shared" si="9"/>
        <v>9.0909090909090917</v>
      </c>
      <c r="AA61" s="71">
        <f t="shared" si="6"/>
        <v>-0.90909090909090828</v>
      </c>
      <c r="AB61" s="10">
        <f t="shared" si="0"/>
        <v>0</v>
      </c>
      <c r="AC61" s="77"/>
      <c r="AD61" s="73"/>
      <c r="AE61" s="77"/>
      <c r="AF61" s="77"/>
      <c r="AG61" s="73">
        <f t="shared" si="7"/>
        <v>1</v>
      </c>
      <c r="AH61" s="73"/>
      <c r="AI61" s="91"/>
      <c r="AJ61" s="91">
        <f t="shared" si="8"/>
        <v>1</v>
      </c>
      <c r="AK61" s="89">
        <f t="shared" si="1"/>
        <v>0</v>
      </c>
      <c r="AL61" s="71">
        <f t="shared" si="2"/>
        <v>0</v>
      </c>
    </row>
    <row r="62" spans="1:38" ht="47.25">
      <c r="A62" s="66" t="s">
        <v>131</v>
      </c>
      <c r="B62" s="67" t="s">
        <v>132</v>
      </c>
      <c r="C62" s="222">
        <v>135.06299999999999</v>
      </c>
      <c r="D62" s="74">
        <v>4</v>
      </c>
      <c r="E62" s="187">
        <v>7</v>
      </c>
      <c r="F62" s="157">
        <f t="shared" si="3"/>
        <v>5.1827665607901502E-2</v>
      </c>
      <c r="G62" s="72">
        <v>0</v>
      </c>
      <c r="H62" s="75">
        <v>0</v>
      </c>
      <c r="I62" s="75"/>
      <c r="J62" s="75"/>
      <c r="K62" s="75"/>
      <c r="L62" s="75"/>
      <c r="M62" s="75">
        <v>0</v>
      </c>
      <c r="N62" s="75"/>
      <c r="O62" s="70">
        <v>0</v>
      </c>
      <c r="P62" s="77"/>
      <c r="Q62" s="77"/>
      <c r="R62" s="77"/>
      <c r="S62" s="77"/>
      <c r="T62" s="77"/>
      <c r="U62" s="71">
        <v>0</v>
      </c>
      <c r="V62" s="71">
        <f t="shared" si="4"/>
        <v>0</v>
      </c>
      <c r="W62" s="73">
        <f t="shared" si="5"/>
        <v>0</v>
      </c>
      <c r="X62" s="77">
        <v>0</v>
      </c>
      <c r="Y62" s="73">
        <f>'ИТОГ и проверка'!R62</f>
        <v>0</v>
      </c>
      <c r="Z62" s="73">
        <f t="shared" si="9"/>
        <v>0</v>
      </c>
      <c r="AA62" s="71">
        <f t="shared" si="6"/>
        <v>0</v>
      </c>
      <c r="AB62" s="73">
        <f t="shared" si="0"/>
        <v>0</v>
      </c>
      <c r="AC62" s="77"/>
      <c r="AD62" s="73"/>
      <c r="AE62" s="77"/>
      <c r="AF62" s="77"/>
      <c r="AG62" s="73">
        <f t="shared" si="7"/>
        <v>0</v>
      </c>
      <c r="AH62" s="73"/>
      <c r="AI62" s="91"/>
      <c r="AJ62" s="91">
        <f t="shared" si="8"/>
        <v>0</v>
      </c>
      <c r="AK62" s="89">
        <f t="shared" si="1"/>
        <v>0</v>
      </c>
      <c r="AL62" s="71">
        <f t="shared" si="2"/>
        <v>0</v>
      </c>
    </row>
    <row r="63" spans="1:38" ht="47.25">
      <c r="A63" s="66" t="s">
        <v>133</v>
      </c>
      <c r="B63" s="67" t="s">
        <v>134</v>
      </c>
      <c r="C63" s="195">
        <v>220.90799999999999</v>
      </c>
      <c r="D63" s="74">
        <v>14</v>
      </c>
      <c r="E63" s="70">
        <v>13</v>
      </c>
      <c r="F63" s="157">
        <f t="shared" si="3"/>
        <v>5.8848027233056301E-2</v>
      </c>
      <c r="G63" s="72">
        <v>1</v>
      </c>
      <c r="H63" s="75">
        <v>7</v>
      </c>
      <c r="I63" s="75"/>
      <c r="J63" s="75"/>
      <c r="K63" s="75"/>
      <c r="L63" s="75"/>
      <c r="M63" s="75">
        <v>1</v>
      </c>
      <c r="N63" s="75"/>
      <c r="O63" s="70">
        <v>1</v>
      </c>
      <c r="P63" s="77"/>
      <c r="Q63" s="77"/>
      <c r="R63" s="77"/>
      <c r="S63" s="77"/>
      <c r="T63" s="77"/>
      <c r="U63" s="71">
        <f t="shared" si="10"/>
        <v>100</v>
      </c>
      <c r="V63" s="71">
        <f t="shared" si="4"/>
        <v>1.3</v>
      </c>
      <c r="W63" s="73">
        <f t="shared" si="5"/>
        <v>1</v>
      </c>
      <c r="X63" s="77">
        <v>10</v>
      </c>
      <c r="Y63" s="73">
        <f>'ИТОГ и проверка'!R63</f>
        <v>1</v>
      </c>
      <c r="Z63" s="73">
        <f t="shared" si="9"/>
        <v>7.6923076923076916</v>
      </c>
      <c r="AA63" s="71">
        <f t="shared" si="6"/>
        <v>-2.3076923076923084</v>
      </c>
      <c r="AB63" s="10">
        <f t="shared" si="0"/>
        <v>0</v>
      </c>
      <c r="AC63" s="77"/>
      <c r="AD63" s="73"/>
      <c r="AE63" s="77"/>
      <c r="AF63" s="77"/>
      <c r="AG63" s="73">
        <f t="shared" si="7"/>
        <v>1</v>
      </c>
      <c r="AH63" s="73"/>
      <c r="AI63" s="91"/>
      <c r="AJ63" s="91">
        <f t="shared" si="8"/>
        <v>1</v>
      </c>
      <c r="AK63" s="89">
        <f t="shared" si="1"/>
        <v>0</v>
      </c>
      <c r="AL63" s="71">
        <f t="shared" si="2"/>
        <v>0</v>
      </c>
    </row>
    <row r="64" spans="1:38" ht="31.5">
      <c r="A64" s="66" t="s">
        <v>135</v>
      </c>
      <c r="B64" s="67" t="s">
        <v>136</v>
      </c>
      <c r="C64" s="171">
        <v>9.98</v>
      </c>
      <c r="D64" s="74">
        <v>0</v>
      </c>
      <c r="E64" s="206">
        <v>0</v>
      </c>
      <c r="F64" s="157">
        <f t="shared" si="3"/>
        <v>0</v>
      </c>
      <c r="G64" s="72">
        <v>0</v>
      </c>
      <c r="H64" s="75">
        <v>0</v>
      </c>
      <c r="I64" s="75"/>
      <c r="J64" s="75"/>
      <c r="K64" s="75"/>
      <c r="L64" s="75"/>
      <c r="M64" s="75">
        <v>0</v>
      </c>
      <c r="N64" s="75"/>
      <c r="O64" s="70">
        <v>0</v>
      </c>
      <c r="P64" s="77"/>
      <c r="Q64" s="77"/>
      <c r="R64" s="77"/>
      <c r="S64" s="77"/>
      <c r="T64" s="77"/>
      <c r="U64" s="71">
        <v>0</v>
      </c>
      <c r="V64" s="71">
        <f t="shared" si="4"/>
        <v>0</v>
      </c>
      <c r="W64" s="73">
        <f t="shared" si="5"/>
        <v>0</v>
      </c>
      <c r="X64" s="77">
        <v>0</v>
      </c>
      <c r="Y64" s="73">
        <f>'ИТОГ и проверка'!R64</f>
        <v>0</v>
      </c>
      <c r="Z64" s="73">
        <v>0</v>
      </c>
      <c r="AA64" s="71">
        <f t="shared" si="6"/>
        <v>0</v>
      </c>
      <c r="AB64" s="73">
        <f t="shared" si="0"/>
        <v>0</v>
      </c>
      <c r="AC64" s="77"/>
      <c r="AD64" s="73"/>
      <c r="AE64" s="77"/>
      <c r="AF64" s="77"/>
      <c r="AG64" s="73">
        <f t="shared" si="7"/>
        <v>0</v>
      </c>
      <c r="AH64" s="73"/>
      <c r="AI64" s="91"/>
      <c r="AJ64" s="91">
        <f t="shared" si="8"/>
        <v>0</v>
      </c>
      <c r="AK64" s="89">
        <f t="shared" si="1"/>
        <v>0</v>
      </c>
      <c r="AL64" s="71">
        <f t="shared" si="2"/>
        <v>0</v>
      </c>
    </row>
    <row r="65" spans="1:38" ht="31.5">
      <c r="A65" s="66" t="s">
        <v>137</v>
      </c>
      <c r="B65" s="67" t="s">
        <v>138</v>
      </c>
      <c r="C65" s="168">
        <v>16.03</v>
      </c>
      <c r="D65" s="284">
        <v>0</v>
      </c>
      <c r="E65" s="250">
        <v>0</v>
      </c>
      <c r="F65" s="174">
        <f t="shared" si="3"/>
        <v>0</v>
      </c>
      <c r="G65" s="72">
        <v>0</v>
      </c>
      <c r="H65" s="75">
        <v>0</v>
      </c>
      <c r="I65" s="75"/>
      <c r="J65" s="75"/>
      <c r="K65" s="75"/>
      <c r="L65" s="75"/>
      <c r="M65" s="75">
        <v>0</v>
      </c>
      <c r="N65" s="75"/>
      <c r="O65" s="70">
        <v>0</v>
      </c>
      <c r="P65" s="77"/>
      <c r="Q65" s="77"/>
      <c r="R65" s="77"/>
      <c r="S65" s="77"/>
      <c r="T65" s="77"/>
      <c r="U65" s="71">
        <v>0</v>
      </c>
      <c r="V65" s="71">
        <f t="shared" si="4"/>
        <v>0</v>
      </c>
      <c r="W65" s="73">
        <f t="shared" si="5"/>
        <v>0</v>
      </c>
      <c r="X65" s="77">
        <v>0</v>
      </c>
      <c r="Y65" s="73">
        <f>'ИТОГ и проверка'!R65</f>
        <v>0</v>
      </c>
      <c r="Z65" s="73">
        <v>0</v>
      </c>
      <c r="AA65" s="71">
        <f t="shared" si="6"/>
        <v>0</v>
      </c>
      <c r="AB65" s="10">
        <f t="shared" si="0"/>
        <v>0</v>
      </c>
      <c r="AC65" s="77"/>
      <c r="AD65" s="73"/>
      <c r="AE65" s="77"/>
      <c r="AF65" s="77"/>
      <c r="AG65" s="73">
        <f t="shared" si="7"/>
        <v>0</v>
      </c>
      <c r="AH65" s="73"/>
      <c r="AI65" s="91"/>
      <c r="AJ65" s="91">
        <f t="shared" si="8"/>
        <v>0</v>
      </c>
      <c r="AK65" s="89">
        <f t="shared" si="1"/>
        <v>0</v>
      </c>
      <c r="AL65" s="71">
        <f t="shared" si="2"/>
        <v>0</v>
      </c>
    </row>
    <row r="66" spans="1:38" ht="31.5">
      <c r="A66" s="66" t="s">
        <v>139</v>
      </c>
      <c r="B66" s="67" t="s">
        <v>140</v>
      </c>
      <c r="C66" s="171">
        <v>11.13</v>
      </c>
      <c r="D66" s="74">
        <v>0</v>
      </c>
      <c r="E66" s="148">
        <v>0</v>
      </c>
      <c r="F66" s="157">
        <f t="shared" si="3"/>
        <v>0</v>
      </c>
      <c r="G66" s="72">
        <v>0</v>
      </c>
      <c r="H66" s="75">
        <v>0</v>
      </c>
      <c r="I66" s="75"/>
      <c r="J66" s="75"/>
      <c r="K66" s="75"/>
      <c r="L66" s="75"/>
      <c r="M66" s="75">
        <v>0</v>
      </c>
      <c r="N66" s="75"/>
      <c r="O66" s="70">
        <v>0</v>
      </c>
      <c r="P66" s="77"/>
      <c r="Q66" s="77"/>
      <c r="R66" s="77"/>
      <c r="S66" s="77"/>
      <c r="T66" s="77"/>
      <c r="U66" s="71">
        <v>0</v>
      </c>
      <c r="V66" s="71">
        <f t="shared" si="4"/>
        <v>0</v>
      </c>
      <c r="W66" s="73">
        <f t="shared" si="5"/>
        <v>0</v>
      </c>
      <c r="X66" s="77">
        <v>0</v>
      </c>
      <c r="Y66" s="73">
        <f>'ИТОГ и проверка'!R66</f>
        <v>0</v>
      </c>
      <c r="Z66" s="73">
        <v>0</v>
      </c>
      <c r="AA66" s="71">
        <f t="shared" si="6"/>
        <v>0</v>
      </c>
      <c r="AB66" s="73">
        <f t="shared" si="0"/>
        <v>0</v>
      </c>
      <c r="AC66" s="77"/>
      <c r="AD66" s="73"/>
      <c r="AE66" s="77"/>
      <c r="AF66" s="77"/>
      <c r="AG66" s="73">
        <f t="shared" si="7"/>
        <v>0</v>
      </c>
      <c r="AH66" s="73"/>
      <c r="AI66" s="91"/>
      <c r="AJ66" s="91">
        <f t="shared" si="8"/>
        <v>0</v>
      </c>
      <c r="AK66" s="89">
        <f t="shared" si="1"/>
        <v>0</v>
      </c>
      <c r="AL66" s="71">
        <f t="shared" si="2"/>
        <v>0</v>
      </c>
    </row>
    <row r="67" spans="1:38" ht="31.5">
      <c r="A67" s="66" t="s">
        <v>141</v>
      </c>
      <c r="B67" s="67" t="s">
        <v>142</v>
      </c>
      <c r="C67" s="189">
        <v>7.4029999999999996</v>
      </c>
      <c r="D67" s="74">
        <v>0</v>
      </c>
      <c r="E67" s="90">
        <v>0</v>
      </c>
      <c r="F67" s="157">
        <f t="shared" si="3"/>
        <v>0</v>
      </c>
      <c r="G67" s="72">
        <v>0</v>
      </c>
      <c r="H67" s="75">
        <v>0</v>
      </c>
      <c r="I67" s="75"/>
      <c r="J67" s="75"/>
      <c r="K67" s="75"/>
      <c r="L67" s="75"/>
      <c r="M67" s="75">
        <v>0</v>
      </c>
      <c r="N67" s="75"/>
      <c r="O67" s="70">
        <v>0</v>
      </c>
      <c r="P67" s="77"/>
      <c r="Q67" s="77"/>
      <c r="R67" s="77"/>
      <c r="S67" s="77"/>
      <c r="T67" s="77"/>
      <c r="U67" s="71">
        <v>0</v>
      </c>
      <c r="V67" s="71">
        <f t="shared" si="4"/>
        <v>0</v>
      </c>
      <c r="W67" s="73">
        <f t="shared" si="5"/>
        <v>0</v>
      </c>
      <c r="X67" s="77">
        <v>0</v>
      </c>
      <c r="Y67" s="73">
        <f>'ИТОГ и проверка'!R67</f>
        <v>0</v>
      </c>
      <c r="Z67" s="73">
        <v>0</v>
      </c>
      <c r="AA67" s="71">
        <f t="shared" si="6"/>
        <v>0</v>
      </c>
      <c r="AB67" s="10">
        <f t="shared" si="0"/>
        <v>0</v>
      </c>
      <c r="AC67" s="77"/>
      <c r="AD67" s="73"/>
      <c r="AE67" s="77"/>
      <c r="AF67" s="77"/>
      <c r="AG67" s="73">
        <f t="shared" si="7"/>
        <v>0</v>
      </c>
      <c r="AH67" s="73"/>
      <c r="AI67" s="91"/>
      <c r="AJ67" s="91">
        <f t="shared" si="8"/>
        <v>0</v>
      </c>
      <c r="AK67" s="89">
        <f t="shared" si="1"/>
        <v>0</v>
      </c>
      <c r="AL67" s="71">
        <f t="shared" si="2"/>
        <v>0</v>
      </c>
    </row>
    <row r="68" spans="1:38" ht="31.5">
      <c r="A68" s="66" t="s">
        <v>143</v>
      </c>
      <c r="B68" s="67" t="s">
        <v>144</v>
      </c>
      <c r="C68" s="196">
        <v>8</v>
      </c>
      <c r="D68" s="74">
        <v>0</v>
      </c>
      <c r="E68" s="226">
        <v>0</v>
      </c>
      <c r="F68" s="157">
        <f t="shared" si="3"/>
        <v>0</v>
      </c>
      <c r="G68" s="72">
        <v>0</v>
      </c>
      <c r="H68" s="75">
        <v>0</v>
      </c>
      <c r="I68" s="75"/>
      <c r="J68" s="75"/>
      <c r="K68" s="75"/>
      <c r="L68" s="75"/>
      <c r="M68" s="75">
        <v>0</v>
      </c>
      <c r="N68" s="75"/>
      <c r="O68" s="70">
        <v>0</v>
      </c>
      <c r="P68" s="77"/>
      <c r="Q68" s="77"/>
      <c r="R68" s="77"/>
      <c r="S68" s="77"/>
      <c r="T68" s="77"/>
      <c r="U68" s="71">
        <v>0</v>
      </c>
      <c r="V68" s="71">
        <f t="shared" si="4"/>
        <v>0</v>
      </c>
      <c r="W68" s="73">
        <f t="shared" si="5"/>
        <v>0</v>
      </c>
      <c r="X68" s="77">
        <v>0</v>
      </c>
      <c r="Y68" s="73">
        <f>'ИТОГ и проверка'!R68</f>
        <v>0</v>
      </c>
      <c r="Z68" s="73">
        <v>0</v>
      </c>
      <c r="AA68" s="71">
        <f t="shared" si="6"/>
        <v>0</v>
      </c>
      <c r="AB68" s="73">
        <f t="shared" si="0"/>
        <v>0</v>
      </c>
      <c r="AC68" s="77"/>
      <c r="AD68" s="73"/>
      <c r="AE68" s="77"/>
      <c r="AF68" s="77"/>
      <c r="AG68" s="73">
        <f t="shared" si="7"/>
        <v>0</v>
      </c>
      <c r="AH68" s="73"/>
      <c r="AI68" s="91"/>
      <c r="AJ68" s="91">
        <f t="shared" si="8"/>
        <v>0</v>
      </c>
      <c r="AK68" s="89">
        <f t="shared" si="1"/>
        <v>0</v>
      </c>
      <c r="AL68" s="71">
        <f t="shared" si="2"/>
        <v>0</v>
      </c>
    </row>
    <row r="69" spans="1:38" ht="31.5">
      <c r="A69" s="66" t="s">
        <v>145</v>
      </c>
      <c r="B69" s="67" t="s">
        <v>146</v>
      </c>
      <c r="C69" s="168">
        <v>28.376999999999999</v>
      </c>
      <c r="D69" s="74">
        <v>0</v>
      </c>
      <c r="E69" s="109">
        <v>1</v>
      </c>
      <c r="F69" s="157">
        <f t="shared" si="3"/>
        <v>3.5239806885858267E-2</v>
      </c>
      <c r="G69" s="72">
        <v>0</v>
      </c>
      <c r="H69" s="75">
        <v>0</v>
      </c>
      <c r="I69" s="75"/>
      <c r="J69" s="75"/>
      <c r="K69" s="75"/>
      <c r="L69" s="75"/>
      <c r="M69" s="75">
        <v>0</v>
      </c>
      <c r="N69" s="75"/>
      <c r="O69" s="70">
        <v>0</v>
      </c>
      <c r="P69" s="77"/>
      <c r="Q69" s="77"/>
      <c r="R69" s="77"/>
      <c r="S69" s="77"/>
      <c r="T69" s="77"/>
      <c r="U69" s="71">
        <v>0</v>
      </c>
      <c r="V69" s="71">
        <f t="shared" si="4"/>
        <v>0</v>
      </c>
      <c r="W69" s="73">
        <f t="shared" si="5"/>
        <v>0</v>
      </c>
      <c r="X69" s="77">
        <v>0</v>
      </c>
      <c r="Y69" s="73">
        <f>'ИТОГ и проверка'!R69</f>
        <v>0</v>
      </c>
      <c r="Z69" s="73">
        <v>0</v>
      </c>
      <c r="AA69" s="71">
        <f t="shared" si="6"/>
        <v>0</v>
      </c>
      <c r="AB69" s="10">
        <f t="shared" si="0"/>
        <v>0</v>
      </c>
      <c r="AC69" s="77"/>
      <c r="AD69" s="73"/>
      <c r="AE69" s="77"/>
      <c r="AF69" s="77"/>
      <c r="AG69" s="73">
        <f t="shared" si="7"/>
        <v>0</v>
      </c>
      <c r="AH69" s="73"/>
      <c r="AI69" s="91"/>
      <c r="AJ69" s="91">
        <f t="shared" si="8"/>
        <v>0</v>
      </c>
      <c r="AK69" s="89">
        <f t="shared" si="1"/>
        <v>0</v>
      </c>
      <c r="AL69" s="71">
        <f t="shared" si="2"/>
        <v>0</v>
      </c>
    </row>
    <row r="70" spans="1:38" ht="31.5">
      <c r="A70" s="66" t="s">
        <v>147</v>
      </c>
      <c r="B70" s="67" t="s">
        <v>148</v>
      </c>
      <c r="C70" s="171">
        <v>36.741999999999997</v>
      </c>
      <c r="D70" s="74">
        <v>0</v>
      </c>
      <c r="E70" s="323">
        <v>0</v>
      </c>
      <c r="F70" s="157">
        <f t="shared" si="3"/>
        <v>0</v>
      </c>
      <c r="G70" s="72">
        <v>0</v>
      </c>
      <c r="H70" s="75">
        <v>0</v>
      </c>
      <c r="I70" s="75"/>
      <c r="J70" s="75"/>
      <c r="K70" s="75"/>
      <c r="L70" s="75"/>
      <c r="M70" s="75">
        <v>0</v>
      </c>
      <c r="N70" s="75"/>
      <c r="O70" s="70">
        <v>0</v>
      </c>
      <c r="P70" s="77"/>
      <c r="Q70" s="77"/>
      <c r="R70" s="77"/>
      <c r="S70" s="77"/>
      <c r="T70" s="77"/>
      <c r="U70" s="71">
        <v>0</v>
      </c>
      <c r="V70" s="71">
        <f t="shared" si="4"/>
        <v>0</v>
      </c>
      <c r="W70" s="73">
        <f t="shared" si="5"/>
        <v>0</v>
      </c>
      <c r="X70" s="77">
        <v>0</v>
      </c>
      <c r="Y70" s="73">
        <f>'ИТОГ и проверка'!R70</f>
        <v>0</v>
      </c>
      <c r="Z70" s="73">
        <v>0</v>
      </c>
      <c r="AA70" s="71">
        <f t="shared" si="6"/>
        <v>0</v>
      </c>
      <c r="AB70" s="73">
        <f t="shared" si="0"/>
        <v>0</v>
      </c>
      <c r="AC70" s="77"/>
      <c r="AD70" s="73"/>
      <c r="AE70" s="77"/>
      <c r="AF70" s="77"/>
      <c r="AG70" s="73">
        <f t="shared" si="7"/>
        <v>0</v>
      </c>
      <c r="AH70" s="73"/>
      <c r="AI70" s="91"/>
      <c r="AJ70" s="91">
        <f t="shared" si="8"/>
        <v>0</v>
      </c>
      <c r="AK70" s="89">
        <f t="shared" si="1"/>
        <v>0</v>
      </c>
      <c r="AL70" s="71">
        <f t="shared" si="2"/>
        <v>0</v>
      </c>
    </row>
    <row r="71" spans="1:38" ht="110.25">
      <c r="A71" s="66" t="s">
        <v>149</v>
      </c>
      <c r="B71" s="67" t="s">
        <v>150</v>
      </c>
      <c r="C71" s="195">
        <v>120.44</v>
      </c>
      <c r="D71" s="284">
        <v>31</v>
      </c>
      <c r="E71" s="218">
        <v>31</v>
      </c>
      <c r="F71" s="174">
        <f t="shared" si="3"/>
        <v>0.25738957157090669</v>
      </c>
      <c r="G71" s="72">
        <v>3</v>
      </c>
      <c r="H71" s="75">
        <v>10</v>
      </c>
      <c r="I71" s="75"/>
      <c r="J71" s="75"/>
      <c r="K71" s="75"/>
      <c r="L71" s="75"/>
      <c r="M71" s="75">
        <v>3</v>
      </c>
      <c r="N71" s="75"/>
      <c r="O71" s="70">
        <v>2</v>
      </c>
      <c r="P71" s="77"/>
      <c r="Q71" s="77"/>
      <c r="R71" s="77"/>
      <c r="S71" s="77"/>
      <c r="T71" s="77"/>
      <c r="U71" s="71">
        <f t="shared" si="10"/>
        <v>66.666666666666671</v>
      </c>
      <c r="V71" s="71">
        <f t="shared" si="4"/>
        <v>3.1</v>
      </c>
      <c r="W71" s="73">
        <f t="shared" si="5"/>
        <v>3</v>
      </c>
      <c r="X71" s="77">
        <v>10</v>
      </c>
      <c r="Y71" s="73">
        <f>'ИТОГ и проверка'!R71</f>
        <v>3</v>
      </c>
      <c r="Z71" s="73">
        <f t="shared" si="9"/>
        <v>9.67741935483871</v>
      </c>
      <c r="AA71" s="71">
        <f t="shared" si="6"/>
        <v>-0.32258064516129004</v>
      </c>
      <c r="AB71" s="10">
        <f t="shared" si="0"/>
        <v>0</v>
      </c>
      <c r="AC71" s="77"/>
      <c r="AD71" s="73"/>
      <c r="AE71" s="77"/>
      <c r="AF71" s="77"/>
      <c r="AG71" s="73">
        <f t="shared" si="7"/>
        <v>3</v>
      </c>
      <c r="AH71" s="73"/>
      <c r="AI71" s="91"/>
      <c r="AJ71" s="91">
        <f t="shared" si="8"/>
        <v>3</v>
      </c>
      <c r="AK71" s="89">
        <f t="shared" si="1"/>
        <v>0</v>
      </c>
      <c r="AL71" s="71">
        <f t="shared" si="2"/>
        <v>0</v>
      </c>
    </row>
    <row r="72" spans="1:38" ht="31.5">
      <c r="A72" s="66" t="s">
        <v>151</v>
      </c>
      <c r="B72" s="67" t="s">
        <v>152</v>
      </c>
      <c r="C72" s="171">
        <v>10.984999999999999</v>
      </c>
      <c r="D72" s="74">
        <v>0</v>
      </c>
      <c r="E72" s="226">
        <v>1</v>
      </c>
      <c r="F72" s="157">
        <f t="shared" si="3"/>
        <v>9.1033227127901684E-2</v>
      </c>
      <c r="G72" s="72">
        <v>0</v>
      </c>
      <c r="H72" s="75">
        <v>0</v>
      </c>
      <c r="I72" s="75"/>
      <c r="J72" s="75"/>
      <c r="K72" s="75"/>
      <c r="L72" s="75"/>
      <c r="M72" s="75">
        <v>0</v>
      </c>
      <c r="N72" s="75"/>
      <c r="O72" s="70">
        <v>0</v>
      </c>
      <c r="P72" s="77"/>
      <c r="Q72" s="77"/>
      <c r="R72" s="77"/>
      <c r="S72" s="77"/>
      <c r="T72" s="77"/>
      <c r="U72" s="71">
        <v>0</v>
      </c>
      <c r="V72" s="71">
        <f t="shared" si="4"/>
        <v>0</v>
      </c>
      <c r="W72" s="73">
        <f t="shared" si="5"/>
        <v>0</v>
      </c>
      <c r="X72" s="77">
        <v>0</v>
      </c>
      <c r="Y72" s="73">
        <f>'ИТОГ и проверка'!R72</f>
        <v>0</v>
      </c>
      <c r="Z72" s="73">
        <v>0</v>
      </c>
      <c r="AA72" s="71">
        <f t="shared" si="6"/>
        <v>0</v>
      </c>
      <c r="AB72" s="73">
        <f t="shared" si="0"/>
        <v>0</v>
      </c>
      <c r="AC72" s="77"/>
      <c r="AD72" s="73"/>
      <c r="AE72" s="77"/>
      <c r="AF72" s="77"/>
      <c r="AG72" s="73">
        <f t="shared" si="7"/>
        <v>0</v>
      </c>
      <c r="AH72" s="73"/>
      <c r="AI72" s="91"/>
      <c r="AJ72" s="91">
        <f t="shared" si="8"/>
        <v>0</v>
      </c>
      <c r="AK72" s="89">
        <f t="shared" si="1"/>
        <v>0</v>
      </c>
      <c r="AL72" s="71">
        <f t="shared" si="2"/>
        <v>0</v>
      </c>
    </row>
    <row r="73" spans="1:38">
      <c r="A73" s="93" t="s">
        <v>153</v>
      </c>
      <c r="B73" s="57" t="s">
        <v>154</v>
      </c>
      <c r="C73" s="175"/>
      <c r="D73" s="58"/>
      <c r="E73" s="194"/>
      <c r="F73" s="192"/>
      <c r="G73" s="119"/>
      <c r="H73" s="61"/>
      <c r="I73" s="61"/>
      <c r="J73" s="61"/>
      <c r="K73" s="61"/>
      <c r="L73" s="61"/>
      <c r="M73" s="61"/>
      <c r="N73" s="61"/>
      <c r="O73" s="7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120"/>
      <c r="AA73" s="60"/>
      <c r="AB73" s="10">
        <f t="shared" si="0"/>
        <v>0</v>
      </c>
      <c r="AC73" s="60"/>
      <c r="AD73" s="60"/>
      <c r="AE73" s="60"/>
      <c r="AF73" s="60"/>
      <c r="AG73" s="60"/>
      <c r="AH73" s="60"/>
      <c r="AI73" s="317"/>
      <c r="AJ73" s="91">
        <f t="shared" si="8"/>
        <v>0</v>
      </c>
      <c r="AK73" s="89">
        <f t="shared" si="1"/>
        <v>0</v>
      </c>
      <c r="AL73" s="71">
        <f t="shared" si="2"/>
        <v>0</v>
      </c>
    </row>
    <row r="74" spans="1:38" ht="63">
      <c r="A74" s="66" t="s">
        <v>155</v>
      </c>
      <c r="B74" s="67" t="s">
        <v>156</v>
      </c>
      <c r="C74" s="171">
        <v>589.99</v>
      </c>
      <c r="D74" s="284">
        <v>40</v>
      </c>
      <c r="E74" s="170">
        <v>31</v>
      </c>
      <c r="F74" s="174">
        <f t="shared" si="3"/>
        <v>5.2543263445143137E-2</v>
      </c>
      <c r="G74" s="72">
        <v>4</v>
      </c>
      <c r="H74" s="75">
        <v>10</v>
      </c>
      <c r="I74" s="235"/>
      <c r="J74" s="75"/>
      <c r="K74" s="75"/>
      <c r="L74" s="75"/>
      <c r="M74" s="75">
        <v>4</v>
      </c>
      <c r="N74" s="75"/>
      <c r="O74" s="70">
        <v>4</v>
      </c>
      <c r="P74" s="77"/>
      <c r="Q74" s="77"/>
      <c r="R74" s="77"/>
      <c r="S74" s="77"/>
      <c r="T74" s="77"/>
      <c r="U74" s="71">
        <f t="shared" si="10"/>
        <v>100</v>
      </c>
      <c r="V74" s="71">
        <f t="shared" si="4"/>
        <v>3.1</v>
      </c>
      <c r="W74" s="73">
        <f t="shared" si="5"/>
        <v>3</v>
      </c>
      <c r="X74" s="77">
        <v>10</v>
      </c>
      <c r="Y74" s="73">
        <f>'ИТОГ и проверка'!R74</f>
        <v>3</v>
      </c>
      <c r="Z74" s="73">
        <f t="shared" si="9"/>
        <v>9.67741935483871</v>
      </c>
      <c r="AA74" s="71">
        <f t="shared" si="6"/>
        <v>-0.32258064516129004</v>
      </c>
      <c r="AB74" s="73">
        <f t="shared" si="0"/>
        <v>0</v>
      </c>
      <c r="AC74" s="236"/>
      <c r="AD74" s="73"/>
      <c r="AE74" s="77"/>
      <c r="AF74" s="77"/>
      <c r="AG74" s="73">
        <f t="shared" si="7"/>
        <v>3</v>
      </c>
      <c r="AH74" s="73"/>
      <c r="AI74" s="91"/>
      <c r="AJ74" s="91">
        <f t="shared" si="8"/>
        <v>3</v>
      </c>
      <c r="AK74" s="89">
        <f t="shared" si="1"/>
        <v>0</v>
      </c>
      <c r="AL74" s="71">
        <f t="shared" si="2"/>
        <v>0</v>
      </c>
    </row>
    <row r="75" spans="1:38" ht="47.25" customHeight="1">
      <c r="A75" s="66" t="s">
        <v>157</v>
      </c>
      <c r="B75" s="67" t="s">
        <v>158</v>
      </c>
      <c r="C75" s="168">
        <v>299.06700000000001</v>
      </c>
      <c r="D75" s="284">
        <v>18</v>
      </c>
      <c r="E75" s="250">
        <v>11</v>
      </c>
      <c r="F75" s="174">
        <f t="shared" si="3"/>
        <v>3.6781055750049321E-2</v>
      </c>
      <c r="G75" s="72">
        <v>1</v>
      </c>
      <c r="H75" s="75">
        <v>6</v>
      </c>
      <c r="I75" s="235"/>
      <c r="J75" s="75"/>
      <c r="K75" s="75"/>
      <c r="L75" s="75"/>
      <c r="M75" s="75">
        <v>1</v>
      </c>
      <c r="N75" s="75"/>
      <c r="O75" s="70">
        <v>0</v>
      </c>
      <c r="P75" s="77"/>
      <c r="Q75" s="77"/>
      <c r="R75" s="77"/>
      <c r="S75" s="77"/>
      <c r="T75" s="77"/>
      <c r="U75" s="71">
        <f t="shared" si="10"/>
        <v>0</v>
      </c>
      <c r="V75" s="71">
        <f t="shared" si="4"/>
        <v>1.1000000000000001</v>
      </c>
      <c r="W75" s="73">
        <f t="shared" si="5"/>
        <v>1</v>
      </c>
      <c r="X75" s="77">
        <v>10</v>
      </c>
      <c r="Y75" s="73">
        <f>'ИТОГ и проверка'!R75</f>
        <v>1</v>
      </c>
      <c r="Z75" s="73">
        <f t="shared" si="9"/>
        <v>9.0909090909090917</v>
      </c>
      <c r="AA75" s="71">
        <f t="shared" si="6"/>
        <v>-0.90909090909090828</v>
      </c>
      <c r="AB75" s="10">
        <f t="shared" si="0"/>
        <v>0</v>
      </c>
      <c r="AC75" s="236"/>
      <c r="AD75" s="73"/>
      <c r="AE75" s="77"/>
      <c r="AF75" s="77"/>
      <c r="AG75" s="73">
        <f t="shared" si="7"/>
        <v>1</v>
      </c>
      <c r="AH75" s="73"/>
      <c r="AI75" s="91"/>
      <c r="AJ75" s="91">
        <f t="shared" si="8"/>
        <v>1</v>
      </c>
      <c r="AK75" s="89">
        <f t="shared" si="1"/>
        <v>0</v>
      </c>
      <c r="AL75" s="71">
        <f t="shared" si="2"/>
        <v>0</v>
      </c>
    </row>
    <row r="76" spans="1:38" ht="31.5">
      <c r="A76" s="66" t="s">
        <v>159</v>
      </c>
      <c r="B76" s="67" t="s">
        <v>160</v>
      </c>
      <c r="C76" s="171">
        <v>398.97</v>
      </c>
      <c r="D76" s="74">
        <v>11</v>
      </c>
      <c r="E76" s="148">
        <v>15</v>
      </c>
      <c r="F76" s="157">
        <f t="shared" si="3"/>
        <v>3.7596811790360174E-2</v>
      </c>
      <c r="G76" s="72">
        <v>1</v>
      </c>
      <c r="H76" s="75">
        <v>9</v>
      </c>
      <c r="I76" s="235"/>
      <c r="J76" s="75"/>
      <c r="K76" s="75"/>
      <c r="L76" s="75"/>
      <c r="M76" s="75">
        <v>1</v>
      </c>
      <c r="N76" s="75"/>
      <c r="O76" s="70">
        <v>0</v>
      </c>
      <c r="P76" s="77"/>
      <c r="Q76" s="77"/>
      <c r="R76" s="77"/>
      <c r="S76" s="77"/>
      <c r="T76" s="77"/>
      <c r="U76" s="71">
        <f t="shared" si="10"/>
        <v>0</v>
      </c>
      <c r="V76" s="71">
        <f t="shared" si="4"/>
        <v>1.5</v>
      </c>
      <c r="W76" s="73">
        <f t="shared" si="5"/>
        <v>1</v>
      </c>
      <c r="X76" s="77">
        <v>10</v>
      </c>
      <c r="Y76" s="73">
        <f>'ИТОГ и проверка'!R76</f>
        <v>1</v>
      </c>
      <c r="Z76" s="73">
        <f t="shared" si="9"/>
        <v>6.666666666666667</v>
      </c>
      <c r="AA76" s="71">
        <f t="shared" si="6"/>
        <v>-3.333333333333333</v>
      </c>
      <c r="AB76" s="73">
        <f t="shared" si="0"/>
        <v>0</v>
      </c>
      <c r="AC76" s="236"/>
      <c r="AD76" s="73"/>
      <c r="AE76" s="77"/>
      <c r="AF76" s="77"/>
      <c r="AG76" s="73">
        <f t="shared" si="7"/>
        <v>1</v>
      </c>
      <c r="AH76" s="73"/>
      <c r="AI76" s="91"/>
      <c r="AJ76" s="91">
        <f t="shared" si="8"/>
        <v>1</v>
      </c>
      <c r="AK76" s="89">
        <f t="shared" si="1"/>
        <v>0</v>
      </c>
      <c r="AL76" s="71">
        <f t="shared" si="2"/>
        <v>0</v>
      </c>
    </row>
    <row r="77" spans="1:38" ht="31.5">
      <c r="A77" s="66" t="s">
        <v>161</v>
      </c>
      <c r="B77" s="67" t="s">
        <v>162</v>
      </c>
      <c r="C77" s="189">
        <v>1577</v>
      </c>
      <c r="D77" s="74">
        <v>13</v>
      </c>
      <c r="E77" s="90">
        <v>24</v>
      </c>
      <c r="F77" s="157">
        <f t="shared" si="3"/>
        <v>1.5218769816106531E-2</v>
      </c>
      <c r="G77" s="72">
        <v>1</v>
      </c>
      <c r="H77" s="75">
        <v>8</v>
      </c>
      <c r="I77" s="75">
        <v>0</v>
      </c>
      <c r="J77" s="75"/>
      <c r="K77" s="75"/>
      <c r="L77" s="75"/>
      <c r="M77" s="75">
        <v>1</v>
      </c>
      <c r="N77" s="75"/>
      <c r="O77" s="109">
        <v>0</v>
      </c>
      <c r="P77" s="77"/>
      <c r="Q77" s="77"/>
      <c r="R77" s="77"/>
      <c r="S77" s="77"/>
      <c r="T77" s="77"/>
      <c r="U77" s="71">
        <v>0</v>
      </c>
      <c r="V77" s="71">
        <f t="shared" si="4"/>
        <v>2.4000000000000004</v>
      </c>
      <c r="W77" s="73">
        <f t="shared" si="5"/>
        <v>2</v>
      </c>
      <c r="X77" s="77">
        <v>10</v>
      </c>
      <c r="Y77" s="73">
        <f>'ИТОГ и проверка'!R77</f>
        <v>2</v>
      </c>
      <c r="Z77" s="73">
        <f t="shared" si="9"/>
        <v>8.3333333333333339</v>
      </c>
      <c r="AA77" s="71">
        <f t="shared" si="6"/>
        <v>-1.6666666666666661</v>
      </c>
      <c r="AB77" s="10">
        <f t="shared" ref="AB77:AB99" si="11">IF(AA77&gt;0.01,AA77*1000000,0)</f>
        <v>0</v>
      </c>
      <c r="AC77" s="103">
        <v>0</v>
      </c>
      <c r="AD77" s="73"/>
      <c r="AE77" s="77"/>
      <c r="AF77" s="77"/>
      <c r="AG77" s="73">
        <f t="shared" si="7"/>
        <v>2</v>
      </c>
      <c r="AH77" s="73"/>
      <c r="AI77" s="91"/>
      <c r="AJ77" s="91">
        <f t="shared" si="8"/>
        <v>2</v>
      </c>
      <c r="AK77" s="89">
        <f t="shared" ref="AK77:AK99" si="12">AJ77-Y77</f>
        <v>0</v>
      </c>
      <c r="AL77" s="71">
        <f t="shared" ref="AL77:AL99" si="13">IF(AK77&gt;1,AK77*1000,0)</f>
        <v>0</v>
      </c>
    </row>
    <row r="78" spans="1:38">
      <c r="A78" s="93" t="s">
        <v>163</v>
      </c>
      <c r="B78" s="57" t="s">
        <v>164</v>
      </c>
      <c r="C78" s="163"/>
      <c r="D78" s="165"/>
      <c r="E78" s="212"/>
      <c r="F78" s="213"/>
      <c r="G78" s="119"/>
      <c r="H78" s="61"/>
      <c r="I78" s="61"/>
      <c r="J78" s="61"/>
      <c r="K78" s="61"/>
      <c r="L78" s="61"/>
      <c r="M78" s="61"/>
      <c r="N78" s="61"/>
      <c r="O78" s="7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120"/>
      <c r="AA78" s="60"/>
      <c r="AB78" s="73">
        <f t="shared" si="11"/>
        <v>0</v>
      </c>
      <c r="AC78" s="60"/>
      <c r="AD78" s="60"/>
      <c r="AE78" s="60"/>
      <c r="AF78" s="60"/>
      <c r="AG78" s="60"/>
      <c r="AH78" s="60"/>
      <c r="AI78" s="317"/>
      <c r="AJ78" s="91">
        <f t="shared" si="8"/>
        <v>0</v>
      </c>
      <c r="AK78" s="89">
        <f t="shared" si="12"/>
        <v>0</v>
      </c>
      <c r="AL78" s="71">
        <f t="shared" si="13"/>
        <v>0</v>
      </c>
    </row>
    <row r="79" spans="1:38" ht="47.25">
      <c r="A79" s="66" t="s">
        <v>165</v>
      </c>
      <c r="B79" s="67" t="s">
        <v>166</v>
      </c>
      <c r="C79" s="168">
        <v>644</v>
      </c>
      <c r="D79" s="284">
        <v>6</v>
      </c>
      <c r="E79" s="208">
        <v>6</v>
      </c>
      <c r="F79" s="174">
        <f t="shared" ref="F79:F99" si="14">E79/C79</f>
        <v>9.316770186335404E-3</v>
      </c>
      <c r="G79" s="72">
        <v>0</v>
      </c>
      <c r="H79" s="75">
        <v>0</v>
      </c>
      <c r="I79" s="235"/>
      <c r="J79" s="75"/>
      <c r="K79" s="75"/>
      <c r="L79" s="75"/>
      <c r="M79" s="75">
        <v>0</v>
      </c>
      <c r="N79" s="75"/>
      <c r="O79" s="70">
        <v>0</v>
      </c>
      <c r="P79" s="77"/>
      <c r="Q79" s="77"/>
      <c r="R79" s="77"/>
      <c r="S79" s="77"/>
      <c r="T79" s="77"/>
      <c r="U79" s="71">
        <v>0</v>
      </c>
      <c r="V79" s="71">
        <f t="shared" ref="V79:V99" si="15">E79*X79%</f>
        <v>0</v>
      </c>
      <c r="W79" s="73">
        <f t="shared" ref="W79:W99" si="16">ROUNDDOWN(V79,0)</f>
        <v>0</v>
      </c>
      <c r="X79" s="77">
        <v>0</v>
      </c>
      <c r="Y79" s="73">
        <f>'ИТОГ и проверка'!R79</f>
        <v>0</v>
      </c>
      <c r="Z79" s="73">
        <f t="shared" si="9"/>
        <v>0</v>
      </c>
      <c r="AA79" s="71">
        <f t="shared" ref="AA79:AA99" si="17">Z79-X79</f>
        <v>0</v>
      </c>
      <c r="AB79" s="10">
        <f t="shared" si="11"/>
        <v>0</v>
      </c>
      <c r="AC79" s="236"/>
      <c r="AD79" s="73"/>
      <c r="AE79" s="77"/>
      <c r="AF79" s="77"/>
      <c r="AG79" s="73">
        <f t="shared" ref="AG79:AG99" si="18">Y79</f>
        <v>0</v>
      </c>
      <c r="AH79" s="73"/>
      <c r="AI79" s="91"/>
      <c r="AJ79" s="91">
        <f t="shared" ref="AJ79:AJ99" si="19">SUM(AD79:AI79)</f>
        <v>0</v>
      </c>
      <c r="AK79" s="89">
        <f t="shared" si="12"/>
        <v>0</v>
      </c>
      <c r="AL79" s="71">
        <f t="shared" si="13"/>
        <v>0</v>
      </c>
    </row>
    <row r="80" spans="1:38" ht="63">
      <c r="A80" s="66" t="s">
        <v>167</v>
      </c>
      <c r="B80" s="67" t="s">
        <v>168</v>
      </c>
      <c r="C80" s="196">
        <v>1406</v>
      </c>
      <c r="D80" s="284">
        <v>0</v>
      </c>
      <c r="E80" s="208">
        <v>0</v>
      </c>
      <c r="F80" s="174">
        <f t="shared" si="14"/>
        <v>0</v>
      </c>
      <c r="G80" s="72">
        <v>0</v>
      </c>
      <c r="H80" s="75">
        <v>0</v>
      </c>
      <c r="I80" s="235"/>
      <c r="J80" s="75"/>
      <c r="K80" s="75"/>
      <c r="L80" s="75"/>
      <c r="M80" s="75">
        <v>0</v>
      </c>
      <c r="N80" s="75"/>
      <c r="O80" s="70">
        <v>0</v>
      </c>
      <c r="P80" s="77"/>
      <c r="Q80" s="77"/>
      <c r="R80" s="77"/>
      <c r="S80" s="77"/>
      <c r="T80" s="77"/>
      <c r="U80" s="71">
        <v>0</v>
      </c>
      <c r="V80" s="71">
        <f t="shared" si="15"/>
        <v>0</v>
      </c>
      <c r="W80" s="73">
        <f t="shared" si="16"/>
        <v>0</v>
      </c>
      <c r="X80" s="77">
        <v>0</v>
      </c>
      <c r="Y80" s="73">
        <f>'ИТОГ и проверка'!R80</f>
        <v>0</v>
      </c>
      <c r="Z80" s="73">
        <v>0</v>
      </c>
      <c r="AA80" s="71">
        <f t="shared" si="17"/>
        <v>0</v>
      </c>
      <c r="AB80" s="73">
        <f t="shared" si="11"/>
        <v>0</v>
      </c>
      <c r="AC80" s="236"/>
      <c r="AD80" s="73"/>
      <c r="AE80" s="77"/>
      <c r="AF80" s="77"/>
      <c r="AG80" s="73">
        <f t="shared" si="18"/>
        <v>0</v>
      </c>
      <c r="AH80" s="73"/>
      <c r="AI80" s="91"/>
      <c r="AJ80" s="91">
        <f t="shared" si="19"/>
        <v>0</v>
      </c>
      <c r="AK80" s="89">
        <f t="shared" si="12"/>
        <v>0</v>
      </c>
      <c r="AL80" s="71">
        <f t="shared" si="13"/>
        <v>0</v>
      </c>
    </row>
    <row r="81" spans="1:38" ht="47.25">
      <c r="A81" s="66" t="s">
        <v>169</v>
      </c>
      <c r="B81" s="67" t="s">
        <v>170</v>
      </c>
      <c r="C81" s="195">
        <v>31</v>
      </c>
      <c r="D81" s="284">
        <v>0</v>
      </c>
      <c r="E81" s="170">
        <v>0</v>
      </c>
      <c r="F81" s="174">
        <f t="shared" si="14"/>
        <v>0</v>
      </c>
      <c r="G81" s="72">
        <v>0</v>
      </c>
      <c r="H81" s="75">
        <v>0</v>
      </c>
      <c r="I81" s="235"/>
      <c r="J81" s="75"/>
      <c r="K81" s="75"/>
      <c r="L81" s="75"/>
      <c r="M81" s="75">
        <v>0</v>
      </c>
      <c r="N81" s="75"/>
      <c r="O81" s="70"/>
      <c r="P81" s="77"/>
      <c r="Q81" s="77"/>
      <c r="R81" s="77"/>
      <c r="S81" s="77"/>
      <c r="T81" s="77"/>
      <c r="U81" s="71">
        <v>0</v>
      </c>
      <c r="V81" s="71">
        <f t="shared" si="15"/>
        <v>0</v>
      </c>
      <c r="W81" s="73">
        <f t="shared" si="16"/>
        <v>0</v>
      </c>
      <c r="X81" s="77">
        <v>0</v>
      </c>
      <c r="Y81" s="73">
        <f>'ИТОГ и проверка'!R81</f>
        <v>0</v>
      </c>
      <c r="Z81" s="73">
        <v>0</v>
      </c>
      <c r="AA81" s="71">
        <f t="shared" si="17"/>
        <v>0</v>
      </c>
      <c r="AB81" s="10">
        <f t="shared" si="11"/>
        <v>0</v>
      </c>
      <c r="AC81" s="236"/>
      <c r="AD81" s="73"/>
      <c r="AE81" s="77"/>
      <c r="AF81" s="77"/>
      <c r="AG81" s="73">
        <f t="shared" si="18"/>
        <v>0</v>
      </c>
      <c r="AH81" s="73"/>
      <c r="AI81" s="91"/>
      <c r="AJ81" s="91">
        <f t="shared" si="19"/>
        <v>0</v>
      </c>
      <c r="AK81" s="89">
        <f t="shared" si="12"/>
        <v>0</v>
      </c>
      <c r="AL81" s="71">
        <f t="shared" si="13"/>
        <v>0</v>
      </c>
    </row>
    <row r="82" spans="1:38" ht="47.25">
      <c r="A82" s="66" t="s">
        <v>171</v>
      </c>
      <c r="B82" s="67" t="s">
        <v>172</v>
      </c>
      <c r="C82" s="222">
        <v>58</v>
      </c>
      <c r="D82" s="74">
        <v>0</v>
      </c>
      <c r="E82" s="148">
        <v>0</v>
      </c>
      <c r="F82" s="157">
        <f t="shared" si="14"/>
        <v>0</v>
      </c>
      <c r="G82" s="72">
        <v>0</v>
      </c>
      <c r="H82" s="75">
        <v>0</v>
      </c>
      <c r="I82" s="235"/>
      <c r="J82" s="75"/>
      <c r="K82" s="75"/>
      <c r="L82" s="75"/>
      <c r="M82" s="75">
        <v>0</v>
      </c>
      <c r="N82" s="75"/>
      <c r="O82" s="70"/>
      <c r="P82" s="77"/>
      <c r="Q82" s="77"/>
      <c r="R82" s="77"/>
      <c r="S82" s="77"/>
      <c r="T82" s="77"/>
      <c r="U82" s="71">
        <v>0</v>
      </c>
      <c r="V82" s="71">
        <f t="shared" si="15"/>
        <v>0</v>
      </c>
      <c r="W82" s="73">
        <f t="shared" si="16"/>
        <v>0</v>
      </c>
      <c r="X82" s="77">
        <v>0</v>
      </c>
      <c r="Y82" s="73">
        <f>'ИТОГ и проверка'!R82</f>
        <v>0</v>
      </c>
      <c r="Z82" s="73">
        <v>0</v>
      </c>
      <c r="AA82" s="71">
        <f t="shared" si="17"/>
        <v>0</v>
      </c>
      <c r="AB82" s="73">
        <f t="shared" si="11"/>
        <v>0</v>
      </c>
      <c r="AC82" s="236"/>
      <c r="AD82" s="73"/>
      <c r="AE82" s="77"/>
      <c r="AF82" s="77"/>
      <c r="AG82" s="73">
        <f t="shared" si="18"/>
        <v>0</v>
      </c>
      <c r="AH82" s="73"/>
      <c r="AI82" s="91"/>
      <c r="AJ82" s="91">
        <f t="shared" si="19"/>
        <v>0</v>
      </c>
      <c r="AK82" s="89">
        <f t="shared" si="12"/>
        <v>0</v>
      </c>
      <c r="AL82" s="71">
        <f t="shared" si="13"/>
        <v>0</v>
      </c>
    </row>
    <row r="83" spans="1:38" ht="47.25">
      <c r="A83" s="66" t="s">
        <v>173</v>
      </c>
      <c r="B83" s="67" t="s">
        <v>174</v>
      </c>
      <c r="C83" s="195">
        <v>166.6</v>
      </c>
      <c r="D83" s="74">
        <v>0</v>
      </c>
      <c r="E83" s="90">
        <v>0</v>
      </c>
      <c r="F83" s="157">
        <f t="shared" si="14"/>
        <v>0</v>
      </c>
      <c r="G83" s="72">
        <v>0</v>
      </c>
      <c r="H83" s="75">
        <v>0</v>
      </c>
      <c r="I83" s="235"/>
      <c r="J83" s="75"/>
      <c r="K83" s="75"/>
      <c r="L83" s="75"/>
      <c r="M83" s="75">
        <v>0</v>
      </c>
      <c r="N83" s="75"/>
      <c r="O83" s="70"/>
      <c r="P83" s="77"/>
      <c r="Q83" s="77"/>
      <c r="R83" s="77"/>
      <c r="S83" s="77"/>
      <c r="T83" s="77"/>
      <c r="U83" s="71">
        <v>0</v>
      </c>
      <c r="V83" s="71">
        <f t="shared" si="15"/>
        <v>0</v>
      </c>
      <c r="W83" s="73">
        <f t="shared" si="16"/>
        <v>0</v>
      </c>
      <c r="X83" s="77">
        <v>0</v>
      </c>
      <c r="Y83" s="73">
        <f>'ИТОГ и проверка'!R83</f>
        <v>0</v>
      </c>
      <c r="Z83" s="73">
        <v>0</v>
      </c>
      <c r="AA83" s="71">
        <f t="shared" si="17"/>
        <v>0</v>
      </c>
      <c r="AB83" s="10">
        <f t="shared" si="11"/>
        <v>0</v>
      </c>
      <c r="AC83" s="236"/>
      <c r="AD83" s="73"/>
      <c r="AE83" s="77"/>
      <c r="AF83" s="77"/>
      <c r="AG83" s="73">
        <f t="shared" si="18"/>
        <v>0</v>
      </c>
      <c r="AH83" s="73"/>
      <c r="AI83" s="91"/>
      <c r="AJ83" s="91">
        <f t="shared" si="19"/>
        <v>0</v>
      </c>
      <c r="AK83" s="89">
        <f t="shared" si="12"/>
        <v>0</v>
      </c>
      <c r="AL83" s="71">
        <f t="shared" si="13"/>
        <v>0</v>
      </c>
    </row>
    <row r="84" spans="1:38" ht="47.25">
      <c r="A84" s="66" t="s">
        <v>175</v>
      </c>
      <c r="B84" s="67" t="s">
        <v>176</v>
      </c>
      <c r="C84" s="222">
        <v>21.2</v>
      </c>
      <c r="D84" s="74">
        <v>0</v>
      </c>
      <c r="E84" s="148">
        <v>0</v>
      </c>
      <c r="F84" s="157">
        <f t="shared" si="14"/>
        <v>0</v>
      </c>
      <c r="G84" s="72">
        <v>0</v>
      </c>
      <c r="H84" s="75">
        <v>0</v>
      </c>
      <c r="I84" s="235"/>
      <c r="J84" s="75"/>
      <c r="K84" s="75"/>
      <c r="L84" s="75"/>
      <c r="M84" s="75">
        <v>0</v>
      </c>
      <c r="N84" s="75"/>
      <c r="O84" s="70"/>
      <c r="P84" s="77"/>
      <c r="Q84" s="77"/>
      <c r="R84" s="77"/>
      <c r="S84" s="77"/>
      <c r="T84" s="77"/>
      <c r="U84" s="71">
        <v>0</v>
      </c>
      <c r="V84" s="71">
        <f t="shared" si="15"/>
        <v>0</v>
      </c>
      <c r="W84" s="73">
        <f t="shared" si="16"/>
        <v>0</v>
      </c>
      <c r="X84" s="77">
        <v>0</v>
      </c>
      <c r="Y84" s="73">
        <f>'ИТОГ и проверка'!R84</f>
        <v>0</v>
      </c>
      <c r="Z84" s="73">
        <v>0</v>
      </c>
      <c r="AA84" s="71">
        <f t="shared" si="17"/>
        <v>0</v>
      </c>
      <c r="AB84" s="73">
        <f t="shared" si="11"/>
        <v>0</v>
      </c>
      <c r="AC84" s="236"/>
      <c r="AD84" s="73"/>
      <c r="AE84" s="77"/>
      <c r="AF84" s="77"/>
      <c r="AG84" s="73">
        <f t="shared" si="18"/>
        <v>0</v>
      </c>
      <c r="AH84" s="73"/>
      <c r="AI84" s="91"/>
      <c r="AJ84" s="91">
        <f t="shared" si="19"/>
        <v>0</v>
      </c>
      <c r="AK84" s="89">
        <f t="shared" si="12"/>
        <v>0</v>
      </c>
      <c r="AL84" s="71">
        <f t="shared" si="13"/>
        <v>0</v>
      </c>
    </row>
    <row r="85" spans="1:38" ht="47.25">
      <c r="A85" s="66" t="s">
        <v>177</v>
      </c>
      <c r="B85" s="67" t="s">
        <v>178</v>
      </c>
      <c r="C85" s="195">
        <v>70.2</v>
      </c>
      <c r="D85" s="74">
        <v>0</v>
      </c>
      <c r="E85" s="90">
        <v>0</v>
      </c>
      <c r="F85" s="157">
        <f t="shared" si="14"/>
        <v>0</v>
      </c>
      <c r="G85" s="72">
        <v>0</v>
      </c>
      <c r="H85" s="75">
        <v>0</v>
      </c>
      <c r="I85" s="235"/>
      <c r="J85" s="75"/>
      <c r="K85" s="75"/>
      <c r="L85" s="75"/>
      <c r="M85" s="75">
        <v>0</v>
      </c>
      <c r="N85" s="75"/>
      <c r="O85" s="70"/>
      <c r="P85" s="77"/>
      <c r="Q85" s="77"/>
      <c r="R85" s="77"/>
      <c r="S85" s="77"/>
      <c r="T85" s="77"/>
      <c r="U85" s="71">
        <v>0</v>
      </c>
      <c r="V85" s="71">
        <f t="shared" si="15"/>
        <v>0</v>
      </c>
      <c r="W85" s="73">
        <f t="shared" si="16"/>
        <v>0</v>
      </c>
      <c r="X85" s="77">
        <v>0</v>
      </c>
      <c r="Y85" s="73">
        <f>'ИТОГ и проверка'!R85</f>
        <v>0</v>
      </c>
      <c r="Z85" s="73">
        <v>0</v>
      </c>
      <c r="AA85" s="71">
        <f t="shared" si="17"/>
        <v>0</v>
      </c>
      <c r="AB85" s="10">
        <f t="shared" si="11"/>
        <v>0</v>
      </c>
      <c r="AC85" s="236"/>
      <c r="AD85" s="73"/>
      <c r="AE85" s="77"/>
      <c r="AF85" s="77"/>
      <c r="AG85" s="73">
        <f t="shared" si="18"/>
        <v>0</v>
      </c>
      <c r="AH85" s="73"/>
      <c r="AI85" s="91"/>
      <c r="AJ85" s="91">
        <f t="shared" si="19"/>
        <v>0</v>
      </c>
      <c r="AK85" s="89">
        <f t="shared" si="12"/>
        <v>0</v>
      </c>
      <c r="AL85" s="71">
        <f t="shared" si="13"/>
        <v>0</v>
      </c>
    </row>
    <row r="86" spans="1:38" ht="47.25">
      <c r="A86" s="66" t="s">
        <v>179</v>
      </c>
      <c r="B86" s="67" t="s">
        <v>180</v>
      </c>
      <c r="C86" s="222">
        <v>31</v>
      </c>
      <c r="D86" s="74">
        <v>0</v>
      </c>
      <c r="E86" s="148">
        <v>0</v>
      </c>
      <c r="F86" s="157">
        <f t="shared" si="14"/>
        <v>0</v>
      </c>
      <c r="G86" s="72">
        <v>0</v>
      </c>
      <c r="H86" s="75">
        <v>0</v>
      </c>
      <c r="I86" s="235"/>
      <c r="J86" s="75"/>
      <c r="K86" s="75"/>
      <c r="L86" s="75"/>
      <c r="M86" s="75">
        <v>0</v>
      </c>
      <c r="N86" s="75"/>
      <c r="O86" s="70"/>
      <c r="P86" s="77"/>
      <c r="Q86" s="77"/>
      <c r="R86" s="77"/>
      <c r="S86" s="77"/>
      <c r="T86" s="77"/>
      <c r="U86" s="71">
        <v>0</v>
      </c>
      <c r="V86" s="71">
        <f t="shared" si="15"/>
        <v>0</v>
      </c>
      <c r="W86" s="73">
        <f t="shared" si="16"/>
        <v>0</v>
      </c>
      <c r="X86" s="77">
        <v>0</v>
      </c>
      <c r="Y86" s="73">
        <f>'ИТОГ и проверка'!R86</f>
        <v>0</v>
      </c>
      <c r="Z86" s="73">
        <v>0</v>
      </c>
      <c r="AA86" s="71">
        <f t="shared" si="17"/>
        <v>0</v>
      </c>
      <c r="AB86" s="73">
        <f t="shared" si="11"/>
        <v>0</v>
      </c>
      <c r="AC86" s="236"/>
      <c r="AD86" s="73"/>
      <c r="AE86" s="77"/>
      <c r="AF86" s="77"/>
      <c r="AG86" s="73">
        <f t="shared" si="18"/>
        <v>0</v>
      </c>
      <c r="AH86" s="73"/>
      <c r="AI86" s="91"/>
      <c r="AJ86" s="91">
        <f t="shared" si="19"/>
        <v>0</v>
      </c>
      <c r="AK86" s="89">
        <f t="shared" si="12"/>
        <v>0</v>
      </c>
      <c r="AL86" s="71">
        <f t="shared" si="13"/>
        <v>0</v>
      </c>
    </row>
    <row r="87" spans="1:38" ht="47.25">
      <c r="A87" s="66" t="s">
        <v>181</v>
      </c>
      <c r="B87" s="67" t="s">
        <v>182</v>
      </c>
      <c r="C87" s="195">
        <v>72</v>
      </c>
      <c r="D87" s="74">
        <v>0</v>
      </c>
      <c r="E87" s="90">
        <v>0</v>
      </c>
      <c r="F87" s="157">
        <f t="shared" si="14"/>
        <v>0</v>
      </c>
      <c r="G87" s="72">
        <v>0</v>
      </c>
      <c r="H87" s="75">
        <v>0</v>
      </c>
      <c r="I87" s="235"/>
      <c r="J87" s="75"/>
      <c r="K87" s="75"/>
      <c r="L87" s="75"/>
      <c r="M87" s="75">
        <v>0</v>
      </c>
      <c r="N87" s="75"/>
      <c r="O87" s="70"/>
      <c r="P87" s="77"/>
      <c r="Q87" s="77"/>
      <c r="R87" s="77"/>
      <c r="S87" s="77"/>
      <c r="T87" s="77"/>
      <c r="U87" s="71">
        <v>0</v>
      </c>
      <c r="V87" s="71">
        <f t="shared" si="15"/>
        <v>0</v>
      </c>
      <c r="W87" s="73">
        <f t="shared" si="16"/>
        <v>0</v>
      </c>
      <c r="X87" s="77">
        <v>0</v>
      </c>
      <c r="Y87" s="73">
        <f>'ИТОГ и проверка'!R87</f>
        <v>0</v>
      </c>
      <c r="Z87" s="73">
        <v>0</v>
      </c>
      <c r="AA87" s="71">
        <f t="shared" si="17"/>
        <v>0</v>
      </c>
      <c r="AB87" s="10">
        <f t="shared" si="11"/>
        <v>0</v>
      </c>
      <c r="AC87" s="236"/>
      <c r="AD87" s="73"/>
      <c r="AE87" s="77"/>
      <c r="AF87" s="77"/>
      <c r="AG87" s="73">
        <f t="shared" si="18"/>
        <v>0</v>
      </c>
      <c r="AH87" s="73"/>
      <c r="AI87" s="91"/>
      <c r="AJ87" s="91">
        <f t="shared" si="19"/>
        <v>0</v>
      </c>
      <c r="AK87" s="89">
        <f t="shared" si="12"/>
        <v>0</v>
      </c>
      <c r="AL87" s="71">
        <f t="shared" si="13"/>
        <v>0</v>
      </c>
    </row>
    <row r="88" spans="1:38" ht="47.25">
      <c r="A88" s="66" t="s">
        <v>183</v>
      </c>
      <c r="B88" s="67" t="s">
        <v>184</v>
      </c>
      <c r="C88" s="222">
        <v>117.6</v>
      </c>
      <c r="D88" s="74">
        <v>0</v>
      </c>
      <c r="E88" s="148">
        <v>0</v>
      </c>
      <c r="F88" s="157">
        <f t="shared" si="14"/>
        <v>0</v>
      </c>
      <c r="G88" s="72">
        <v>0</v>
      </c>
      <c r="H88" s="75">
        <v>0</v>
      </c>
      <c r="I88" s="235"/>
      <c r="J88" s="75"/>
      <c r="K88" s="75"/>
      <c r="L88" s="75"/>
      <c r="M88" s="75">
        <v>0</v>
      </c>
      <c r="N88" s="75"/>
      <c r="O88" s="70"/>
      <c r="P88" s="77"/>
      <c r="Q88" s="77"/>
      <c r="R88" s="77"/>
      <c r="S88" s="77"/>
      <c r="T88" s="77"/>
      <c r="U88" s="71">
        <v>0</v>
      </c>
      <c r="V88" s="71">
        <f t="shared" si="15"/>
        <v>0</v>
      </c>
      <c r="W88" s="73">
        <f t="shared" si="16"/>
        <v>0</v>
      </c>
      <c r="X88" s="77">
        <v>0</v>
      </c>
      <c r="Y88" s="73">
        <f>'ИТОГ и проверка'!R88</f>
        <v>0</v>
      </c>
      <c r="Z88" s="73">
        <v>0</v>
      </c>
      <c r="AA88" s="71">
        <f t="shared" si="17"/>
        <v>0</v>
      </c>
      <c r="AB88" s="73">
        <f t="shared" si="11"/>
        <v>0</v>
      </c>
      <c r="AC88" s="236"/>
      <c r="AD88" s="73"/>
      <c r="AE88" s="77"/>
      <c r="AF88" s="77"/>
      <c r="AG88" s="73">
        <f t="shared" si="18"/>
        <v>0</v>
      </c>
      <c r="AH88" s="73"/>
      <c r="AI88" s="91"/>
      <c r="AJ88" s="91">
        <f t="shared" si="19"/>
        <v>0</v>
      </c>
      <c r="AK88" s="89">
        <f t="shared" si="12"/>
        <v>0</v>
      </c>
      <c r="AL88" s="71">
        <f t="shared" si="13"/>
        <v>0</v>
      </c>
    </row>
    <row r="89" spans="1:38" ht="47.25">
      <c r="A89" s="66" t="s">
        <v>185</v>
      </c>
      <c r="B89" s="67" t="s">
        <v>186</v>
      </c>
      <c r="C89" s="195">
        <v>161.69999999999999</v>
      </c>
      <c r="D89" s="74">
        <v>0</v>
      </c>
      <c r="E89" s="90">
        <v>0</v>
      </c>
      <c r="F89" s="157">
        <f t="shared" si="14"/>
        <v>0</v>
      </c>
      <c r="G89" s="72">
        <v>0</v>
      </c>
      <c r="H89" s="75">
        <v>0</v>
      </c>
      <c r="I89" s="235"/>
      <c r="J89" s="75"/>
      <c r="K89" s="75"/>
      <c r="L89" s="75"/>
      <c r="M89" s="75">
        <v>0</v>
      </c>
      <c r="N89" s="75"/>
      <c r="O89" s="70"/>
      <c r="P89" s="77"/>
      <c r="Q89" s="77"/>
      <c r="R89" s="77"/>
      <c r="S89" s="77"/>
      <c r="T89" s="77"/>
      <c r="U89" s="71">
        <v>0</v>
      </c>
      <c r="V89" s="71">
        <f t="shared" si="15"/>
        <v>0</v>
      </c>
      <c r="W89" s="73">
        <f t="shared" si="16"/>
        <v>0</v>
      </c>
      <c r="X89" s="77">
        <v>0</v>
      </c>
      <c r="Y89" s="73">
        <f>'ИТОГ и проверка'!R89</f>
        <v>0</v>
      </c>
      <c r="Z89" s="73">
        <v>0</v>
      </c>
      <c r="AA89" s="71">
        <f t="shared" si="17"/>
        <v>0</v>
      </c>
      <c r="AB89" s="10">
        <f t="shared" si="11"/>
        <v>0</v>
      </c>
      <c r="AC89" s="236"/>
      <c r="AD89" s="73"/>
      <c r="AE89" s="77"/>
      <c r="AF89" s="77"/>
      <c r="AG89" s="73">
        <f t="shared" si="18"/>
        <v>0</v>
      </c>
      <c r="AH89" s="73"/>
      <c r="AI89" s="91"/>
      <c r="AJ89" s="91">
        <f t="shared" si="19"/>
        <v>0</v>
      </c>
      <c r="AK89" s="89">
        <f t="shared" si="12"/>
        <v>0</v>
      </c>
      <c r="AL89" s="71">
        <f t="shared" si="13"/>
        <v>0</v>
      </c>
    </row>
    <row r="90" spans="1:38" ht="47.25">
      <c r="A90" s="66" t="s">
        <v>187</v>
      </c>
      <c r="B90" s="67" t="s">
        <v>188</v>
      </c>
      <c r="C90" s="222">
        <v>155.1</v>
      </c>
      <c r="D90" s="74">
        <v>0</v>
      </c>
      <c r="E90" s="148">
        <v>0</v>
      </c>
      <c r="F90" s="157">
        <f t="shared" si="14"/>
        <v>0</v>
      </c>
      <c r="G90" s="72">
        <v>0</v>
      </c>
      <c r="H90" s="75">
        <v>0</v>
      </c>
      <c r="I90" s="235"/>
      <c r="J90" s="75"/>
      <c r="K90" s="75"/>
      <c r="L90" s="75"/>
      <c r="M90" s="75">
        <v>0</v>
      </c>
      <c r="N90" s="75"/>
      <c r="O90" s="70"/>
      <c r="P90" s="77"/>
      <c r="Q90" s="77"/>
      <c r="R90" s="77"/>
      <c r="S90" s="77"/>
      <c r="T90" s="77"/>
      <c r="U90" s="71">
        <v>0</v>
      </c>
      <c r="V90" s="71">
        <f t="shared" si="15"/>
        <v>0</v>
      </c>
      <c r="W90" s="73">
        <f t="shared" si="16"/>
        <v>0</v>
      </c>
      <c r="X90" s="77">
        <v>0</v>
      </c>
      <c r="Y90" s="73">
        <f>'ИТОГ и проверка'!R90</f>
        <v>0</v>
      </c>
      <c r="Z90" s="73">
        <v>0</v>
      </c>
      <c r="AA90" s="71">
        <f t="shared" si="17"/>
        <v>0</v>
      </c>
      <c r="AB90" s="73">
        <f t="shared" si="11"/>
        <v>0</v>
      </c>
      <c r="AC90" s="236"/>
      <c r="AD90" s="73"/>
      <c r="AE90" s="77"/>
      <c r="AF90" s="77"/>
      <c r="AG90" s="73">
        <f t="shared" si="18"/>
        <v>0</v>
      </c>
      <c r="AH90" s="73"/>
      <c r="AI90" s="91"/>
      <c r="AJ90" s="91">
        <f t="shared" si="19"/>
        <v>0</v>
      </c>
      <c r="AK90" s="89">
        <f t="shared" si="12"/>
        <v>0</v>
      </c>
      <c r="AL90" s="71">
        <f t="shared" si="13"/>
        <v>0</v>
      </c>
    </row>
    <row r="91" spans="1:38" ht="47.25">
      <c r="A91" s="66" t="s">
        <v>189</v>
      </c>
      <c r="B91" s="67" t="s">
        <v>190</v>
      </c>
      <c r="C91" s="195">
        <v>57.3</v>
      </c>
      <c r="D91" s="74">
        <v>0</v>
      </c>
      <c r="E91" s="90">
        <v>0</v>
      </c>
      <c r="F91" s="157">
        <f t="shared" si="14"/>
        <v>0</v>
      </c>
      <c r="G91" s="72">
        <v>0</v>
      </c>
      <c r="H91" s="75">
        <v>0</v>
      </c>
      <c r="I91" s="235"/>
      <c r="J91" s="75"/>
      <c r="K91" s="75"/>
      <c r="L91" s="75"/>
      <c r="M91" s="75">
        <v>0</v>
      </c>
      <c r="N91" s="75"/>
      <c r="O91" s="70"/>
      <c r="P91" s="77"/>
      <c r="Q91" s="77"/>
      <c r="R91" s="77"/>
      <c r="S91" s="77"/>
      <c r="T91" s="77"/>
      <c r="U91" s="71">
        <v>0</v>
      </c>
      <c r="V91" s="71">
        <f t="shared" si="15"/>
        <v>0</v>
      </c>
      <c r="W91" s="73">
        <f t="shared" si="16"/>
        <v>0</v>
      </c>
      <c r="X91" s="77">
        <v>0</v>
      </c>
      <c r="Y91" s="73">
        <f>'ИТОГ и проверка'!R91</f>
        <v>0</v>
      </c>
      <c r="Z91" s="73">
        <v>0</v>
      </c>
      <c r="AA91" s="71">
        <f t="shared" si="17"/>
        <v>0</v>
      </c>
      <c r="AB91" s="10">
        <f t="shared" si="11"/>
        <v>0</v>
      </c>
      <c r="AC91" s="236"/>
      <c r="AD91" s="73"/>
      <c r="AE91" s="77"/>
      <c r="AF91" s="77"/>
      <c r="AG91" s="73">
        <f t="shared" si="18"/>
        <v>0</v>
      </c>
      <c r="AH91" s="73"/>
      <c r="AI91" s="91"/>
      <c r="AJ91" s="91">
        <f t="shared" si="19"/>
        <v>0</v>
      </c>
      <c r="AK91" s="89">
        <f t="shared" si="12"/>
        <v>0</v>
      </c>
      <c r="AL91" s="71">
        <f t="shared" si="13"/>
        <v>0</v>
      </c>
    </row>
    <row r="92" spans="1:38" ht="47.25">
      <c r="A92" s="66" t="s">
        <v>191</v>
      </c>
      <c r="B92" s="67" t="s">
        <v>192</v>
      </c>
      <c r="C92" s="222">
        <v>31</v>
      </c>
      <c r="D92" s="74">
        <v>0</v>
      </c>
      <c r="E92" s="148">
        <v>0</v>
      </c>
      <c r="F92" s="157">
        <f t="shared" si="14"/>
        <v>0</v>
      </c>
      <c r="G92" s="72">
        <v>0</v>
      </c>
      <c r="H92" s="75">
        <v>0</v>
      </c>
      <c r="I92" s="235"/>
      <c r="J92" s="75"/>
      <c r="K92" s="75"/>
      <c r="L92" s="75"/>
      <c r="M92" s="75">
        <v>0</v>
      </c>
      <c r="N92" s="75"/>
      <c r="O92" s="70"/>
      <c r="P92" s="77"/>
      <c r="Q92" s="77"/>
      <c r="R92" s="77"/>
      <c r="S92" s="77"/>
      <c r="T92" s="77"/>
      <c r="U92" s="71">
        <v>0</v>
      </c>
      <c r="V92" s="71">
        <f t="shared" si="15"/>
        <v>0</v>
      </c>
      <c r="W92" s="73">
        <f t="shared" si="16"/>
        <v>0</v>
      </c>
      <c r="X92" s="77">
        <v>0</v>
      </c>
      <c r="Y92" s="73">
        <f>'ИТОГ и проверка'!R92</f>
        <v>0</v>
      </c>
      <c r="Z92" s="73">
        <v>0</v>
      </c>
      <c r="AA92" s="71">
        <f t="shared" si="17"/>
        <v>0</v>
      </c>
      <c r="AB92" s="73">
        <f t="shared" si="11"/>
        <v>0</v>
      </c>
      <c r="AC92" s="236"/>
      <c r="AD92" s="73"/>
      <c r="AE92" s="77"/>
      <c r="AF92" s="77"/>
      <c r="AG92" s="73">
        <f t="shared" si="18"/>
        <v>0</v>
      </c>
      <c r="AH92" s="73"/>
      <c r="AI92" s="91"/>
      <c r="AJ92" s="91">
        <f t="shared" si="19"/>
        <v>0</v>
      </c>
      <c r="AK92" s="89">
        <f t="shared" si="12"/>
        <v>0</v>
      </c>
      <c r="AL92" s="71">
        <f t="shared" si="13"/>
        <v>0</v>
      </c>
    </row>
    <row r="93" spans="1:38" ht="47.25">
      <c r="A93" s="66" t="s">
        <v>193</v>
      </c>
      <c r="B93" s="67" t="s">
        <v>194</v>
      </c>
      <c r="C93" s="195">
        <v>55.5</v>
      </c>
      <c r="D93" s="74">
        <v>1</v>
      </c>
      <c r="E93" s="90">
        <v>1</v>
      </c>
      <c r="F93" s="157">
        <f t="shared" si="14"/>
        <v>1.8018018018018018E-2</v>
      </c>
      <c r="G93" s="72">
        <v>0</v>
      </c>
      <c r="H93" s="75">
        <v>0</v>
      </c>
      <c r="I93" s="235"/>
      <c r="J93" s="75"/>
      <c r="K93" s="75"/>
      <c r="L93" s="75"/>
      <c r="M93" s="75">
        <v>0</v>
      </c>
      <c r="N93" s="75"/>
      <c r="O93" s="70"/>
      <c r="P93" s="77"/>
      <c r="Q93" s="77"/>
      <c r="R93" s="77"/>
      <c r="S93" s="77"/>
      <c r="T93" s="77"/>
      <c r="U93" s="71">
        <v>0</v>
      </c>
      <c r="V93" s="71">
        <f t="shared" si="15"/>
        <v>0</v>
      </c>
      <c r="W93" s="73">
        <f t="shared" si="16"/>
        <v>0</v>
      </c>
      <c r="X93" s="77">
        <v>0</v>
      </c>
      <c r="Y93" s="73">
        <f>'ИТОГ и проверка'!R93</f>
        <v>0</v>
      </c>
      <c r="Z93" s="73">
        <f t="shared" ref="Z93:Z99" si="20">Y93/E93%</f>
        <v>0</v>
      </c>
      <c r="AA93" s="71">
        <f t="shared" si="17"/>
        <v>0</v>
      </c>
      <c r="AB93" s="10">
        <f t="shared" si="11"/>
        <v>0</v>
      </c>
      <c r="AC93" s="236"/>
      <c r="AD93" s="73"/>
      <c r="AE93" s="77"/>
      <c r="AF93" s="77"/>
      <c r="AG93" s="73">
        <f t="shared" si="18"/>
        <v>0</v>
      </c>
      <c r="AH93" s="73"/>
      <c r="AI93" s="91"/>
      <c r="AJ93" s="91">
        <f t="shared" si="19"/>
        <v>0</v>
      </c>
      <c r="AK93" s="89">
        <f t="shared" si="12"/>
        <v>0</v>
      </c>
      <c r="AL93" s="71">
        <f t="shared" si="13"/>
        <v>0</v>
      </c>
    </row>
    <row r="94" spans="1:38" ht="47.25">
      <c r="A94" s="66" t="s">
        <v>195</v>
      </c>
      <c r="B94" s="67" t="s">
        <v>196</v>
      </c>
      <c r="C94" s="222">
        <v>450.8</v>
      </c>
      <c r="D94" s="74">
        <v>0</v>
      </c>
      <c r="E94" s="148">
        <v>0</v>
      </c>
      <c r="F94" s="157">
        <f t="shared" si="14"/>
        <v>0</v>
      </c>
      <c r="G94" s="72">
        <v>0</v>
      </c>
      <c r="H94" s="75">
        <v>0</v>
      </c>
      <c r="I94" s="235"/>
      <c r="J94" s="75"/>
      <c r="K94" s="75"/>
      <c r="L94" s="75"/>
      <c r="M94" s="75">
        <v>0</v>
      </c>
      <c r="N94" s="75"/>
      <c r="O94" s="70"/>
      <c r="P94" s="77"/>
      <c r="Q94" s="77"/>
      <c r="R94" s="77"/>
      <c r="S94" s="77"/>
      <c r="T94" s="77"/>
      <c r="U94" s="71">
        <v>0</v>
      </c>
      <c r="V94" s="71">
        <f t="shared" si="15"/>
        <v>0</v>
      </c>
      <c r="W94" s="73">
        <f t="shared" si="16"/>
        <v>0</v>
      </c>
      <c r="X94" s="77">
        <v>0</v>
      </c>
      <c r="Y94" s="73">
        <f>'ИТОГ и проверка'!R94</f>
        <v>0</v>
      </c>
      <c r="Z94" s="73">
        <v>0</v>
      </c>
      <c r="AA94" s="71">
        <f t="shared" si="17"/>
        <v>0</v>
      </c>
      <c r="AB94" s="73">
        <f t="shared" si="11"/>
        <v>0</v>
      </c>
      <c r="AC94" s="236"/>
      <c r="AD94" s="73"/>
      <c r="AE94" s="77"/>
      <c r="AF94" s="77"/>
      <c r="AG94" s="73">
        <f t="shared" si="18"/>
        <v>0</v>
      </c>
      <c r="AH94" s="73"/>
      <c r="AI94" s="91"/>
      <c r="AJ94" s="91">
        <f t="shared" si="19"/>
        <v>0</v>
      </c>
      <c r="AK94" s="89">
        <f t="shared" si="12"/>
        <v>0</v>
      </c>
      <c r="AL94" s="71">
        <f t="shared" si="13"/>
        <v>0</v>
      </c>
    </row>
    <row r="95" spans="1:38" ht="31.5">
      <c r="A95" s="66" t="s">
        <v>197</v>
      </c>
      <c r="B95" s="67" t="s">
        <v>198</v>
      </c>
      <c r="C95" s="189">
        <v>1064.22</v>
      </c>
      <c r="D95" s="284">
        <v>10</v>
      </c>
      <c r="E95" s="320">
        <v>10</v>
      </c>
      <c r="F95" s="174">
        <f t="shared" si="14"/>
        <v>9.3965533442333347E-3</v>
      </c>
      <c r="G95" s="72">
        <v>1</v>
      </c>
      <c r="H95" s="75">
        <v>10</v>
      </c>
      <c r="I95" s="75">
        <v>0</v>
      </c>
      <c r="J95" s="75"/>
      <c r="K95" s="75"/>
      <c r="L95" s="75"/>
      <c r="M95" s="75">
        <v>1</v>
      </c>
      <c r="N95" s="75"/>
      <c r="O95" s="115"/>
      <c r="P95" s="77"/>
      <c r="Q95" s="77"/>
      <c r="R95" s="77"/>
      <c r="S95" s="77"/>
      <c r="T95" s="77"/>
      <c r="U95" s="71">
        <v>0</v>
      </c>
      <c r="V95" s="71">
        <f t="shared" si="15"/>
        <v>1</v>
      </c>
      <c r="W95" s="73">
        <f t="shared" si="16"/>
        <v>1</v>
      </c>
      <c r="X95" s="77">
        <v>10</v>
      </c>
      <c r="Y95" s="73">
        <f>'ИТОГ и проверка'!R95</f>
        <v>1</v>
      </c>
      <c r="Z95" s="73">
        <f t="shared" si="20"/>
        <v>10</v>
      </c>
      <c r="AA95" s="71">
        <f t="shared" si="17"/>
        <v>0</v>
      </c>
      <c r="AB95" s="10">
        <f t="shared" si="11"/>
        <v>0</v>
      </c>
      <c r="AC95" s="103">
        <v>0</v>
      </c>
      <c r="AD95" s="73"/>
      <c r="AE95" s="77"/>
      <c r="AF95" s="77"/>
      <c r="AG95" s="73">
        <f t="shared" si="18"/>
        <v>1</v>
      </c>
      <c r="AH95" s="73"/>
      <c r="AI95" s="91"/>
      <c r="AJ95" s="91">
        <f t="shared" si="19"/>
        <v>1</v>
      </c>
      <c r="AK95" s="89">
        <f t="shared" si="12"/>
        <v>0</v>
      </c>
      <c r="AL95" s="71">
        <f t="shared" si="13"/>
        <v>0</v>
      </c>
    </row>
    <row r="96" spans="1:38" ht="31.5">
      <c r="A96" s="66" t="s">
        <v>199</v>
      </c>
      <c r="B96" s="67" t="s">
        <v>200</v>
      </c>
      <c r="C96" s="171">
        <v>2277.59</v>
      </c>
      <c r="D96" s="284">
        <v>0</v>
      </c>
      <c r="E96" s="250">
        <v>0</v>
      </c>
      <c r="F96" s="174">
        <f t="shared" si="14"/>
        <v>0</v>
      </c>
      <c r="G96" s="72">
        <v>0</v>
      </c>
      <c r="H96" s="75">
        <v>0</v>
      </c>
      <c r="I96" s="75">
        <v>0</v>
      </c>
      <c r="J96" s="75"/>
      <c r="K96" s="75"/>
      <c r="L96" s="75"/>
      <c r="M96" s="75">
        <v>0</v>
      </c>
      <c r="N96" s="75"/>
      <c r="O96" s="109">
        <v>0</v>
      </c>
      <c r="P96" s="77"/>
      <c r="Q96" s="77"/>
      <c r="R96" s="77"/>
      <c r="S96" s="77"/>
      <c r="T96" s="77"/>
      <c r="U96" s="71">
        <v>0</v>
      </c>
      <c r="V96" s="71">
        <f t="shared" si="15"/>
        <v>0</v>
      </c>
      <c r="W96" s="73">
        <f t="shared" si="16"/>
        <v>0</v>
      </c>
      <c r="X96" s="77">
        <v>0</v>
      </c>
      <c r="Y96" s="73">
        <f>'ИТОГ и проверка'!R96</f>
        <v>0</v>
      </c>
      <c r="Z96" s="73">
        <v>0</v>
      </c>
      <c r="AA96" s="71">
        <f t="shared" si="17"/>
        <v>0</v>
      </c>
      <c r="AB96" s="73">
        <f t="shared" si="11"/>
        <v>0</v>
      </c>
      <c r="AC96" s="103">
        <v>0</v>
      </c>
      <c r="AD96" s="73"/>
      <c r="AE96" s="77"/>
      <c r="AF96" s="77"/>
      <c r="AG96" s="73">
        <f t="shared" si="18"/>
        <v>0</v>
      </c>
      <c r="AH96" s="73"/>
      <c r="AI96" s="91"/>
      <c r="AJ96" s="91">
        <f t="shared" si="19"/>
        <v>0</v>
      </c>
      <c r="AK96" s="89">
        <f t="shared" si="12"/>
        <v>0</v>
      </c>
      <c r="AL96" s="71">
        <f t="shared" si="13"/>
        <v>0</v>
      </c>
    </row>
    <row r="97" spans="1:38" ht="31.5">
      <c r="A97" s="66" t="s">
        <v>201</v>
      </c>
      <c r="B97" s="67" t="s">
        <v>202</v>
      </c>
      <c r="C97" s="168">
        <v>6270.68</v>
      </c>
      <c r="D97" s="74">
        <v>59</v>
      </c>
      <c r="E97" s="148">
        <v>118</v>
      </c>
      <c r="F97" s="157">
        <f t="shared" si="14"/>
        <v>1.8817735875535029E-2</v>
      </c>
      <c r="G97" s="72">
        <v>3</v>
      </c>
      <c r="H97" s="75">
        <v>8</v>
      </c>
      <c r="I97" s="75">
        <v>2</v>
      </c>
      <c r="J97" s="75"/>
      <c r="K97" s="75"/>
      <c r="L97" s="75"/>
      <c r="M97" s="75">
        <v>3</v>
      </c>
      <c r="N97" s="75"/>
      <c r="O97" s="115"/>
      <c r="P97" s="77"/>
      <c r="Q97" s="77"/>
      <c r="R97" s="77"/>
      <c r="S97" s="77"/>
      <c r="T97" s="77"/>
      <c r="U97" s="71">
        <f t="shared" si="10"/>
        <v>0</v>
      </c>
      <c r="V97" s="71">
        <f t="shared" si="15"/>
        <v>11.8</v>
      </c>
      <c r="W97" s="73">
        <f t="shared" si="16"/>
        <v>11</v>
      </c>
      <c r="X97" s="77">
        <v>10</v>
      </c>
      <c r="Y97" s="73">
        <f>'ИТОГ и проверка'!R97+AC97</f>
        <v>11</v>
      </c>
      <c r="Z97" s="73">
        <f t="shared" si="20"/>
        <v>9.3220338983050848</v>
      </c>
      <c r="AA97" s="71">
        <f t="shared" si="17"/>
        <v>-0.67796610169491522</v>
      </c>
      <c r="AB97" s="10">
        <f t="shared" si="11"/>
        <v>0</v>
      </c>
      <c r="AC97" s="103">
        <v>5</v>
      </c>
      <c r="AD97" s="73"/>
      <c r="AE97" s="77"/>
      <c r="AF97" s="77"/>
      <c r="AG97" s="73">
        <f>Y97-AC97</f>
        <v>6</v>
      </c>
      <c r="AH97" s="73"/>
      <c r="AI97" s="91"/>
      <c r="AJ97" s="91">
        <f t="shared" si="19"/>
        <v>6</v>
      </c>
      <c r="AK97" s="89">
        <f t="shared" si="12"/>
        <v>-5</v>
      </c>
      <c r="AL97" s="71">
        <f t="shared" si="13"/>
        <v>0</v>
      </c>
    </row>
    <row r="98" spans="1:38">
      <c r="A98" s="93" t="s">
        <v>203</v>
      </c>
      <c r="B98" s="57" t="s">
        <v>204</v>
      </c>
      <c r="C98" s="163"/>
      <c r="D98" s="165"/>
      <c r="E98" s="212"/>
      <c r="F98" s="213"/>
      <c r="G98" s="119"/>
      <c r="H98" s="61"/>
      <c r="I98" s="61"/>
      <c r="J98" s="61"/>
      <c r="K98" s="61"/>
      <c r="L98" s="61"/>
      <c r="M98" s="61"/>
      <c r="N98" s="61"/>
      <c r="O98" s="7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120"/>
      <c r="AA98" s="60"/>
      <c r="AB98" s="73">
        <f t="shared" si="11"/>
        <v>0</v>
      </c>
      <c r="AC98" s="60"/>
      <c r="AD98" s="60"/>
      <c r="AE98" s="60"/>
      <c r="AF98" s="60"/>
      <c r="AG98" s="60"/>
      <c r="AH98" s="60"/>
      <c r="AI98" s="317"/>
      <c r="AJ98" s="91">
        <f t="shared" si="19"/>
        <v>0</v>
      </c>
      <c r="AK98" s="89">
        <f t="shared" si="12"/>
        <v>0</v>
      </c>
      <c r="AL98" s="71">
        <f t="shared" si="13"/>
        <v>0</v>
      </c>
    </row>
    <row r="99" spans="1:38" ht="47.25">
      <c r="A99" s="66" t="s">
        <v>205</v>
      </c>
      <c r="B99" s="67" t="s">
        <v>206</v>
      </c>
      <c r="C99" s="189">
        <v>559.529</v>
      </c>
      <c r="D99" s="284">
        <v>43</v>
      </c>
      <c r="E99" s="250">
        <v>50</v>
      </c>
      <c r="F99" s="174">
        <f t="shared" si="14"/>
        <v>8.9360873162963844E-2</v>
      </c>
      <c r="G99" s="72">
        <v>4</v>
      </c>
      <c r="H99" s="75">
        <v>9</v>
      </c>
      <c r="I99" s="235"/>
      <c r="J99" s="75"/>
      <c r="K99" s="75"/>
      <c r="L99" s="75"/>
      <c r="M99" s="75">
        <v>4</v>
      </c>
      <c r="N99" s="75"/>
      <c r="O99" s="70">
        <v>4</v>
      </c>
      <c r="P99" s="77"/>
      <c r="Q99" s="77"/>
      <c r="R99" s="77"/>
      <c r="S99" s="77"/>
      <c r="T99" s="77"/>
      <c r="U99" s="71">
        <f t="shared" si="10"/>
        <v>100</v>
      </c>
      <c r="V99" s="71">
        <f t="shared" si="15"/>
        <v>5</v>
      </c>
      <c r="W99" s="73">
        <f t="shared" si="16"/>
        <v>5</v>
      </c>
      <c r="X99" s="77">
        <v>10</v>
      </c>
      <c r="Y99" s="73">
        <f>'ИТОГ и проверка'!R99</f>
        <v>5</v>
      </c>
      <c r="Z99" s="73">
        <f t="shared" si="20"/>
        <v>10</v>
      </c>
      <c r="AA99" s="71">
        <f t="shared" si="17"/>
        <v>0</v>
      </c>
      <c r="AB99" s="10">
        <f t="shared" si="11"/>
        <v>0</v>
      </c>
      <c r="AC99" s="236"/>
      <c r="AD99" s="73"/>
      <c r="AE99" s="77"/>
      <c r="AF99" s="77"/>
      <c r="AG99" s="73">
        <f t="shared" si="18"/>
        <v>5</v>
      </c>
      <c r="AH99" s="73"/>
      <c r="AI99" s="91"/>
      <c r="AJ99" s="91">
        <f t="shared" si="19"/>
        <v>5</v>
      </c>
      <c r="AK99" s="89">
        <f t="shared" si="12"/>
        <v>0</v>
      </c>
      <c r="AL99" s="71">
        <f t="shared" si="13"/>
        <v>0</v>
      </c>
    </row>
    <row r="100" spans="1:38" ht="31.5">
      <c r="A100" s="66" t="s">
        <v>207</v>
      </c>
      <c r="B100" s="67" t="s">
        <v>208</v>
      </c>
      <c r="C100" s="196">
        <v>84.48</v>
      </c>
      <c r="D100" s="74">
        <v>9</v>
      </c>
      <c r="E100" s="251">
        <v>9</v>
      </c>
      <c r="F100" s="157">
        <f t="shared" ref="F100:F162" si="21">E100/C100</f>
        <v>0.1065340909090909</v>
      </c>
      <c r="G100" s="72">
        <v>0</v>
      </c>
      <c r="H100" s="75">
        <v>0</v>
      </c>
      <c r="I100" s="235"/>
      <c r="J100" s="75"/>
      <c r="K100" s="75"/>
      <c r="L100" s="75"/>
      <c r="M100" s="75">
        <v>0</v>
      </c>
      <c r="N100" s="75"/>
      <c r="O100" s="70">
        <v>0</v>
      </c>
      <c r="P100" s="77"/>
      <c r="Q100" s="77"/>
      <c r="R100" s="77"/>
      <c r="S100" s="77"/>
      <c r="T100" s="77"/>
      <c r="U100" s="71">
        <v>0</v>
      </c>
      <c r="V100" s="71">
        <f t="shared" ref="V100:V162" si="22">E100*X100%</f>
        <v>0</v>
      </c>
      <c r="W100" s="73">
        <f t="shared" ref="W100:W162" si="23">ROUNDDOWN(V100,0)</f>
        <v>0</v>
      </c>
      <c r="X100" s="77">
        <v>0</v>
      </c>
      <c r="Y100" s="73">
        <f>'ИТОГ и проверка'!R100</f>
        <v>0</v>
      </c>
      <c r="Z100" s="73">
        <f t="shared" ref="Z100:Z162" si="24">Y100/E100%</f>
        <v>0</v>
      </c>
      <c r="AA100" s="71">
        <f t="shared" ref="AA100:AA162" si="25">Z100-X100</f>
        <v>0</v>
      </c>
      <c r="AB100" s="73">
        <f t="shared" ref="AB100:AB163" si="26">IF(AA100&gt;0.01,AA100*1000000,0)</f>
        <v>0</v>
      </c>
      <c r="AC100" s="236"/>
      <c r="AD100" s="73"/>
      <c r="AE100" s="77"/>
      <c r="AF100" s="77"/>
      <c r="AG100" s="73">
        <f t="shared" ref="AG100:AG162" si="27">Y100</f>
        <v>0</v>
      </c>
      <c r="AH100" s="73"/>
      <c r="AI100" s="91"/>
      <c r="AJ100" s="91">
        <f t="shared" ref="AJ100:AJ163" si="28">SUM(AD100:AI100)</f>
        <v>0</v>
      </c>
      <c r="AK100" s="89">
        <f t="shared" ref="AK100:AK163" si="29">AJ100-Y100</f>
        <v>0</v>
      </c>
      <c r="AL100" s="71">
        <f t="shared" ref="AL100:AL163" si="30">IF(AK100&gt;1,AK100*1000,0)</f>
        <v>0</v>
      </c>
    </row>
    <row r="101" spans="1:38" ht="63">
      <c r="A101" s="66" t="s">
        <v>209</v>
      </c>
      <c r="B101" s="67" t="s">
        <v>210</v>
      </c>
      <c r="C101" s="189">
        <v>118.67100000000001</v>
      </c>
      <c r="D101" s="284">
        <v>22</v>
      </c>
      <c r="E101" s="170">
        <v>26</v>
      </c>
      <c r="F101" s="174">
        <f t="shared" si="21"/>
        <v>0.21909312300393524</v>
      </c>
      <c r="G101" s="72">
        <v>2</v>
      </c>
      <c r="H101" s="75">
        <v>9</v>
      </c>
      <c r="I101" s="235"/>
      <c r="J101" s="75"/>
      <c r="K101" s="75"/>
      <c r="L101" s="75"/>
      <c r="M101" s="75">
        <v>2</v>
      </c>
      <c r="N101" s="75"/>
      <c r="O101" s="109">
        <v>0</v>
      </c>
      <c r="P101" s="77"/>
      <c r="Q101" s="77"/>
      <c r="R101" s="77"/>
      <c r="S101" s="77"/>
      <c r="T101" s="77"/>
      <c r="U101" s="71">
        <f t="shared" ref="U101:U161" si="31">O101/G101%</f>
        <v>0</v>
      </c>
      <c r="V101" s="71">
        <f t="shared" si="22"/>
        <v>2.6</v>
      </c>
      <c r="W101" s="73">
        <f t="shared" si="23"/>
        <v>2</v>
      </c>
      <c r="X101" s="77">
        <v>10</v>
      </c>
      <c r="Y101" s="73">
        <f>'ИТОГ и проверка'!R101</f>
        <v>0</v>
      </c>
      <c r="Z101" s="73">
        <f t="shared" si="24"/>
        <v>0</v>
      </c>
      <c r="AA101" s="71">
        <f t="shared" si="25"/>
        <v>-10</v>
      </c>
      <c r="AB101" s="10">
        <f t="shared" si="26"/>
        <v>0</v>
      </c>
      <c r="AC101" s="236"/>
      <c r="AD101" s="73"/>
      <c r="AE101" s="77"/>
      <c r="AF101" s="77"/>
      <c r="AG101" s="73">
        <f t="shared" si="27"/>
        <v>0</v>
      </c>
      <c r="AH101" s="73"/>
      <c r="AI101" s="91"/>
      <c r="AJ101" s="91">
        <f t="shared" si="28"/>
        <v>0</v>
      </c>
      <c r="AK101" s="89">
        <f t="shared" si="29"/>
        <v>0</v>
      </c>
      <c r="AL101" s="71">
        <f t="shared" si="30"/>
        <v>0</v>
      </c>
    </row>
    <row r="102" spans="1:38" ht="63">
      <c r="A102" s="66" t="s">
        <v>211</v>
      </c>
      <c r="B102" s="67" t="s">
        <v>212</v>
      </c>
      <c r="C102" s="196">
        <v>84.194999999999993</v>
      </c>
      <c r="D102" s="284">
        <v>12</v>
      </c>
      <c r="E102" s="250">
        <v>11</v>
      </c>
      <c r="F102" s="174">
        <f t="shared" si="21"/>
        <v>0.13064908842567849</v>
      </c>
      <c r="G102" s="72">
        <v>1</v>
      </c>
      <c r="H102" s="75">
        <v>8</v>
      </c>
      <c r="I102" s="235"/>
      <c r="J102" s="75"/>
      <c r="K102" s="75"/>
      <c r="L102" s="75"/>
      <c r="M102" s="75">
        <v>1</v>
      </c>
      <c r="N102" s="75"/>
      <c r="O102" s="109">
        <v>0</v>
      </c>
      <c r="P102" s="77"/>
      <c r="Q102" s="77"/>
      <c r="R102" s="77"/>
      <c r="S102" s="77"/>
      <c r="T102" s="77"/>
      <c r="U102" s="71">
        <v>0</v>
      </c>
      <c r="V102" s="71">
        <f t="shared" si="22"/>
        <v>1.1000000000000001</v>
      </c>
      <c r="W102" s="73">
        <f t="shared" si="23"/>
        <v>1</v>
      </c>
      <c r="X102" s="77">
        <v>10</v>
      </c>
      <c r="Y102" s="73">
        <f>'ИТОГ и проверка'!R102</f>
        <v>0</v>
      </c>
      <c r="Z102" s="73">
        <f t="shared" si="24"/>
        <v>0</v>
      </c>
      <c r="AA102" s="71">
        <f t="shared" si="25"/>
        <v>-10</v>
      </c>
      <c r="AB102" s="73">
        <f t="shared" si="26"/>
        <v>0</v>
      </c>
      <c r="AC102" s="236"/>
      <c r="AD102" s="73"/>
      <c r="AE102" s="77"/>
      <c r="AF102" s="77"/>
      <c r="AG102" s="73">
        <f t="shared" si="27"/>
        <v>0</v>
      </c>
      <c r="AH102" s="73"/>
      <c r="AI102" s="91"/>
      <c r="AJ102" s="91">
        <f t="shared" si="28"/>
        <v>0</v>
      </c>
      <c r="AK102" s="89">
        <f t="shared" si="29"/>
        <v>0</v>
      </c>
      <c r="AL102" s="71">
        <f t="shared" si="30"/>
        <v>0</v>
      </c>
    </row>
    <row r="103" spans="1:38" ht="63">
      <c r="A103" s="66" t="s">
        <v>213</v>
      </c>
      <c r="B103" s="67" t="s">
        <v>214</v>
      </c>
      <c r="C103" s="189">
        <v>184.93</v>
      </c>
      <c r="D103" s="74">
        <v>12</v>
      </c>
      <c r="E103" s="148">
        <v>16</v>
      </c>
      <c r="F103" s="157">
        <f t="shared" si="21"/>
        <v>8.6519223489969169E-2</v>
      </c>
      <c r="G103" s="72">
        <v>1</v>
      </c>
      <c r="H103" s="75">
        <v>8</v>
      </c>
      <c r="I103" s="235"/>
      <c r="J103" s="75"/>
      <c r="K103" s="75"/>
      <c r="L103" s="75"/>
      <c r="M103" s="75">
        <v>1</v>
      </c>
      <c r="N103" s="75"/>
      <c r="O103" s="109">
        <v>0</v>
      </c>
      <c r="P103" s="77"/>
      <c r="Q103" s="77"/>
      <c r="R103" s="77"/>
      <c r="S103" s="77"/>
      <c r="T103" s="77"/>
      <c r="U103" s="71">
        <f t="shared" si="31"/>
        <v>0</v>
      </c>
      <c r="V103" s="71">
        <f t="shared" si="22"/>
        <v>1.6</v>
      </c>
      <c r="W103" s="73">
        <f t="shared" si="23"/>
        <v>1</v>
      </c>
      <c r="X103" s="77">
        <v>10</v>
      </c>
      <c r="Y103" s="73">
        <f>'ИТОГ и проверка'!R103</f>
        <v>0</v>
      </c>
      <c r="Z103" s="73">
        <f t="shared" si="24"/>
        <v>0</v>
      </c>
      <c r="AA103" s="71">
        <f t="shared" si="25"/>
        <v>-10</v>
      </c>
      <c r="AB103" s="10">
        <f t="shared" si="26"/>
        <v>0</v>
      </c>
      <c r="AC103" s="236"/>
      <c r="AD103" s="73"/>
      <c r="AE103" s="77"/>
      <c r="AF103" s="77"/>
      <c r="AG103" s="73">
        <f t="shared" si="27"/>
        <v>0</v>
      </c>
      <c r="AH103" s="73"/>
      <c r="AI103" s="91"/>
      <c r="AJ103" s="91">
        <f t="shared" si="28"/>
        <v>0</v>
      </c>
      <c r="AK103" s="89">
        <f t="shared" si="29"/>
        <v>0</v>
      </c>
      <c r="AL103" s="71">
        <f t="shared" si="30"/>
        <v>0</v>
      </c>
    </row>
    <row r="104" spans="1:38" ht="31.5">
      <c r="A104" s="66" t="s">
        <v>215</v>
      </c>
      <c r="B104" s="67" t="s">
        <v>216</v>
      </c>
      <c r="C104" s="171">
        <v>37.735999999999997</v>
      </c>
      <c r="D104" s="74">
        <v>2</v>
      </c>
      <c r="E104" s="323">
        <v>4</v>
      </c>
      <c r="F104" s="157">
        <f t="shared" si="21"/>
        <v>0.105999576001696</v>
      </c>
      <c r="G104" s="72">
        <v>0</v>
      </c>
      <c r="H104" s="75">
        <v>0</v>
      </c>
      <c r="I104" s="235"/>
      <c r="J104" s="75"/>
      <c r="K104" s="75"/>
      <c r="L104" s="75"/>
      <c r="M104" s="75">
        <v>0</v>
      </c>
      <c r="N104" s="75"/>
      <c r="O104" s="70">
        <v>0</v>
      </c>
      <c r="P104" s="77"/>
      <c r="Q104" s="77"/>
      <c r="R104" s="77"/>
      <c r="S104" s="77"/>
      <c r="T104" s="77"/>
      <c r="U104" s="71">
        <v>0</v>
      </c>
      <c r="V104" s="71">
        <f t="shared" si="22"/>
        <v>0</v>
      </c>
      <c r="W104" s="73">
        <f t="shared" si="23"/>
        <v>0</v>
      </c>
      <c r="X104" s="77">
        <v>0</v>
      </c>
      <c r="Y104" s="73">
        <f>'ИТОГ и проверка'!R104</f>
        <v>0</v>
      </c>
      <c r="Z104" s="73">
        <f t="shared" si="24"/>
        <v>0</v>
      </c>
      <c r="AA104" s="71">
        <f t="shared" si="25"/>
        <v>0</v>
      </c>
      <c r="AB104" s="73">
        <f t="shared" si="26"/>
        <v>0</v>
      </c>
      <c r="AC104" s="236"/>
      <c r="AD104" s="73"/>
      <c r="AE104" s="77"/>
      <c r="AF104" s="77"/>
      <c r="AG104" s="73">
        <f t="shared" si="27"/>
        <v>0</v>
      </c>
      <c r="AH104" s="73"/>
      <c r="AI104" s="91"/>
      <c r="AJ104" s="91">
        <f t="shared" si="28"/>
        <v>0</v>
      </c>
      <c r="AK104" s="89">
        <f t="shared" si="29"/>
        <v>0</v>
      </c>
      <c r="AL104" s="71">
        <f t="shared" si="30"/>
        <v>0</v>
      </c>
    </row>
    <row r="105" spans="1:38" ht="31.5">
      <c r="A105" s="66" t="s">
        <v>217</v>
      </c>
      <c r="B105" s="67" t="s">
        <v>218</v>
      </c>
      <c r="C105" s="168">
        <v>40.045999999999999</v>
      </c>
      <c r="D105" s="284">
        <v>3</v>
      </c>
      <c r="E105" s="208">
        <v>6</v>
      </c>
      <c r="F105" s="174">
        <f t="shared" si="21"/>
        <v>0.14982769814713079</v>
      </c>
      <c r="G105" s="72">
        <v>0</v>
      </c>
      <c r="H105" s="75">
        <v>0</v>
      </c>
      <c r="I105" s="235"/>
      <c r="J105" s="75"/>
      <c r="K105" s="75"/>
      <c r="L105" s="75"/>
      <c r="M105" s="75">
        <v>0</v>
      </c>
      <c r="N105" s="75"/>
      <c r="O105" s="70">
        <v>0</v>
      </c>
      <c r="P105" s="77"/>
      <c r="Q105" s="77"/>
      <c r="R105" s="77"/>
      <c r="S105" s="77"/>
      <c r="T105" s="77"/>
      <c r="U105" s="71">
        <v>0</v>
      </c>
      <c r="V105" s="71">
        <f t="shared" si="22"/>
        <v>0</v>
      </c>
      <c r="W105" s="73">
        <f t="shared" si="23"/>
        <v>0</v>
      </c>
      <c r="X105" s="77">
        <v>0</v>
      </c>
      <c r="Y105" s="73">
        <f>'ИТОГ и проверка'!R105</f>
        <v>0</v>
      </c>
      <c r="Z105" s="73">
        <f t="shared" si="24"/>
        <v>0</v>
      </c>
      <c r="AA105" s="71">
        <f t="shared" si="25"/>
        <v>0</v>
      </c>
      <c r="AB105" s="10">
        <f t="shared" si="26"/>
        <v>0</v>
      </c>
      <c r="AC105" s="236"/>
      <c r="AD105" s="73"/>
      <c r="AE105" s="77"/>
      <c r="AF105" s="77"/>
      <c r="AG105" s="73">
        <f t="shared" si="27"/>
        <v>0</v>
      </c>
      <c r="AH105" s="73"/>
      <c r="AI105" s="91"/>
      <c r="AJ105" s="91">
        <f t="shared" si="28"/>
        <v>0</v>
      </c>
      <c r="AK105" s="89">
        <f t="shared" si="29"/>
        <v>0</v>
      </c>
      <c r="AL105" s="71">
        <f t="shared" si="30"/>
        <v>0</v>
      </c>
    </row>
    <row r="106" spans="1:38" ht="31.5">
      <c r="A106" s="66" t="s">
        <v>219</v>
      </c>
      <c r="B106" s="67" t="s">
        <v>220</v>
      </c>
      <c r="C106" s="222">
        <v>41.890999999999998</v>
      </c>
      <c r="D106" s="284">
        <v>0</v>
      </c>
      <c r="E106" s="250">
        <v>4</v>
      </c>
      <c r="F106" s="174">
        <f t="shared" si="21"/>
        <v>9.5485903893437737E-2</v>
      </c>
      <c r="G106" s="72">
        <v>0</v>
      </c>
      <c r="H106" s="75">
        <v>0</v>
      </c>
      <c r="I106" s="235"/>
      <c r="J106" s="75"/>
      <c r="K106" s="75"/>
      <c r="L106" s="75"/>
      <c r="M106" s="75">
        <v>0</v>
      </c>
      <c r="N106" s="75"/>
      <c r="O106" s="70">
        <v>0</v>
      </c>
      <c r="P106" s="77"/>
      <c r="Q106" s="77"/>
      <c r="R106" s="77"/>
      <c r="S106" s="77"/>
      <c r="T106" s="77"/>
      <c r="U106" s="71">
        <v>0</v>
      </c>
      <c r="V106" s="71">
        <f t="shared" si="22"/>
        <v>0</v>
      </c>
      <c r="W106" s="73">
        <f t="shared" si="23"/>
        <v>0</v>
      </c>
      <c r="X106" s="77">
        <v>0</v>
      </c>
      <c r="Y106" s="73">
        <f>'ИТОГ и проверка'!R106</f>
        <v>0</v>
      </c>
      <c r="Z106" s="73">
        <v>0</v>
      </c>
      <c r="AA106" s="71">
        <f t="shared" si="25"/>
        <v>0</v>
      </c>
      <c r="AB106" s="73">
        <f t="shared" si="26"/>
        <v>0</v>
      </c>
      <c r="AC106" s="236"/>
      <c r="AD106" s="73"/>
      <c r="AE106" s="77"/>
      <c r="AF106" s="77"/>
      <c r="AG106" s="73">
        <f t="shared" si="27"/>
        <v>0</v>
      </c>
      <c r="AH106" s="73"/>
      <c r="AI106" s="91"/>
      <c r="AJ106" s="91">
        <f t="shared" si="28"/>
        <v>0</v>
      </c>
      <c r="AK106" s="89">
        <f t="shared" si="29"/>
        <v>0</v>
      </c>
      <c r="AL106" s="71">
        <f t="shared" si="30"/>
        <v>0</v>
      </c>
    </row>
    <row r="107" spans="1:38" ht="63">
      <c r="A107" s="66" t="s">
        <v>221</v>
      </c>
      <c r="B107" s="67" t="s">
        <v>222</v>
      </c>
      <c r="C107" s="168">
        <v>26.7</v>
      </c>
      <c r="D107" s="74">
        <v>4</v>
      </c>
      <c r="E107" s="148">
        <v>3</v>
      </c>
      <c r="F107" s="157">
        <f t="shared" si="21"/>
        <v>0.11235955056179775</v>
      </c>
      <c r="G107" s="72">
        <v>0</v>
      </c>
      <c r="H107" s="75">
        <v>0</v>
      </c>
      <c r="I107" s="235"/>
      <c r="J107" s="75"/>
      <c r="K107" s="75"/>
      <c r="L107" s="75"/>
      <c r="M107" s="75">
        <v>0</v>
      </c>
      <c r="N107" s="75"/>
      <c r="O107" s="70">
        <v>0</v>
      </c>
      <c r="P107" s="77"/>
      <c r="Q107" s="77"/>
      <c r="R107" s="77"/>
      <c r="S107" s="77"/>
      <c r="T107" s="77"/>
      <c r="U107" s="71">
        <v>0</v>
      </c>
      <c r="V107" s="71">
        <f t="shared" si="22"/>
        <v>0</v>
      </c>
      <c r="W107" s="73">
        <f t="shared" si="23"/>
        <v>0</v>
      </c>
      <c r="X107" s="77">
        <v>0</v>
      </c>
      <c r="Y107" s="73">
        <f>'ИТОГ и проверка'!R107</f>
        <v>0</v>
      </c>
      <c r="Z107" s="73">
        <f t="shared" si="24"/>
        <v>0</v>
      </c>
      <c r="AA107" s="71">
        <f t="shared" si="25"/>
        <v>0</v>
      </c>
      <c r="AB107" s="10">
        <f t="shared" si="26"/>
        <v>0</v>
      </c>
      <c r="AC107" s="236"/>
      <c r="AD107" s="73"/>
      <c r="AE107" s="77"/>
      <c r="AF107" s="77"/>
      <c r="AG107" s="73">
        <f t="shared" si="27"/>
        <v>0</v>
      </c>
      <c r="AH107" s="73"/>
      <c r="AI107" s="91"/>
      <c r="AJ107" s="91">
        <f t="shared" si="28"/>
        <v>0</v>
      </c>
      <c r="AK107" s="89">
        <f t="shared" si="29"/>
        <v>0</v>
      </c>
      <c r="AL107" s="71">
        <f t="shared" si="30"/>
        <v>0</v>
      </c>
    </row>
    <row r="108" spans="1:38" ht="31.5">
      <c r="A108" s="66" t="s">
        <v>223</v>
      </c>
      <c r="B108" s="67" t="s">
        <v>224</v>
      </c>
      <c r="C108" s="171">
        <v>1113.73</v>
      </c>
      <c r="D108" s="74">
        <v>141</v>
      </c>
      <c r="E108" s="111">
        <v>163</v>
      </c>
      <c r="F108" s="157">
        <f t="shared" si="21"/>
        <v>0.1463550411679671</v>
      </c>
      <c r="G108" s="72">
        <v>11</v>
      </c>
      <c r="H108" s="75">
        <v>10</v>
      </c>
      <c r="I108" s="75">
        <v>3</v>
      </c>
      <c r="J108" s="75"/>
      <c r="K108" s="75"/>
      <c r="L108" s="75"/>
      <c r="M108" s="75">
        <v>11</v>
      </c>
      <c r="N108" s="75"/>
      <c r="O108" s="70"/>
      <c r="P108" s="77"/>
      <c r="Q108" s="77"/>
      <c r="R108" s="77"/>
      <c r="S108" s="77"/>
      <c r="T108" s="77"/>
      <c r="U108" s="71">
        <f t="shared" si="31"/>
        <v>0</v>
      </c>
      <c r="V108" s="71">
        <f t="shared" si="22"/>
        <v>16.3</v>
      </c>
      <c r="W108" s="73">
        <f t="shared" si="23"/>
        <v>16</v>
      </c>
      <c r="X108" s="77">
        <v>10</v>
      </c>
      <c r="Y108" s="73">
        <f>'ИТОГ и проверка'!R108+AC108</f>
        <v>16</v>
      </c>
      <c r="Z108" s="73">
        <f t="shared" si="24"/>
        <v>9.8159509202453989</v>
      </c>
      <c r="AA108" s="71">
        <f t="shared" si="25"/>
        <v>-0.18404907975460105</v>
      </c>
      <c r="AB108" s="73">
        <f t="shared" si="26"/>
        <v>0</v>
      </c>
      <c r="AC108" s="103">
        <v>4</v>
      </c>
      <c r="AD108" s="73"/>
      <c r="AE108" s="77"/>
      <c r="AF108" s="77"/>
      <c r="AG108" s="73">
        <f>Y108-AC108</f>
        <v>12</v>
      </c>
      <c r="AH108" s="73"/>
      <c r="AI108" s="91"/>
      <c r="AJ108" s="91">
        <f t="shared" si="28"/>
        <v>12</v>
      </c>
      <c r="AK108" s="89">
        <f t="shared" si="29"/>
        <v>-4</v>
      </c>
      <c r="AL108" s="71">
        <f t="shared" si="30"/>
        <v>0</v>
      </c>
    </row>
    <row r="109" spans="1:38">
      <c r="A109" s="93" t="s">
        <v>225</v>
      </c>
      <c r="B109" s="57" t="s">
        <v>226</v>
      </c>
      <c r="C109" s="175"/>
      <c r="D109" s="58"/>
      <c r="E109" s="164"/>
      <c r="F109" s="192"/>
      <c r="G109" s="119"/>
      <c r="H109" s="61"/>
      <c r="I109" s="61"/>
      <c r="J109" s="61"/>
      <c r="K109" s="61"/>
      <c r="L109" s="61"/>
      <c r="M109" s="61"/>
      <c r="N109" s="61"/>
      <c r="O109" s="7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120"/>
      <c r="AA109" s="60"/>
      <c r="AB109" s="10">
        <f t="shared" si="26"/>
        <v>0</v>
      </c>
      <c r="AC109" s="60"/>
      <c r="AD109" s="60"/>
      <c r="AE109" s="60"/>
      <c r="AF109" s="60"/>
      <c r="AG109" s="60"/>
      <c r="AH109" s="60"/>
      <c r="AI109" s="317"/>
      <c r="AJ109" s="91">
        <f t="shared" si="28"/>
        <v>0</v>
      </c>
      <c r="AK109" s="89">
        <f t="shared" si="29"/>
        <v>0</v>
      </c>
      <c r="AL109" s="71">
        <f t="shared" si="30"/>
        <v>0</v>
      </c>
    </row>
    <row r="110" spans="1:38" ht="31.5">
      <c r="A110" s="66" t="s">
        <v>227</v>
      </c>
      <c r="B110" s="67" t="s">
        <v>228</v>
      </c>
      <c r="C110" s="171">
        <v>438.7</v>
      </c>
      <c r="D110" s="74">
        <v>0</v>
      </c>
      <c r="E110" s="90">
        <v>0</v>
      </c>
      <c r="F110" s="157">
        <f t="shared" si="21"/>
        <v>0</v>
      </c>
      <c r="G110" s="72">
        <v>0</v>
      </c>
      <c r="H110" s="75">
        <v>0</v>
      </c>
      <c r="I110" s="75">
        <v>0</v>
      </c>
      <c r="J110" s="75"/>
      <c r="K110" s="75"/>
      <c r="L110" s="75"/>
      <c r="M110" s="75">
        <v>0</v>
      </c>
      <c r="N110" s="75"/>
      <c r="O110" s="70">
        <v>0</v>
      </c>
      <c r="P110" s="77"/>
      <c r="Q110" s="77"/>
      <c r="R110" s="77"/>
      <c r="S110" s="77"/>
      <c r="T110" s="77"/>
      <c r="U110" s="71">
        <v>0</v>
      </c>
      <c r="V110" s="71">
        <f t="shared" si="22"/>
        <v>0</v>
      </c>
      <c r="W110" s="73">
        <f t="shared" si="23"/>
        <v>0</v>
      </c>
      <c r="X110" s="77">
        <v>0</v>
      </c>
      <c r="Y110" s="73">
        <f>'ИТОГ и проверка'!R110</f>
        <v>0</v>
      </c>
      <c r="Z110" s="73">
        <v>0</v>
      </c>
      <c r="AA110" s="71">
        <f t="shared" si="25"/>
        <v>0</v>
      </c>
      <c r="AB110" s="73">
        <f t="shared" si="26"/>
        <v>0</v>
      </c>
      <c r="AC110" s="103">
        <v>0</v>
      </c>
      <c r="AD110" s="73"/>
      <c r="AE110" s="77"/>
      <c r="AF110" s="77"/>
      <c r="AG110" s="73">
        <f t="shared" si="27"/>
        <v>0</v>
      </c>
      <c r="AH110" s="73"/>
      <c r="AI110" s="91"/>
      <c r="AJ110" s="91">
        <f t="shared" si="28"/>
        <v>0</v>
      </c>
      <c r="AK110" s="89">
        <f t="shared" si="29"/>
        <v>0</v>
      </c>
      <c r="AL110" s="71">
        <f t="shared" si="30"/>
        <v>0</v>
      </c>
    </row>
    <row r="111" spans="1:38" ht="31.5">
      <c r="A111" s="66" t="s">
        <v>229</v>
      </c>
      <c r="B111" s="67" t="s">
        <v>230</v>
      </c>
      <c r="C111" s="168">
        <v>537.20000000000005</v>
      </c>
      <c r="D111" s="74">
        <v>0</v>
      </c>
      <c r="E111" s="148">
        <v>0</v>
      </c>
      <c r="F111" s="157">
        <f t="shared" si="21"/>
        <v>0</v>
      </c>
      <c r="G111" s="72">
        <v>0</v>
      </c>
      <c r="H111" s="75">
        <v>0</v>
      </c>
      <c r="I111" s="75">
        <v>0</v>
      </c>
      <c r="J111" s="75"/>
      <c r="K111" s="75"/>
      <c r="L111" s="75"/>
      <c r="M111" s="75">
        <v>0</v>
      </c>
      <c r="N111" s="75"/>
      <c r="O111" s="70">
        <v>0</v>
      </c>
      <c r="P111" s="77"/>
      <c r="Q111" s="77"/>
      <c r="R111" s="77"/>
      <c r="S111" s="77"/>
      <c r="T111" s="77"/>
      <c r="U111" s="71">
        <v>0</v>
      </c>
      <c r="V111" s="71">
        <f t="shared" si="22"/>
        <v>0</v>
      </c>
      <c r="W111" s="73">
        <f t="shared" si="23"/>
        <v>0</v>
      </c>
      <c r="X111" s="77">
        <v>0</v>
      </c>
      <c r="Y111" s="73">
        <f>'ИТОГ и проверка'!R111</f>
        <v>0</v>
      </c>
      <c r="Z111" s="73">
        <v>0</v>
      </c>
      <c r="AA111" s="71">
        <f t="shared" si="25"/>
        <v>0</v>
      </c>
      <c r="AB111" s="10">
        <f t="shared" si="26"/>
        <v>0</v>
      </c>
      <c r="AC111" s="103">
        <v>0</v>
      </c>
      <c r="AD111" s="73"/>
      <c r="AE111" s="77"/>
      <c r="AF111" s="77"/>
      <c r="AG111" s="73">
        <f t="shared" si="27"/>
        <v>0</v>
      </c>
      <c r="AH111" s="73"/>
      <c r="AI111" s="91"/>
      <c r="AJ111" s="91">
        <f t="shared" si="28"/>
        <v>0</v>
      </c>
      <c r="AK111" s="89">
        <f t="shared" si="29"/>
        <v>0</v>
      </c>
      <c r="AL111" s="71">
        <f t="shared" si="30"/>
        <v>0</v>
      </c>
    </row>
    <row r="112" spans="1:38" ht="31.5">
      <c r="A112" s="66" t="s">
        <v>231</v>
      </c>
      <c r="B112" s="67" t="s">
        <v>232</v>
      </c>
      <c r="C112" s="171">
        <v>140</v>
      </c>
      <c r="D112" s="74">
        <v>0</v>
      </c>
      <c r="E112" s="90">
        <v>0</v>
      </c>
      <c r="F112" s="157">
        <f t="shared" si="21"/>
        <v>0</v>
      </c>
      <c r="G112" s="72">
        <v>0</v>
      </c>
      <c r="H112" s="75">
        <v>0</v>
      </c>
      <c r="I112" s="75">
        <v>0</v>
      </c>
      <c r="J112" s="75"/>
      <c r="K112" s="75"/>
      <c r="L112" s="75"/>
      <c r="M112" s="75">
        <v>0</v>
      </c>
      <c r="N112" s="75"/>
      <c r="O112" s="70">
        <v>0</v>
      </c>
      <c r="P112" s="77"/>
      <c r="Q112" s="77"/>
      <c r="R112" s="77"/>
      <c r="S112" s="77"/>
      <c r="T112" s="77"/>
      <c r="U112" s="71">
        <v>0</v>
      </c>
      <c r="V112" s="71">
        <f t="shared" si="22"/>
        <v>0</v>
      </c>
      <c r="W112" s="73">
        <f t="shared" si="23"/>
        <v>0</v>
      </c>
      <c r="X112" s="77">
        <v>0</v>
      </c>
      <c r="Y112" s="73">
        <f>'ИТОГ и проверка'!R112</f>
        <v>0</v>
      </c>
      <c r="Z112" s="73">
        <v>0</v>
      </c>
      <c r="AA112" s="71">
        <f t="shared" si="25"/>
        <v>0</v>
      </c>
      <c r="AB112" s="73">
        <f t="shared" si="26"/>
        <v>0</v>
      </c>
      <c r="AC112" s="103">
        <v>0</v>
      </c>
      <c r="AD112" s="73"/>
      <c r="AE112" s="77"/>
      <c r="AF112" s="77"/>
      <c r="AG112" s="73">
        <f t="shared" si="27"/>
        <v>0</v>
      </c>
      <c r="AH112" s="73"/>
      <c r="AI112" s="91"/>
      <c r="AJ112" s="91">
        <f t="shared" si="28"/>
        <v>0</v>
      </c>
      <c r="AK112" s="89">
        <f t="shared" si="29"/>
        <v>0</v>
      </c>
      <c r="AL112" s="71">
        <f t="shared" si="30"/>
        <v>0</v>
      </c>
    </row>
    <row r="113" spans="1:38" ht="31.5">
      <c r="A113" s="66" t="s">
        <v>233</v>
      </c>
      <c r="B113" s="67" t="s">
        <v>234</v>
      </c>
      <c r="C113" s="168">
        <v>1100</v>
      </c>
      <c r="D113" s="74">
        <v>0</v>
      </c>
      <c r="E113" s="148">
        <v>0</v>
      </c>
      <c r="F113" s="157">
        <f t="shared" si="21"/>
        <v>0</v>
      </c>
      <c r="G113" s="72">
        <v>0</v>
      </c>
      <c r="H113" s="75">
        <v>0</v>
      </c>
      <c r="I113" s="75">
        <v>0</v>
      </c>
      <c r="J113" s="75"/>
      <c r="K113" s="75"/>
      <c r="L113" s="75"/>
      <c r="M113" s="75">
        <v>0</v>
      </c>
      <c r="N113" s="75"/>
      <c r="O113" s="70">
        <v>0</v>
      </c>
      <c r="P113" s="77"/>
      <c r="Q113" s="77"/>
      <c r="R113" s="77"/>
      <c r="S113" s="77"/>
      <c r="T113" s="77"/>
      <c r="U113" s="71">
        <v>0</v>
      </c>
      <c r="V113" s="71">
        <f t="shared" si="22"/>
        <v>0</v>
      </c>
      <c r="W113" s="73">
        <f t="shared" si="23"/>
        <v>0</v>
      </c>
      <c r="X113" s="77">
        <v>0</v>
      </c>
      <c r="Y113" s="73">
        <f>'ИТОГ и проверка'!R113</f>
        <v>0</v>
      </c>
      <c r="Z113" s="73">
        <v>0</v>
      </c>
      <c r="AA113" s="71">
        <f t="shared" si="25"/>
        <v>0</v>
      </c>
      <c r="AB113" s="10">
        <f t="shared" si="26"/>
        <v>0</v>
      </c>
      <c r="AC113" s="103">
        <v>0</v>
      </c>
      <c r="AD113" s="73"/>
      <c r="AE113" s="77"/>
      <c r="AF113" s="77"/>
      <c r="AG113" s="73">
        <f t="shared" si="27"/>
        <v>0</v>
      </c>
      <c r="AH113" s="73"/>
      <c r="AI113" s="91"/>
      <c r="AJ113" s="91">
        <f t="shared" si="28"/>
        <v>0</v>
      </c>
      <c r="AK113" s="89">
        <f t="shared" si="29"/>
        <v>0</v>
      </c>
      <c r="AL113" s="71">
        <f t="shared" si="30"/>
        <v>0</v>
      </c>
    </row>
    <row r="114" spans="1:38" ht="31.5">
      <c r="A114" s="66" t="s">
        <v>235</v>
      </c>
      <c r="B114" s="67" t="s">
        <v>236</v>
      </c>
      <c r="C114" s="171">
        <v>310.89999999999998</v>
      </c>
      <c r="D114" s="74">
        <v>0</v>
      </c>
      <c r="E114" s="90">
        <v>0</v>
      </c>
      <c r="F114" s="157">
        <f t="shared" si="21"/>
        <v>0</v>
      </c>
      <c r="G114" s="72">
        <v>0</v>
      </c>
      <c r="H114" s="75">
        <v>0</v>
      </c>
      <c r="I114" s="75">
        <v>0</v>
      </c>
      <c r="J114" s="75"/>
      <c r="K114" s="75"/>
      <c r="L114" s="75"/>
      <c r="M114" s="75">
        <v>0</v>
      </c>
      <c r="N114" s="75"/>
      <c r="O114" s="70">
        <v>0</v>
      </c>
      <c r="P114" s="77"/>
      <c r="Q114" s="77"/>
      <c r="R114" s="77"/>
      <c r="S114" s="77"/>
      <c r="T114" s="77"/>
      <c r="U114" s="71">
        <v>0</v>
      </c>
      <c r="V114" s="71">
        <f t="shared" si="22"/>
        <v>0</v>
      </c>
      <c r="W114" s="73">
        <f t="shared" si="23"/>
        <v>0</v>
      </c>
      <c r="X114" s="77">
        <v>0</v>
      </c>
      <c r="Y114" s="73">
        <f>'ИТОГ и проверка'!R114</f>
        <v>0</v>
      </c>
      <c r="Z114" s="73">
        <v>0</v>
      </c>
      <c r="AA114" s="71">
        <f t="shared" si="25"/>
        <v>0</v>
      </c>
      <c r="AB114" s="73">
        <f t="shared" si="26"/>
        <v>0</v>
      </c>
      <c r="AC114" s="103">
        <v>0</v>
      </c>
      <c r="AD114" s="73"/>
      <c r="AE114" s="77"/>
      <c r="AF114" s="77"/>
      <c r="AG114" s="73">
        <f t="shared" si="27"/>
        <v>0</v>
      </c>
      <c r="AH114" s="73"/>
      <c r="AI114" s="91"/>
      <c r="AJ114" s="91">
        <f t="shared" si="28"/>
        <v>0</v>
      </c>
      <c r="AK114" s="89">
        <f t="shared" si="29"/>
        <v>0</v>
      </c>
      <c r="AL114" s="71">
        <f t="shared" si="30"/>
        <v>0</v>
      </c>
    </row>
    <row r="115" spans="1:38" ht="31.5">
      <c r="A115" s="66" t="s">
        <v>237</v>
      </c>
      <c r="B115" s="67" t="s">
        <v>238</v>
      </c>
      <c r="C115" s="168">
        <v>75.2</v>
      </c>
      <c r="D115" s="74">
        <v>0</v>
      </c>
      <c r="E115" s="7">
        <v>0</v>
      </c>
      <c r="F115" s="157">
        <f t="shared" si="21"/>
        <v>0</v>
      </c>
      <c r="G115" s="72">
        <v>0</v>
      </c>
      <c r="H115" s="75">
        <v>0</v>
      </c>
      <c r="I115" s="75">
        <v>0</v>
      </c>
      <c r="J115" s="75"/>
      <c r="K115" s="75"/>
      <c r="L115" s="75"/>
      <c r="M115" s="75">
        <v>0</v>
      </c>
      <c r="N115" s="75"/>
      <c r="O115" s="70">
        <v>0</v>
      </c>
      <c r="P115" s="77"/>
      <c r="Q115" s="77"/>
      <c r="R115" s="77"/>
      <c r="S115" s="77"/>
      <c r="T115" s="77"/>
      <c r="U115" s="71">
        <v>0</v>
      </c>
      <c r="V115" s="71">
        <f t="shared" si="22"/>
        <v>0</v>
      </c>
      <c r="W115" s="73">
        <f t="shared" si="23"/>
        <v>0</v>
      </c>
      <c r="X115" s="77">
        <v>0</v>
      </c>
      <c r="Y115" s="73">
        <f>'ИТОГ и проверка'!R115</f>
        <v>0</v>
      </c>
      <c r="Z115" s="73">
        <v>0</v>
      </c>
      <c r="AA115" s="71">
        <f t="shared" si="25"/>
        <v>0</v>
      </c>
      <c r="AB115" s="10">
        <f t="shared" si="26"/>
        <v>0</v>
      </c>
      <c r="AC115" s="103">
        <v>0</v>
      </c>
      <c r="AD115" s="73"/>
      <c r="AE115" s="77"/>
      <c r="AF115" s="77"/>
      <c r="AG115" s="73">
        <f t="shared" si="27"/>
        <v>0</v>
      </c>
      <c r="AH115" s="73"/>
      <c r="AI115" s="91"/>
      <c r="AJ115" s="91">
        <f t="shared" si="28"/>
        <v>0</v>
      </c>
      <c r="AK115" s="89">
        <f t="shared" si="29"/>
        <v>0</v>
      </c>
      <c r="AL115" s="71">
        <f t="shared" si="30"/>
        <v>0</v>
      </c>
    </row>
    <row r="116" spans="1:38" ht="31.5">
      <c r="A116" s="66" t="s">
        <v>239</v>
      </c>
      <c r="B116" s="67" t="s">
        <v>240</v>
      </c>
      <c r="C116" s="222">
        <v>1489.6130000000001</v>
      </c>
      <c r="D116" s="284">
        <v>5</v>
      </c>
      <c r="E116" s="320">
        <v>0</v>
      </c>
      <c r="F116" s="174">
        <f t="shared" si="21"/>
        <v>0</v>
      </c>
      <c r="G116" s="72">
        <v>0</v>
      </c>
      <c r="H116" s="75">
        <v>0</v>
      </c>
      <c r="I116" s="75"/>
      <c r="J116" s="75"/>
      <c r="K116" s="75"/>
      <c r="L116" s="75"/>
      <c r="M116" s="75">
        <v>0</v>
      </c>
      <c r="N116" s="75"/>
      <c r="O116" s="70">
        <v>0</v>
      </c>
      <c r="P116" s="77"/>
      <c r="Q116" s="77"/>
      <c r="R116" s="77"/>
      <c r="S116" s="77"/>
      <c r="T116" s="77"/>
      <c r="U116" s="71">
        <v>0</v>
      </c>
      <c r="V116" s="71">
        <f t="shared" si="22"/>
        <v>0</v>
      </c>
      <c r="W116" s="73">
        <f t="shared" si="23"/>
        <v>0</v>
      </c>
      <c r="X116" s="77">
        <v>0</v>
      </c>
      <c r="Y116" s="73">
        <f>'ИТОГ и проверка'!R116</f>
        <v>0</v>
      </c>
      <c r="Z116" s="73">
        <v>0</v>
      </c>
      <c r="AA116" s="71">
        <f t="shared" si="25"/>
        <v>0</v>
      </c>
      <c r="AB116" s="73">
        <f t="shared" si="26"/>
        <v>0</v>
      </c>
      <c r="AC116" s="77"/>
      <c r="AD116" s="73"/>
      <c r="AE116" s="77"/>
      <c r="AF116" s="77"/>
      <c r="AG116" s="73">
        <f t="shared" si="27"/>
        <v>0</v>
      </c>
      <c r="AH116" s="73"/>
      <c r="AI116" s="91"/>
      <c r="AJ116" s="91">
        <f t="shared" si="28"/>
        <v>0</v>
      </c>
      <c r="AK116" s="89">
        <f t="shared" si="29"/>
        <v>0</v>
      </c>
      <c r="AL116" s="71">
        <f t="shared" si="30"/>
        <v>0</v>
      </c>
    </row>
    <row r="117" spans="1:38">
      <c r="A117" s="93" t="s">
        <v>241</v>
      </c>
      <c r="B117" s="57" t="s">
        <v>242</v>
      </c>
      <c r="C117" s="175"/>
      <c r="D117" s="58"/>
      <c r="E117" s="167"/>
      <c r="F117" s="192"/>
      <c r="G117" s="119"/>
      <c r="H117" s="61"/>
      <c r="I117" s="61"/>
      <c r="J117" s="61"/>
      <c r="K117" s="61"/>
      <c r="L117" s="61"/>
      <c r="M117" s="61"/>
      <c r="N117" s="61"/>
      <c r="O117" s="7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120"/>
      <c r="AA117" s="60"/>
      <c r="AB117" s="10">
        <f t="shared" si="26"/>
        <v>0</v>
      </c>
      <c r="AC117" s="60"/>
      <c r="AD117" s="60"/>
      <c r="AE117" s="60"/>
      <c r="AF117" s="60"/>
      <c r="AG117" s="60"/>
      <c r="AH117" s="60"/>
      <c r="AI117" s="317"/>
      <c r="AJ117" s="91">
        <f t="shared" si="28"/>
        <v>0</v>
      </c>
      <c r="AK117" s="89">
        <f t="shared" si="29"/>
        <v>0</v>
      </c>
      <c r="AL117" s="71">
        <f t="shared" si="30"/>
        <v>0</v>
      </c>
    </row>
    <row r="118" spans="1:38" ht="47.25">
      <c r="A118" s="66" t="s">
        <v>243</v>
      </c>
      <c r="B118" s="67" t="s">
        <v>244</v>
      </c>
      <c r="C118" s="222">
        <v>399.4</v>
      </c>
      <c r="D118" s="284">
        <v>47</v>
      </c>
      <c r="E118" s="170">
        <v>24</v>
      </c>
      <c r="F118" s="174">
        <f t="shared" si="21"/>
        <v>6.0090135202804207E-2</v>
      </c>
      <c r="G118" s="72">
        <v>4</v>
      </c>
      <c r="H118" s="75">
        <v>9</v>
      </c>
      <c r="I118" s="75"/>
      <c r="J118" s="75"/>
      <c r="K118" s="75"/>
      <c r="L118" s="75"/>
      <c r="M118" s="75">
        <v>4</v>
      </c>
      <c r="N118" s="75"/>
      <c r="O118" s="70">
        <v>1</v>
      </c>
      <c r="P118" s="77"/>
      <c r="Q118" s="77"/>
      <c r="R118" s="77"/>
      <c r="S118" s="77"/>
      <c r="T118" s="77"/>
      <c r="U118" s="71">
        <f t="shared" si="31"/>
        <v>25</v>
      </c>
      <c r="V118" s="71">
        <f t="shared" si="22"/>
        <v>2.4000000000000004</v>
      </c>
      <c r="W118" s="73">
        <f t="shared" si="23"/>
        <v>2</v>
      </c>
      <c r="X118" s="77">
        <v>10</v>
      </c>
      <c r="Y118" s="73">
        <f>'ИТОГ и проверка'!R118</f>
        <v>2</v>
      </c>
      <c r="Z118" s="73">
        <f t="shared" si="24"/>
        <v>8.3333333333333339</v>
      </c>
      <c r="AA118" s="71">
        <f t="shared" si="25"/>
        <v>-1.6666666666666661</v>
      </c>
      <c r="AB118" s="73">
        <f t="shared" si="26"/>
        <v>0</v>
      </c>
      <c r="AC118" s="77"/>
      <c r="AD118" s="73"/>
      <c r="AE118" s="77"/>
      <c r="AF118" s="77"/>
      <c r="AG118" s="73">
        <f t="shared" si="27"/>
        <v>2</v>
      </c>
      <c r="AH118" s="73"/>
      <c r="AI118" s="91"/>
      <c r="AJ118" s="91">
        <f t="shared" si="28"/>
        <v>2</v>
      </c>
      <c r="AK118" s="89">
        <f t="shared" si="29"/>
        <v>0</v>
      </c>
      <c r="AL118" s="71">
        <f t="shared" si="30"/>
        <v>0</v>
      </c>
    </row>
    <row r="119" spans="1:38" ht="31.5">
      <c r="A119" s="66" t="s">
        <v>245</v>
      </c>
      <c r="B119" s="67" t="s">
        <v>246</v>
      </c>
      <c r="C119" s="168">
        <v>384.8</v>
      </c>
      <c r="D119" s="284">
        <v>3</v>
      </c>
      <c r="E119" s="170">
        <v>14</v>
      </c>
      <c r="F119" s="174">
        <f t="shared" si="21"/>
        <v>3.6382536382536385E-2</v>
      </c>
      <c r="G119" s="72">
        <v>0</v>
      </c>
      <c r="H119" s="75">
        <v>0</v>
      </c>
      <c r="I119" s="75"/>
      <c r="J119" s="75"/>
      <c r="K119" s="75"/>
      <c r="L119" s="75"/>
      <c r="M119" s="75">
        <v>0</v>
      </c>
      <c r="N119" s="75"/>
      <c r="O119" s="70"/>
      <c r="P119" s="77"/>
      <c r="Q119" s="77"/>
      <c r="R119" s="77"/>
      <c r="S119" s="77"/>
      <c r="T119" s="77"/>
      <c r="U119" s="71">
        <v>0</v>
      </c>
      <c r="V119" s="71">
        <f t="shared" si="22"/>
        <v>1.4000000000000001</v>
      </c>
      <c r="W119" s="73">
        <f t="shared" si="23"/>
        <v>1</v>
      </c>
      <c r="X119" s="147">
        <v>10</v>
      </c>
      <c r="Y119" s="73">
        <f>'ИТОГ и проверка'!R119</f>
        <v>1</v>
      </c>
      <c r="Z119" s="73">
        <f t="shared" si="24"/>
        <v>7.1428571428571423</v>
      </c>
      <c r="AA119" s="71">
        <f t="shared" si="25"/>
        <v>-2.8571428571428577</v>
      </c>
      <c r="AB119" s="10">
        <f t="shared" si="26"/>
        <v>0</v>
      </c>
      <c r="AC119" s="77"/>
      <c r="AD119" s="73"/>
      <c r="AE119" s="77"/>
      <c r="AF119" s="77"/>
      <c r="AG119" s="73">
        <f t="shared" si="27"/>
        <v>1</v>
      </c>
      <c r="AH119" s="73"/>
      <c r="AI119" s="91"/>
      <c r="AJ119" s="91">
        <f t="shared" si="28"/>
        <v>1</v>
      </c>
      <c r="AK119" s="89">
        <f t="shared" si="29"/>
        <v>0</v>
      </c>
      <c r="AL119" s="71">
        <f t="shared" si="30"/>
        <v>0</v>
      </c>
    </row>
    <row r="120" spans="1:38">
      <c r="A120" s="93" t="s">
        <v>247</v>
      </c>
      <c r="B120" s="57" t="s">
        <v>248</v>
      </c>
      <c r="C120" s="163"/>
      <c r="D120" s="165"/>
      <c r="E120" s="258"/>
      <c r="F120" s="213"/>
      <c r="G120" s="119"/>
      <c r="H120" s="61"/>
      <c r="I120" s="61"/>
      <c r="J120" s="61"/>
      <c r="K120" s="61"/>
      <c r="L120" s="61"/>
      <c r="M120" s="61"/>
      <c r="N120" s="61"/>
      <c r="O120" s="7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120"/>
      <c r="AA120" s="60"/>
      <c r="AB120" s="73">
        <f t="shared" si="26"/>
        <v>0</v>
      </c>
      <c r="AC120" s="60"/>
      <c r="AD120" s="60"/>
      <c r="AE120" s="60"/>
      <c r="AF120" s="60"/>
      <c r="AG120" s="60"/>
      <c r="AH120" s="60"/>
      <c r="AI120" s="317"/>
      <c r="AJ120" s="91">
        <f t="shared" si="28"/>
        <v>0</v>
      </c>
      <c r="AK120" s="89">
        <f t="shared" si="29"/>
        <v>0</v>
      </c>
      <c r="AL120" s="71">
        <f t="shared" si="30"/>
        <v>0</v>
      </c>
    </row>
    <row r="121" spans="1:38" ht="63">
      <c r="A121" s="66" t="s">
        <v>249</v>
      </c>
      <c r="B121" s="67" t="s">
        <v>250</v>
      </c>
      <c r="C121" s="168">
        <v>84.5</v>
      </c>
      <c r="D121" s="284">
        <v>0</v>
      </c>
      <c r="E121" s="360">
        <v>0</v>
      </c>
      <c r="F121" s="174">
        <f t="shared" si="21"/>
        <v>0</v>
      </c>
      <c r="G121" s="72">
        <v>0</v>
      </c>
      <c r="H121" s="75">
        <v>0</v>
      </c>
      <c r="I121" s="75"/>
      <c r="J121" s="75"/>
      <c r="K121" s="75"/>
      <c r="L121" s="75"/>
      <c r="M121" s="75">
        <v>0</v>
      </c>
      <c r="N121" s="75"/>
      <c r="O121" s="70">
        <v>0</v>
      </c>
      <c r="P121" s="77"/>
      <c r="Q121" s="77"/>
      <c r="R121" s="77"/>
      <c r="S121" s="77"/>
      <c r="T121" s="77"/>
      <c r="U121" s="71">
        <v>0</v>
      </c>
      <c r="V121" s="71">
        <f t="shared" si="22"/>
        <v>0</v>
      </c>
      <c r="W121" s="73">
        <f t="shared" si="23"/>
        <v>0</v>
      </c>
      <c r="X121" s="77">
        <v>0</v>
      </c>
      <c r="Y121" s="73">
        <f>'ИТОГ и проверка'!R121</f>
        <v>0</v>
      </c>
      <c r="Z121" s="73">
        <v>0</v>
      </c>
      <c r="AA121" s="71">
        <f t="shared" si="25"/>
        <v>0</v>
      </c>
      <c r="AB121" s="10">
        <f t="shared" si="26"/>
        <v>0</v>
      </c>
      <c r="AC121" s="77"/>
      <c r="AD121" s="73"/>
      <c r="AE121" s="77"/>
      <c r="AF121" s="77"/>
      <c r="AG121" s="73">
        <f t="shared" si="27"/>
        <v>0</v>
      </c>
      <c r="AH121" s="73"/>
      <c r="AI121" s="91"/>
      <c r="AJ121" s="91">
        <f t="shared" si="28"/>
        <v>0</v>
      </c>
      <c r="AK121" s="89">
        <f t="shared" si="29"/>
        <v>0</v>
      </c>
      <c r="AL121" s="71">
        <f t="shared" si="30"/>
        <v>0</v>
      </c>
    </row>
    <row r="122" spans="1:38" ht="63">
      <c r="A122" s="66" t="s">
        <v>251</v>
      </c>
      <c r="B122" s="67" t="s">
        <v>252</v>
      </c>
      <c r="C122" s="171">
        <v>70</v>
      </c>
      <c r="D122" s="74">
        <v>0</v>
      </c>
      <c r="E122" s="266">
        <v>0</v>
      </c>
      <c r="F122" s="157">
        <f t="shared" si="21"/>
        <v>0</v>
      </c>
      <c r="G122" s="72">
        <v>0</v>
      </c>
      <c r="H122" s="75">
        <v>0</v>
      </c>
      <c r="I122" s="75"/>
      <c r="J122" s="75"/>
      <c r="K122" s="75"/>
      <c r="L122" s="75"/>
      <c r="M122" s="75">
        <v>0</v>
      </c>
      <c r="N122" s="75"/>
      <c r="O122" s="70">
        <v>0</v>
      </c>
      <c r="P122" s="77"/>
      <c r="Q122" s="77"/>
      <c r="R122" s="77"/>
      <c r="S122" s="77"/>
      <c r="T122" s="77"/>
      <c r="U122" s="71">
        <v>0</v>
      </c>
      <c r="V122" s="71">
        <f t="shared" si="22"/>
        <v>0</v>
      </c>
      <c r="W122" s="73">
        <f t="shared" si="23"/>
        <v>0</v>
      </c>
      <c r="X122" s="77">
        <v>0</v>
      </c>
      <c r="Y122" s="73">
        <f>'ИТОГ и проверка'!R122</f>
        <v>0</v>
      </c>
      <c r="Z122" s="73">
        <v>0</v>
      </c>
      <c r="AA122" s="71">
        <f t="shared" si="25"/>
        <v>0</v>
      </c>
      <c r="AB122" s="73">
        <f t="shared" si="26"/>
        <v>0</v>
      </c>
      <c r="AC122" s="77"/>
      <c r="AD122" s="73"/>
      <c r="AE122" s="77"/>
      <c r="AF122" s="77"/>
      <c r="AG122" s="73">
        <f t="shared" si="27"/>
        <v>0</v>
      </c>
      <c r="AH122" s="73"/>
      <c r="AI122" s="91"/>
      <c r="AJ122" s="91">
        <f t="shared" si="28"/>
        <v>0</v>
      </c>
      <c r="AK122" s="89">
        <f t="shared" si="29"/>
        <v>0</v>
      </c>
      <c r="AL122" s="71">
        <f t="shared" si="30"/>
        <v>0</v>
      </c>
    </row>
    <row r="123" spans="1:38" ht="63">
      <c r="A123" s="66" t="s">
        <v>253</v>
      </c>
      <c r="B123" s="67" t="s">
        <v>254</v>
      </c>
      <c r="C123" s="168">
        <v>247.5</v>
      </c>
      <c r="D123" s="284">
        <v>0</v>
      </c>
      <c r="E123" s="360">
        <v>0</v>
      </c>
      <c r="F123" s="174">
        <f t="shared" si="21"/>
        <v>0</v>
      </c>
      <c r="G123" s="72">
        <v>0</v>
      </c>
      <c r="H123" s="75">
        <v>0</v>
      </c>
      <c r="I123" s="75"/>
      <c r="J123" s="75"/>
      <c r="K123" s="75"/>
      <c r="L123" s="75"/>
      <c r="M123" s="75">
        <v>0</v>
      </c>
      <c r="N123" s="75"/>
      <c r="O123" s="70">
        <v>0</v>
      </c>
      <c r="P123" s="77"/>
      <c r="Q123" s="77"/>
      <c r="R123" s="77"/>
      <c r="S123" s="77"/>
      <c r="T123" s="77"/>
      <c r="U123" s="71">
        <v>0</v>
      </c>
      <c r="V123" s="71">
        <f t="shared" si="22"/>
        <v>0</v>
      </c>
      <c r="W123" s="73">
        <f t="shared" si="23"/>
        <v>0</v>
      </c>
      <c r="X123" s="77">
        <v>0</v>
      </c>
      <c r="Y123" s="73">
        <f>'ИТОГ и проверка'!R123</f>
        <v>0</v>
      </c>
      <c r="Z123" s="73">
        <v>0</v>
      </c>
      <c r="AA123" s="71">
        <f t="shared" si="25"/>
        <v>0</v>
      </c>
      <c r="AB123" s="10">
        <f t="shared" si="26"/>
        <v>0</v>
      </c>
      <c r="AC123" s="77"/>
      <c r="AD123" s="73"/>
      <c r="AE123" s="77"/>
      <c r="AF123" s="77"/>
      <c r="AG123" s="73">
        <f t="shared" si="27"/>
        <v>0</v>
      </c>
      <c r="AH123" s="73"/>
      <c r="AI123" s="91"/>
      <c r="AJ123" s="91">
        <f t="shared" si="28"/>
        <v>0</v>
      </c>
      <c r="AK123" s="89">
        <f t="shared" si="29"/>
        <v>0</v>
      </c>
      <c r="AL123" s="71">
        <f t="shared" si="30"/>
        <v>0</v>
      </c>
    </row>
    <row r="124" spans="1:38" ht="47.25">
      <c r="A124" s="66" t="s">
        <v>255</v>
      </c>
      <c r="B124" s="67" t="s">
        <v>256</v>
      </c>
      <c r="C124" s="222">
        <v>600.66700000000003</v>
      </c>
      <c r="D124" s="74">
        <v>0</v>
      </c>
      <c r="E124" s="148">
        <v>0</v>
      </c>
      <c r="F124" s="157">
        <f t="shared" si="21"/>
        <v>0</v>
      </c>
      <c r="G124" s="72">
        <v>0</v>
      </c>
      <c r="H124" s="75">
        <v>0</v>
      </c>
      <c r="I124" s="75"/>
      <c r="J124" s="75"/>
      <c r="K124" s="75"/>
      <c r="L124" s="75"/>
      <c r="M124" s="75">
        <v>0</v>
      </c>
      <c r="N124" s="75"/>
      <c r="O124" s="70">
        <v>0</v>
      </c>
      <c r="P124" s="77"/>
      <c r="Q124" s="77"/>
      <c r="R124" s="77"/>
      <c r="S124" s="77"/>
      <c r="T124" s="77"/>
      <c r="U124" s="71">
        <v>0</v>
      </c>
      <c r="V124" s="71">
        <f t="shared" si="22"/>
        <v>0</v>
      </c>
      <c r="W124" s="73">
        <f t="shared" si="23"/>
        <v>0</v>
      </c>
      <c r="X124" s="77">
        <v>0</v>
      </c>
      <c r="Y124" s="73">
        <f>'ИТОГ и проверка'!R124</f>
        <v>0</v>
      </c>
      <c r="Z124" s="73">
        <v>0</v>
      </c>
      <c r="AA124" s="71">
        <f t="shared" si="25"/>
        <v>0</v>
      </c>
      <c r="AB124" s="73">
        <f t="shared" si="26"/>
        <v>0</v>
      </c>
      <c r="AC124" s="77"/>
      <c r="AD124" s="73"/>
      <c r="AE124" s="77"/>
      <c r="AF124" s="77"/>
      <c r="AG124" s="73">
        <f t="shared" si="27"/>
        <v>0</v>
      </c>
      <c r="AH124" s="73"/>
      <c r="AI124" s="91"/>
      <c r="AJ124" s="91">
        <f t="shared" si="28"/>
        <v>0</v>
      </c>
      <c r="AK124" s="89">
        <f t="shared" si="29"/>
        <v>0</v>
      </c>
      <c r="AL124" s="71">
        <f t="shared" si="30"/>
        <v>0</v>
      </c>
    </row>
    <row r="125" spans="1:38" ht="31.5">
      <c r="A125" s="66" t="s">
        <v>257</v>
      </c>
      <c r="B125" s="67" t="s">
        <v>258</v>
      </c>
      <c r="C125" s="168">
        <v>1010.05</v>
      </c>
      <c r="D125" s="284">
        <v>0</v>
      </c>
      <c r="E125" s="367">
        <v>0</v>
      </c>
      <c r="F125" s="174">
        <f t="shared" si="21"/>
        <v>0</v>
      </c>
      <c r="G125" s="72">
        <v>0</v>
      </c>
      <c r="H125" s="75">
        <v>0</v>
      </c>
      <c r="I125" s="75"/>
      <c r="J125" s="75"/>
      <c r="K125" s="75"/>
      <c r="L125" s="75"/>
      <c r="M125" s="75">
        <v>0</v>
      </c>
      <c r="N125" s="75"/>
      <c r="O125" s="70">
        <v>0</v>
      </c>
      <c r="P125" s="77"/>
      <c r="Q125" s="77"/>
      <c r="R125" s="77"/>
      <c r="S125" s="77"/>
      <c r="T125" s="77"/>
      <c r="U125" s="71">
        <v>0</v>
      </c>
      <c r="V125" s="71">
        <f t="shared" si="22"/>
        <v>0</v>
      </c>
      <c r="W125" s="73">
        <f t="shared" si="23"/>
        <v>0</v>
      </c>
      <c r="X125" s="77">
        <v>0</v>
      </c>
      <c r="Y125" s="73">
        <f>'ИТОГ и проверка'!R125</f>
        <v>0</v>
      </c>
      <c r="Z125" s="73">
        <v>0</v>
      </c>
      <c r="AA125" s="71">
        <f t="shared" si="25"/>
        <v>0</v>
      </c>
      <c r="AB125" s="10">
        <f t="shared" si="26"/>
        <v>0</v>
      </c>
      <c r="AC125" s="77"/>
      <c r="AD125" s="73"/>
      <c r="AE125" s="77"/>
      <c r="AF125" s="77"/>
      <c r="AG125" s="73">
        <f t="shared" si="27"/>
        <v>0</v>
      </c>
      <c r="AH125" s="73"/>
      <c r="AI125" s="91"/>
      <c r="AJ125" s="91">
        <f t="shared" si="28"/>
        <v>0</v>
      </c>
      <c r="AK125" s="89">
        <f t="shared" si="29"/>
        <v>0</v>
      </c>
      <c r="AL125" s="71">
        <f t="shared" si="30"/>
        <v>0</v>
      </c>
    </row>
    <row r="126" spans="1:38" ht="31.5">
      <c r="A126" s="66" t="s">
        <v>259</v>
      </c>
      <c r="B126" s="67" t="s">
        <v>260</v>
      </c>
      <c r="C126" s="171">
        <v>2437.1999999999998</v>
      </c>
      <c r="D126" s="284">
        <v>0</v>
      </c>
      <c r="E126" s="368">
        <v>0</v>
      </c>
      <c r="F126" s="174">
        <f t="shared" si="21"/>
        <v>0</v>
      </c>
      <c r="G126" s="72">
        <v>0</v>
      </c>
      <c r="H126" s="75">
        <v>0</v>
      </c>
      <c r="I126" s="75"/>
      <c r="J126" s="75"/>
      <c r="K126" s="75"/>
      <c r="L126" s="75"/>
      <c r="M126" s="75">
        <v>0</v>
      </c>
      <c r="N126" s="75"/>
      <c r="O126" s="70">
        <v>0</v>
      </c>
      <c r="P126" s="77"/>
      <c r="Q126" s="77"/>
      <c r="R126" s="77"/>
      <c r="S126" s="77"/>
      <c r="T126" s="77"/>
      <c r="U126" s="71">
        <v>0</v>
      </c>
      <c r="V126" s="71">
        <f t="shared" si="22"/>
        <v>0</v>
      </c>
      <c r="W126" s="73">
        <f t="shared" si="23"/>
        <v>0</v>
      </c>
      <c r="X126" s="77">
        <v>0</v>
      </c>
      <c r="Y126" s="73">
        <f>'ИТОГ и проверка'!R126</f>
        <v>0</v>
      </c>
      <c r="Z126" s="73">
        <v>0</v>
      </c>
      <c r="AA126" s="71">
        <f t="shared" si="25"/>
        <v>0</v>
      </c>
      <c r="AB126" s="73">
        <f t="shared" si="26"/>
        <v>0</v>
      </c>
      <c r="AC126" s="77"/>
      <c r="AD126" s="73"/>
      <c r="AE126" s="77"/>
      <c r="AF126" s="77"/>
      <c r="AG126" s="73">
        <f t="shared" si="27"/>
        <v>0</v>
      </c>
      <c r="AH126" s="73"/>
      <c r="AI126" s="91"/>
      <c r="AJ126" s="91">
        <f t="shared" si="28"/>
        <v>0</v>
      </c>
      <c r="AK126" s="89">
        <f t="shared" si="29"/>
        <v>0</v>
      </c>
      <c r="AL126" s="71">
        <f t="shared" si="30"/>
        <v>0</v>
      </c>
    </row>
    <row r="127" spans="1:38">
      <c r="A127" s="93" t="s">
        <v>261</v>
      </c>
      <c r="B127" s="57" t="s">
        <v>262</v>
      </c>
      <c r="C127" s="175"/>
      <c r="D127" s="58"/>
      <c r="E127" s="164"/>
      <c r="F127" s="192"/>
      <c r="G127" s="119"/>
      <c r="H127" s="61"/>
      <c r="I127" s="61"/>
      <c r="J127" s="61"/>
      <c r="K127" s="61"/>
      <c r="L127" s="61"/>
      <c r="M127" s="61"/>
      <c r="N127" s="61"/>
      <c r="O127" s="7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120"/>
      <c r="AA127" s="60"/>
      <c r="AB127" s="10">
        <f t="shared" si="26"/>
        <v>0</v>
      </c>
      <c r="AC127" s="60"/>
      <c r="AD127" s="60"/>
      <c r="AE127" s="60"/>
      <c r="AF127" s="60"/>
      <c r="AG127" s="60"/>
      <c r="AH127" s="60"/>
      <c r="AI127" s="317"/>
      <c r="AJ127" s="91">
        <f t="shared" si="28"/>
        <v>0</v>
      </c>
      <c r="AK127" s="89">
        <f t="shared" si="29"/>
        <v>0</v>
      </c>
      <c r="AL127" s="71">
        <f t="shared" si="30"/>
        <v>0</v>
      </c>
    </row>
    <row r="128" spans="1:38" ht="47.25">
      <c r="A128" s="66" t="s">
        <v>263</v>
      </c>
      <c r="B128" s="67" t="s">
        <v>264</v>
      </c>
      <c r="C128" s="171">
        <v>1562.3679999999999</v>
      </c>
      <c r="D128" s="74">
        <v>33</v>
      </c>
      <c r="E128" s="90">
        <v>39</v>
      </c>
      <c r="F128" s="157">
        <f t="shared" si="21"/>
        <v>2.4962108798951336E-2</v>
      </c>
      <c r="G128" s="72">
        <v>3</v>
      </c>
      <c r="H128" s="75">
        <v>9</v>
      </c>
      <c r="I128" s="75"/>
      <c r="J128" s="75"/>
      <c r="K128" s="75"/>
      <c r="L128" s="75"/>
      <c r="M128" s="75">
        <v>3</v>
      </c>
      <c r="N128" s="75"/>
      <c r="O128" s="70">
        <v>1</v>
      </c>
      <c r="P128" s="77"/>
      <c r="Q128" s="77"/>
      <c r="R128" s="77"/>
      <c r="S128" s="77"/>
      <c r="T128" s="77"/>
      <c r="U128" s="71">
        <f t="shared" si="31"/>
        <v>33.333333333333336</v>
      </c>
      <c r="V128" s="71">
        <f t="shared" si="22"/>
        <v>3.9000000000000004</v>
      </c>
      <c r="W128" s="73">
        <f t="shared" si="23"/>
        <v>3</v>
      </c>
      <c r="X128" s="77">
        <v>10</v>
      </c>
      <c r="Y128" s="73">
        <f>'ИТОГ и проверка'!R128</f>
        <v>3</v>
      </c>
      <c r="Z128" s="73">
        <f t="shared" si="24"/>
        <v>7.6923076923076916</v>
      </c>
      <c r="AA128" s="71">
        <f t="shared" si="25"/>
        <v>-2.3076923076923084</v>
      </c>
      <c r="AB128" s="73">
        <f t="shared" si="26"/>
        <v>0</v>
      </c>
      <c r="AC128" s="77"/>
      <c r="AD128" s="73"/>
      <c r="AE128" s="77"/>
      <c r="AF128" s="77"/>
      <c r="AG128" s="73">
        <f t="shared" si="27"/>
        <v>3</v>
      </c>
      <c r="AH128" s="73"/>
      <c r="AI128" s="91"/>
      <c r="AJ128" s="91">
        <f t="shared" si="28"/>
        <v>3</v>
      </c>
      <c r="AK128" s="89">
        <f t="shared" si="29"/>
        <v>0</v>
      </c>
      <c r="AL128" s="71">
        <f t="shared" si="30"/>
        <v>0</v>
      </c>
    </row>
    <row r="129" spans="1:38" ht="47.25">
      <c r="A129" s="66" t="s">
        <v>265</v>
      </c>
      <c r="B129" s="67" t="s">
        <v>266</v>
      </c>
      <c r="C129" s="168">
        <v>166.57499999999999</v>
      </c>
      <c r="D129" s="74">
        <v>0</v>
      </c>
      <c r="E129" s="246">
        <v>0</v>
      </c>
      <c r="F129" s="157">
        <f t="shared" si="21"/>
        <v>0</v>
      </c>
      <c r="G129" s="72">
        <v>0</v>
      </c>
      <c r="H129" s="75">
        <v>0</v>
      </c>
      <c r="I129" s="75"/>
      <c r="J129" s="75"/>
      <c r="K129" s="75"/>
      <c r="L129" s="75"/>
      <c r="M129" s="75">
        <v>0</v>
      </c>
      <c r="N129" s="75"/>
      <c r="O129" s="70">
        <v>0</v>
      </c>
      <c r="P129" s="77"/>
      <c r="Q129" s="77"/>
      <c r="R129" s="77"/>
      <c r="S129" s="77"/>
      <c r="T129" s="77"/>
      <c r="U129" s="71">
        <v>0</v>
      </c>
      <c r="V129" s="71">
        <f t="shared" si="22"/>
        <v>0</v>
      </c>
      <c r="W129" s="73">
        <f t="shared" si="23"/>
        <v>0</v>
      </c>
      <c r="X129" s="77">
        <v>0</v>
      </c>
      <c r="Y129" s="73">
        <f>'ИТОГ и проверка'!R129</f>
        <v>0</v>
      </c>
      <c r="Z129" s="73">
        <v>0</v>
      </c>
      <c r="AA129" s="71">
        <f t="shared" si="25"/>
        <v>0</v>
      </c>
      <c r="AB129" s="10">
        <f t="shared" si="26"/>
        <v>0</v>
      </c>
      <c r="AC129" s="77"/>
      <c r="AD129" s="73"/>
      <c r="AE129" s="77"/>
      <c r="AF129" s="77"/>
      <c r="AG129" s="73">
        <f t="shared" si="27"/>
        <v>0</v>
      </c>
      <c r="AH129" s="73"/>
      <c r="AI129" s="91"/>
      <c r="AJ129" s="91">
        <f t="shared" si="28"/>
        <v>0</v>
      </c>
      <c r="AK129" s="89">
        <f t="shared" si="29"/>
        <v>0</v>
      </c>
      <c r="AL129" s="71">
        <f t="shared" si="30"/>
        <v>0</v>
      </c>
    </row>
    <row r="130" spans="1:38" ht="47.25">
      <c r="A130" s="66" t="s">
        <v>267</v>
      </c>
      <c r="B130" s="67" t="s">
        <v>268</v>
      </c>
      <c r="C130" s="171">
        <v>6.8</v>
      </c>
      <c r="D130" s="74">
        <v>0</v>
      </c>
      <c r="E130" s="70">
        <v>0</v>
      </c>
      <c r="F130" s="157">
        <f t="shared" si="21"/>
        <v>0</v>
      </c>
      <c r="G130" s="72">
        <v>0</v>
      </c>
      <c r="H130" s="75">
        <v>0</v>
      </c>
      <c r="I130" s="75"/>
      <c r="J130" s="75"/>
      <c r="K130" s="75"/>
      <c r="L130" s="75"/>
      <c r="M130" s="75">
        <v>0</v>
      </c>
      <c r="N130" s="75"/>
      <c r="O130" s="70">
        <v>0</v>
      </c>
      <c r="P130" s="77"/>
      <c r="Q130" s="77"/>
      <c r="R130" s="77"/>
      <c r="S130" s="77"/>
      <c r="T130" s="77"/>
      <c r="U130" s="71">
        <v>0</v>
      </c>
      <c r="V130" s="71">
        <f t="shared" si="22"/>
        <v>0</v>
      </c>
      <c r="W130" s="73">
        <f t="shared" si="23"/>
        <v>0</v>
      </c>
      <c r="X130" s="77">
        <v>0</v>
      </c>
      <c r="Y130" s="73">
        <f>'ИТОГ и проверка'!R130</f>
        <v>0</v>
      </c>
      <c r="Z130" s="73">
        <v>0</v>
      </c>
      <c r="AA130" s="71">
        <f t="shared" si="25"/>
        <v>0</v>
      </c>
      <c r="AB130" s="73">
        <f t="shared" si="26"/>
        <v>0</v>
      </c>
      <c r="AC130" s="77"/>
      <c r="AD130" s="73"/>
      <c r="AE130" s="77"/>
      <c r="AF130" s="77"/>
      <c r="AG130" s="73">
        <f t="shared" si="27"/>
        <v>0</v>
      </c>
      <c r="AH130" s="73"/>
      <c r="AI130" s="91"/>
      <c r="AJ130" s="91">
        <f t="shared" si="28"/>
        <v>0</v>
      </c>
      <c r="AK130" s="89">
        <f t="shared" si="29"/>
        <v>0</v>
      </c>
      <c r="AL130" s="71">
        <f t="shared" si="30"/>
        <v>0</v>
      </c>
    </row>
    <row r="131" spans="1:38">
      <c r="A131" s="93" t="s">
        <v>269</v>
      </c>
      <c r="B131" s="57" t="s">
        <v>270</v>
      </c>
      <c r="C131" s="175"/>
      <c r="D131" s="58"/>
      <c r="E131" s="164"/>
      <c r="F131" s="192"/>
      <c r="G131" s="119"/>
      <c r="H131" s="61"/>
      <c r="I131" s="61"/>
      <c r="J131" s="61"/>
      <c r="K131" s="61"/>
      <c r="L131" s="61"/>
      <c r="M131" s="61"/>
      <c r="N131" s="61"/>
      <c r="O131" s="7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120"/>
      <c r="AA131" s="60"/>
      <c r="AB131" s="10">
        <f t="shared" si="26"/>
        <v>0</v>
      </c>
      <c r="AC131" s="60"/>
      <c r="AD131" s="60"/>
      <c r="AE131" s="60"/>
      <c r="AF131" s="60"/>
      <c r="AG131" s="60"/>
      <c r="AH131" s="60"/>
      <c r="AI131" s="317"/>
      <c r="AJ131" s="91">
        <f t="shared" si="28"/>
        <v>0</v>
      </c>
      <c r="AK131" s="89">
        <f t="shared" si="29"/>
        <v>0</v>
      </c>
      <c r="AL131" s="71">
        <f t="shared" si="30"/>
        <v>0</v>
      </c>
    </row>
    <row r="132" spans="1:38" ht="47.25">
      <c r="A132" s="66" t="s">
        <v>271</v>
      </c>
      <c r="B132" s="67" t="s">
        <v>272</v>
      </c>
      <c r="C132" s="222">
        <v>1015</v>
      </c>
      <c r="D132" s="74">
        <v>138</v>
      </c>
      <c r="E132" s="251">
        <v>59</v>
      </c>
      <c r="F132" s="157">
        <f t="shared" si="21"/>
        <v>5.8128078817733991E-2</v>
      </c>
      <c r="G132" s="72">
        <v>13</v>
      </c>
      <c r="H132" s="75">
        <v>9</v>
      </c>
      <c r="I132" s="235"/>
      <c r="J132" s="75"/>
      <c r="K132" s="75"/>
      <c r="L132" s="75"/>
      <c r="M132" s="75">
        <v>13</v>
      </c>
      <c r="N132" s="75"/>
      <c r="O132" s="70">
        <v>5</v>
      </c>
      <c r="P132" s="77"/>
      <c r="Q132" s="77"/>
      <c r="R132" s="77"/>
      <c r="S132" s="77"/>
      <c r="T132" s="77"/>
      <c r="U132" s="71">
        <f t="shared" si="31"/>
        <v>38.46153846153846</v>
      </c>
      <c r="V132" s="71">
        <f t="shared" si="22"/>
        <v>5.9</v>
      </c>
      <c r="W132" s="73">
        <f t="shared" si="23"/>
        <v>5</v>
      </c>
      <c r="X132" s="77">
        <v>10</v>
      </c>
      <c r="Y132" s="73">
        <f>'ИТОГ и проверка'!R132</f>
        <v>5</v>
      </c>
      <c r="Z132" s="73">
        <f t="shared" si="24"/>
        <v>8.4745762711864412</v>
      </c>
      <c r="AA132" s="71">
        <f t="shared" si="25"/>
        <v>-1.5254237288135588</v>
      </c>
      <c r="AB132" s="73">
        <f t="shared" si="26"/>
        <v>0</v>
      </c>
      <c r="AC132" s="236"/>
      <c r="AD132" s="73"/>
      <c r="AE132" s="77"/>
      <c r="AF132" s="77"/>
      <c r="AG132" s="73">
        <f t="shared" si="27"/>
        <v>5</v>
      </c>
      <c r="AH132" s="73"/>
      <c r="AI132" s="91"/>
      <c r="AJ132" s="91">
        <f t="shared" si="28"/>
        <v>5</v>
      </c>
      <c r="AK132" s="89">
        <f t="shared" si="29"/>
        <v>0</v>
      </c>
      <c r="AL132" s="71">
        <f t="shared" si="30"/>
        <v>0</v>
      </c>
    </row>
    <row r="133" spans="1:38" ht="31.5">
      <c r="A133" s="66" t="s">
        <v>273</v>
      </c>
      <c r="B133" s="67" t="s">
        <v>274</v>
      </c>
      <c r="C133" s="168">
        <v>163.09700000000001</v>
      </c>
      <c r="D133" s="284">
        <v>24</v>
      </c>
      <c r="E133" s="170">
        <v>14</v>
      </c>
      <c r="F133" s="174">
        <f t="shared" si="21"/>
        <v>8.583848875209231E-2</v>
      </c>
      <c r="G133" s="72">
        <v>2</v>
      </c>
      <c r="H133" s="75">
        <v>8</v>
      </c>
      <c r="I133" s="235"/>
      <c r="J133" s="75"/>
      <c r="K133" s="75"/>
      <c r="L133" s="75"/>
      <c r="M133" s="75">
        <v>2</v>
      </c>
      <c r="N133" s="75"/>
      <c r="O133" s="70">
        <v>1</v>
      </c>
      <c r="P133" s="77"/>
      <c r="Q133" s="77"/>
      <c r="R133" s="77"/>
      <c r="S133" s="77"/>
      <c r="T133" s="77"/>
      <c r="U133" s="71">
        <f t="shared" si="31"/>
        <v>50</v>
      </c>
      <c r="V133" s="71">
        <f t="shared" si="22"/>
        <v>1.4000000000000001</v>
      </c>
      <c r="W133" s="73">
        <f t="shared" si="23"/>
        <v>1</v>
      </c>
      <c r="X133" s="77">
        <v>10</v>
      </c>
      <c r="Y133" s="73">
        <f>'ИТОГ и проверка'!R133</f>
        <v>1</v>
      </c>
      <c r="Z133" s="73">
        <f t="shared" si="24"/>
        <v>7.1428571428571423</v>
      </c>
      <c r="AA133" s="71">
        <f t="shared" si="25"/>
        <v>-2.8571428571428577</v>
      </c>
      <c r="AB133" s="10">
        <f t="shared" si="26"/>
        <v>0</v>
      </c>
      <c r="AC133" s="236"/>
      <c r="AD133" s="73"/>
      <c r="AE133" s="77"/>
      <c r="AF133" s="77"/>
      <c r="AG133" s="73">
        <f t="shared" si="27"/>
        <v>1</v>
      </c>
      <c r="AH133" s="73"/>
      <c r="AI133" s="91"/>
      <c r="AJ133" s="91">
        <f t="shared" si="28"/>
        <v>1</v>
      </c>
      <c r="AK133" s="89">
        <f t="shared" si="29"/>
        <v>0</v>
      </c>
      <c r="AL133" s="71">
        <f t="shared" si="30"/>
        <v>0</v>
      </c>
    </row>
    <row r="134" spans="1:38" ht="31.5">
      <c r="A134" s="66" t="s">
        <v>275</v>
      </c>
      <c r="B134" s="67" t="s">
        <v>276</v>
      </c>
      <c r="C134" s="171">
        <v>385.19600000000003</v>
      </c>
      <c r="D134" s="284">
        <v>14</v>
      </c>
      <c r="E134" s="170">
        <v>22</v>
      </c>
      <c r="F134" s="174">
        <f t="shared" si="21"/>
        <v>5.711378103614783E-2</v>
      </c>
      <c r="G134" s="72">
        <v>1</v>
      </c>
      <c r="H134" s="75">
        <v>7</v>
      </c>
      <c r="I134" s="235"/>
      <c r="J134" s="75"/>
      <c r="K134" s="75"/>
      <c r="L134" s="75"/>
      <c r="M134" s="75">
        <v>1</v>
      </c>
      <c r="N134" s="75"/>
      <c r="O134" s="70">
        <v>0</v>
      </c>
      <c r="P134" s="77"/>
      <c r="Q134" s="77"/>
      <c r="R134" s="77"/>
      <c r="S134" s="77"/>
      <c r="T134" s="77"/>
      <c r="U134" s="71">
        <f t="shared" si="31"/>
        <v>0</v>
      </c>
      <c r="V134" s="71">
        <f t="shared" si="22"/>
        <v>2.2000000000000002</v>
      </c>
      <c r="W134" s="73">
        <f t="shared" si="23"/>
        <v>2</v>
      </c>
      <c r="X134" s="77">
        <v>10</v>
      </c>
      <c r="Y134" s="73">
        <f>'ИТОГ и проверка'!R134</f>
        <v>2</v>
      </c>
      <c r="Z134" s="73">
        <f t="shared" si="24"/>
        <v>9.0909090909090917</v>
      </c>
      <c r="AA134" s="71">
        <f t="shared" si="25"/>
        <v>-0.90909090909090828</v>
      </c>
      <c r="AB134" s="73">
        <f t="shared" si="26"/>
        <v>0</v>
      </c>
      <c r="AC134" s="236"/>
      <c r="AD134" s="73"/>
      <c r="AE134" s="77"/>
      <c r="AF134" s="77"/>
      <c r="AG134" s="73">
        <f t="shared" si="27"/>
        <v>2</v>
      </c>
      <c r="AH134" s="73"/>
      <c r="AI134" s="91"/>
      <c r="AJ134" s="91">
        <f t="shared" si="28"/>
        <v>2</v>
      </c>
      <c r="AK134" s="89">
        <f t="shared" si="29"/>
        <v>0</v>
      </c>
      <c r="AL134" s="71">
        <f t="shared" si="30"/>
        <v>0</v>
      </c>
    </row>
    <row r="135" spans="1:38" ht="31.5">
      <c r="A135" s="66" t="s">
        <v>277</v>
      </c>
      <c r="B135" s="67" t="s">
        <v>278</v>
      </c>
      <c r="C135" s="168">
        <v>42.954999999999998</v>
      </c>
      <c r="D135" s="74">
        <v>3</v>
      </c>
      <c r="E135" s="187">
        <v>2</v>
      </c>
      <c r="F135" s="157">
        <f t="shared" si="21"/>
        <v>4.6560353858689327E-2</v>
      </c>
      <c r="G135" s="72">
        <v>0</v>
      </c>
      <c r="H135" s="75">
        <v>0</v>
      </c>
      <c r="I135" s="235"/>
      <c r="J135" s="75"/>
      <c r="K135" s="75"/>
      <c r="L135" s="75"/>
      <c r="M135" s="75">
        <v>0</v>
      </c>
      <c r="N135" s="75"/>
      <c r="O135" s="70">
        <v>0</v>
      </c>
      <c r="P135" s="77"/>
      <c r="Q135" s="77"/>
      <c r="R135" s="77"/>
      <c r="S135" s="77"/>
      <c r="T135" s="77"/>
      <c r="U135" s="71">
        <v>0</v>
      </c>
      <c r="V135" s="71">
        <f t="shared" si="22"/>
        <v>0</v>
      </c>
      <c r="W135" s="73">
        <f t="shared" si="23"/>
        <v>0</v>
      </c>
      <c r="X135" s="77">
        <v>0</v>
      </c>
      <c r="Y135" s="73">
        <f>'ИТОГ и проверка'!R135</f>
        <v>0</v>
      </c>
      <c r="Z135" s="73">
        <f t="shared" si="24"/>
        <v>0</v>
      </c>
      <c r="AA135" s="71">
        <f t="shared" si="25"/>
        <v>0</v>
      </c>
      <c r="AB135" s="10">
        <f t="shared" si="26"/>
        <v>0</v>
      </c>
      <c r="AC135" s="236"/>
      <c r="AD135" s="73"/>
      <c r="AE135" s="77"/>
      <c r="AF135" s="77"/>
      <c r="AG135" s="73">
        <f t="shared" si="27"/>
        <v>0</v>
      </c>
      <c r="AH135" s="73"/>
      <c r="AI135" s="91"/>
      <c r="AJ135" s="91">
        <f t="shared" si="28"/>
        <v>0</v>
      </c>
      <c r="AK135" s="89">
        <f t="shared" si="29"/>
        <v>0</v>
      </c>
      <c r="AL135" s="71">
        <f t="shared" si="30"/>
        <v>0</v>
      </c>
    </row>
    <row r="136" spans="1:38" ht="47.25">
      <c r="A136" s="66" t="s">
        <v>279</v>
      </c>
      <c r="B136" s="67" t="s">
        <v>280</v>
      </c>
      <c r="C136" s="171">
        <v>31.655000000000001</v>
      </c>
      <c r="D136" s="74">
        <v>0</v>
      </c>
      <c r="E136" s="90">
        <v>0</v>
      </c>
      <c r="F136" s="157">
        <f t="shared" si="21"/>
        <v>0</v>
      </c>
      <c r="G136" s="72">
        <v>0</v>
      </c>
      <c r="H136" s="75">
        <v>0</v>
      </c>
      <c r="I136" s="235"/>
      <c r="J136" s="75"/>
      <c r="K136" s="75"/>
      <c r="L136" s="75"/>
      <c r="M136" s="75">
        <v>0</v>
      </c>
      <c r="N136" s="75"/>
      <c r="O136" s="70">
        <v>0</v>
      </c>
      <c r="P136" s="77"/>
      <c r="Q136" s="77"/>
      <c r="R136" s="77"/>
      <c r="S136" s="77"/>
      <c r="T136" s="77"/>
      <c r="U136" s="71">
        <v>0</v>
      </c>
      <c r="V136" s="71">
        <f t="shared" si="22"/>
        <v>0</v>
      </c>
      <c r="W136" s="73">
        <f t="shared" si="23"/>
        <v>0</v>
      </c>
      <c r="X136" s="77">
        <v>0</v>
      </c>
      <c r="Y136" s="73">
        <f>'ИТОГ и проверка'!R136</f>
        <v>0</v>
      </c>
      <c r="Z136" s="73">
        <v>0</v>
      </c>
      <c r="AA136" s="71">
        <f t="shared" si="25"/>
        <v>0</v>
      </c>
      <c r="AB136" s="73">
        <f t="shared" si="26"/>
        <v>0</v>
      </c>
      <c r="AC136" s="340">
        <v>0</v>
      </c>
      <c r="AD136" s="73"/>
      <c r="AE136" s="77"/>
      <c r="AF136" s="77"/>
      <c r="AG136" s="73">
        <f t="shared" si="27"/>
        <v>0</v>
      </c>
      <c r="AH136" s="73"/>
      <c r="AI136" s="91"/>
      <c r="AJ136" s="91">
        <f t="shared" si="28"/>
        <v>0</v>
      </c>
      <c r="AK136" s="89">
        <f t="shared" si="29"/>
        <v>0</v>
      </c>
      <c r="AL136" s="71">
        <f t="shared" si="30"/>
        <v>0</v>
      </c>
    </row>
    <row r="137" spans="1:38" ht="47.25">
      <c r="A137" s="66" t="s">
        <v>281</v>
      </c>
      <c r="B137" s="67" t="s">
        <v>282</v>
      </c>
      <c r="C137" s="168">
        <v>49.08</v>
      </c>
      <c r="D137" s="74">
        <v>0</v>
      </c>
      <c r="E137" s="148">
        <v>0</v>
      </c>
      <c r="F137" s="157">
        <f t="shared" si="21"/>
        <v>0</v>
      </c>
      <c r="G137" s="72">
        <v>0</v>
      </c>
      <c r="H137" s="75">
        <v>0</v>
      </c>
      <c r="I137" s="235"/>
      <c r="J137" s="75"/>
      <c r="K137" s="75"/>
      <c r="L137" s="75"/>
      <c r="M137" s="75">
        <v>0</v>
      </c>
      <c r="N137" s="75"/>
      <c r="O137" s="70">
        <v>0</v>
      </c>
      <c r="P137" s="77"/>
      <c r="Q137" s="77"/>
      <c r="R137" s="77"/>
      <c r="S137" s="77"/>
      <c r="T137" s="77"/>
      <c r="U137" s="71">
        <v>0</v>
      </c>
      <c r="V137" s="71">
        <f t="shared" si="22"/>
        <v>0</v>
      </c>
      <c r="W137" s="73">
        <f t="shared" si="23"/>
        <v>0</v>
      </c>
      <c r="X137" s="77">
        <v>0</v>
      </c>
      <c r="Y137" s="73">
        <f>'ИТОГ и проверка'!R137</f>
        <v>0</v>
      </c>
      <c r="Z137" s="73">
        <v>0</v>
      </c>
      <c r="AA137" s="71">
        <f t="shared" si="25"/>
        <v>0</v>
      </c>
      <c r="AB137" s="10">
        <f t="shared" si="26"/>
        <v>0</v>
      </c>
      <c r="AC137" s="103">
        <v>0</v>
      </c>
      <c r="AD137" s="73"/>
      <c r="AE137" s="77"/>
      <c r="AF137" s="77"/>
      <c r="AG137" s="73">
        <f t="shared" si="27"/>
        <v>0</v>
      </c>
      <c r="AH137" s="73"/>
      <c r="AI137" s="91"/>
      <c r="AJ137" s="91">
        <f t="shared" si="28"/>
        <v>0</v>
      </c>
      <c r="AK137" s="89">
        <f t="shared" si="29"/>
        <v>0</v>
      </c>
      <c r="AL137" s="71">
        <f t="shared" si="30"/>
        <v>0</v>
      </c>
    </row>
    <row r="138" spans="1:38" ht="47.25">
      <c r="A138" s="66" t="s">
        <v>283</v>
      </c>
      <c r="B138" s="67" t="s">
        <v>284</v>
      </c>
      <c r="C138" s="171">
        <v>151.08000000000001</v>
      </c>
      <c r="D138" s="74">
        <v>3</v>
      </c>
      <c r="E138" s="90">
        <v>1</v>
      </c>
      <c r="F138" s="157">
        <f t="shared" si="21"/>
        <v>6.6190097961344981E-3</v>
      </c>
      <c r="G138" s="72">
        <v>0</v>
      </c>
      <c r="H138" s="75">
        <v>0</v>
      </c>
      <c r="I138" s="75">
        <v>0</v>
      </c>
      <c r="J138" s="75"/>
      <c r="K138" s="75"/>
      <c r="L138" s="75"/>
      <c r="M138" s="75">
        <v>0</v>
      </c>
      <c r="N138" s="75"/>
      <c r="O138" s="70">
        <v>0</v>
      </c>
      <c r="P138" s="77"/>
      <c r="Q138" s="77"/>
      <c r="R138" s="77"/>
      <c r="S138" s="77"/>
      <c r="T138" s="77"/>
      <c r="U138" s="71">
        <v>0</v>
      </c>
      <c r="V138" s="71">
        <f t="shared" si="22"/>
        <v>0</v>
      </c>
      <c r="W138" s="73">
        <f t="shared" si="23"/>
        <v>0</v>
      </c>
      <c r="X138" s="77">
        <v>0</v>
      </c>
      <c r="Y138" s="73">
        <f>'ИТОГ и проверка'!R138</f>
        <v>0</v>
      </c>
      <c r="Z138" s="73">
        <f t="shared" si="24"/>
        <v>0</v>
      </c>
      <c r="AA138" s="71">
        <f t="shared" si="25"/>
        <v>0</v>
      </c>
      <c r="AB138" s="73">
        <f t="shared" si="26"/>
        <v>0</v>
      </c>
      <c r="AC138" s="103">
        <v>0</v>
      </c>
      <c r="AD138" s="73"/>
      <c r="AE138" s="77"/>
      <c r="AF138" s="77"/>
      <c r="AG138" s="73">
        <f t="shared" si="27"/>
        <v>0</v>
      </c>
      <c r="AH138" s="73"/>
      <c r="AI138" s="91"/>
      <c r="AJ138" s="91">
        <f t="shared" si="28"/>
        <v>0</v>
      </c>
      <c r="AK138" s="89">
        <f t="shared" si="29"/>
        <v>0</v>
      </c>
      <c r="AL138" s="71">
        <f t="shared" si="30"/>
        <v>0</v>
      </c>
    </row>
    <row r="139" spans="1:38" ht="47.25">
      <c r="A139" s="66" t="s">
        <v>285</v>
      </c>
      <c r="B139" s="67" t="s">
        <v>286</v>
      </c>
      <c r="C139" s="168">
        <v>46.08</v>
      </c>
      <c r="D139" s="74">
        <v>0</v>
      </c>
      <c r="E139" s="148">
        <v>0</v>
      </c>
      <c r="F139" s="157">
        <f t="shared" si="21"/>
        <v>0</v>
      </c>
      <c r="G139" s="72">
        <v>0</v>
      </c>
      <c r="H139" s="75">
        <v>0</v>
      </c>
      <c r="I139" s="75">
        <v>0</v>
      </c>
      <c r="J139" s="75"/>
      <c r="K139" s="75"/>
      <c r="L139" s="75"/>
      <c r="M139" s="75">
        <v>0</v>
      </c>
      <c r="N139" s="75"/>
      <c r="O139" s="70">
        <v>0</v>
      </c>
      <c r="P139" s="77"/>
      <c r="Q139" s="77"/>
      <c r="R139" s="77"/>
      <c r="S139" s="77"/>
      <c r="T139" s="77"/>
      <c r="U139" s="71">
        <v>0</v>
      </c>
      <c r="V139" s="71">
        <f t="shared" si="22"/>
        <v>0</v>
      </c>
      <c r="W139" s="73">
        <f t="shared" si="23"/>
        <v>0</v>
      </c>
      <c r="X139" s="77">
        <v>0</v>
      </c>
      <c r="Y139" s="73">
        <f>'ИТОГ и проверка'!R139</f>
        <v>0</v>
      </c>
      <c r="Z139" s="73">
        <v>0</v>
      </c>
      <c r="AA139" s="71">
        <f t="shared" si="25"/>
        <v>0</v>
      </c>
      <c r="AB139" s="10">
        <f t="shared" si="26"/>
        <v>0</v>
      </c>
      <c r="AC139" s="103">
        <v>0</v>
      </c>
      <c r="AD139" s="73"/>
      <c r="AE139" s="77"/>
      <c r="AF139" s="77"/>
      <c r="AG139" s="73">
        <f t="shared" si="27"/>
        <v>0</v>
      </c>
      <c r="AH139" s="73"/>
      <c r="AI139" s="91"/>
      <c r="AJ139" s="91">
        <f t="shared" si="28"/>
        <v>0</v>
      </c>
      <c r="AK139" s="89">
        <f t="shared" si="29"/>
        <v>0</v>
      </c>
      <c r="AL139" s="71">
        <f t="shared" si="30"/>
        <v>0</v>
      </c>
    </row>
    <row r="140" spans="1:38" ht="47.25">
      <c r="A140" s="66" t="s">
        <v>287</v>
      </c>
      <c r="B140" s="67" t="s">
        <v>288</v>
      </c>
      <c r="C140" s="171">
        <v>2622.14</v>
      </c>
      <c r="D140" s="74">
        <v>184</v>
      </c>
      <c r="E140" s="90">
        <v>168</v>
      </c>
      <c r="F140" s="157">
        <f t="shared" si="21"/>
        <v>6.4069805578649497E-2</v>
      </c>
      <c r="G140" s="72">
        <v>10</v>
      </c>
      <c r="H140" s="75">
        <v>10</v>
      </c>
      <c r="I140" s="75">
        <v>8</v>
      </c>
      <c r="J140" s="75"/>
      <c r="K140" s="75"/>
      <c r="L140" s="75"/>
      <c r="M140" s="75">
        <v>10</v>
      </c>
      <c r="N140" s="75"/>
      <c r="O140" s="115"/>
      <c r="P140" s="77"/>
      <c r="Q140" s="77"/>
      <c r="R140" s="77"/>
      <c r="S140" s="77"/>
      <c r="T140" s="77"/>
      <c r="U140" s="71">
        <v>0</v>
      </c>
      <c r="V140" s="71">
        <f t="shared" si="22"/>
        <v>16.8</v>
      </c>
      <c r="W140" s="73">
        <f t="shared" si="23"/>
        <v>16</v>
      </c>
      <c r="X140" s="77">
        <v>10</v>
      </c>
      <c r="Y140" s="73">
        <f>'ИТОГ и проверка'!R140+AC140</f>
        <v>11</v>
      </c>
      <c r="Z140" s="73">
        <f t="shared" si="24"/>
        <v>6.5476190476190474</v>
      </c>
      <c r="AA140" s="71">
        <f t="shared" si="25"/>
        <v>-3.4523809523809526</v>
      </c>
      <c r="AB140" s="73">
        <f t="shared" si="26"/>
        <v>0</v>
      </c>
      <c r="AC140" s="103">
        <v>11</v>
      </c>
      <c r="AD140" s="73"/>
      <c r="AE140" s="77"/>
      <c r="AF140" s="77"/>
      <c r="AG140" s="73">
        <f>Y140-AC140</f>
        <v>0</v>
      </c>
      <c r="AH140" s="73"/>
      <c r="AI140" s="91"/>
      <c r="AJ140" s="91">
        <f t="shared" si="28"/>
        <v>0</v>
      </c>
      <c r="AK140" s="89">
        <f t="shared" si="29"/>
        <v>-11</v>
      </c>
      <c r="AL140" s="71">
        <f t="shared" si="30"/>
        <v>0</v>
      </c>
    </row>
    <row r="141" spans="1:38">
      <c r="A141" s="93" t="s">
        <v>289</v>
      </c>
      <c r="B141" s="57" t="s">
        <v>290</v>
      </c>
      <c r="C141" s="175"/>
      <c r="D141" s="58"/>
      <c r="E141" s="164"/>
      <c r="F141" s="192"/>
      <c r="G141" s="119"/>
      <c r="H141" s="61"/>
      <c r="I141" s="61"/>
      <c r="J141" s="61"/>
      <c r="K141" s="61"/>
      <c r="L141" s="61"/>
      <c r="M141" s="61"/>
      <c r="N141" s="61"/>
      <c r="O141" s="7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120"/>
      <c r="AA141" s="60"/>
      <c r="AB141" s="10">
        <f t="shared" si="26"/>
        <v>0</v>
      </c>
      <c r="AC141" s="60"/>
      <c r="AD141" s="60"/>
      <c r="AE141" s="60"/>
      <c r="AF141" s="60"/>
      <c r="AG141" s="60"/>
      <c r="AH141" s="60"/>
      <c r="AI141" s="317"/>
      <c r="AJ141" s="91">
        <f t="shared" si="28"/>
        <v>0</v>
      </c>
      <c r="AK141" s="89">
        <f t="shared" si="29"/>
        <v>0</v>
      </c>
      <c r="AL141" s="71">
        <f t="shared" si="30"/>
        <v>0</v>
      </c>
    </row>
    <row r="142" spans="1:38" ht="31.5">
      <c r="A142" s="66" t="s">
        <v>291</v>
      </c>
      <c r="B142" s="67" t="s">
        <v>292</v>
      </c>
      <c r="C142" s="171">
        <v>240</v>
      </c>
      <c r="D142" s="69">
        <v>0</v>
      </c>
      <c r="E142" s="90">
        <v>0</v>
      </c>
      <c r="F142" s="157">
        <f t="shared" si="21"/>
        <v>0</v>
      </c>
      <c r="G142" s="72">
        <v>0</v>
      </c>
      <c r="H142" s="75">
        <v>0</v>
      </c>
      <c r="I142" s="75"/>
      <c r="J142" s="75"/>
      <c r="K142" s="75"/>
      <c r="L142" s="75"/>
      <c r="M142" s="75">
        <v>0</v>
      </c>
      <c r="N142" s="75"/>
      <c r="O142" s="70">
        <v>0</v>
      </c>
      <c r="P142" s="77"/>
      <c r="Q142" s="77"/>
      <c r="R142" s="77"/>
      <c r="S142" s="77"/>
      <c r="T142" s="77"/>
      <c r="U142" s="71">
        <v>0</v>
      </c>
      <c r="V142" s="71">
        <f t="shared" si="22"/>
        <v>0</v>
      </c>
      <c r="W142" s="73">
        <f t="shared" si="23"/>
        <v>0</v>
      </c>
      <c r="X142" s="77">
        <v>0</v>
      </c>
      <c r="Y142" s="73">
        <f>'ИТОГ и проверка'!R142</f>
        <v>0</v>
      </c>
      <c r="Z142" s="73">
        <v>0</v>
      </c>
      <c r="AA142" s="71">
        <f t="shared" si="25"/>
        <v>0</v>
      </c>
      <c r="AB142" s="73">
        <f t="shared" si="26"/>
        <v>0</v>
      </c>
      <c r="AC142" s="77"/>
      <c r="AD142" s="73"/>
      <c r="AE142" s="77"/>
      <c r="AF142" s="77"/>
      <c r="AG142" s="73">
        <f t="shared" si="27"/>
        <v>0</v>
      </c>
      <c r="AH142" s="73"/>
      <c r="AI142" s="91"/>
      <c r="AJ142" s="91">
        <f t="shared" si="28"/>
        <v>0</v>
      </c>
      <c r="AK142" s="89">
        <f t="shared" si="29"/>
        <v>0</v>
      </c>
      <c r="AL142" s="71">
        <f t="shared" si="30"/>
        <v>0</v>
      </c>
    </row>
    <row r="143" spans="1:38">
      <c r="A143" s="93" t="s">
        <v>293</v>
      </c>
      <c r="B143" s="57" t="s">
        <v>294</v>
      </c>
      <c r="C143" s="175"/>
      <c r="D143" s="58"/>
      <c r="E143" s="164"/>
      <c r="F143" s="192"/>
      <c r="G143" s="119"/>
      <c r="H143" s="61"/>
      <c r="I143" s="61"/>
      <c r="J143" s="61"/>
      <c r="K143" s="61"/>
      <c r="L143" s="61"/>
      <c r="M143" s="61"/>
      <c r="N143" s="61"/>
      <c r="O143" s="7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120"/>
      <c r="AA143" s="60"/>
      <c r="AB143" s="10">
        <f t="shared" si="26"/>
        <v>0</v>
      </c>
      <c r="AC143" s="60"/>
      <c r="AD143" s="60"/>
      <c r="AE143" s="60"/>
      <c r="AF143" s="60"/>
      <c r="AG143" s="60"/>
      <c r="AH143" s="60"/>
      <c r="AI143" s="317"/>
      <c r="AJ143" s="91">
        <f t="shared" si="28"/>
        <v>0</v>
      </c>
      <c r="AK143" s="89">
        <f t="shared" si="29"/>
        <v>0</v>
      </c>
      <c r="AL143" s="71">
        <f t="shared" si="30"/>
        <v>0</v>
      </c>
    </row>
    <row r="144" spans="1:38" ht="31.5">
      <c r="A144" s="66" t="s">
        <v>295</v>
      </c>
      <c r="B144" s="67" t="s">
        <v>296</v>
      </c>
      <c r="C144" s="171">
        <v>8.4109999999999996</v>
      </c>
      <c r="D144" s="74">
        <v>0</v>
      </c>
      <c r="E144" s="70">
        <v>0</v>
      </c>
      <c r="F144" s="157">
        <f t="shared" si="21"/>
        <v>0</v>
      </c>
      <c r="G144" s="72">
        <v>0</v>
      </c>
      <c r="H144" s="75">
        <v>0</v>
      </c>
      <c r="I144" s="75"/>
      <c r="J144" s="75"/>
      <c r="K144" s="75"/>
      <c r="L144" s="75"/>
      <c r="M144" s="75">
        <v>0</v>
      </c>
      <c r="N144" s="75"/>
      <c r="O144" s="70"/>
      <c r="P144" s="77"/>
      <c r="Q144" s="77"/>
      <c r="R144" s="77"/>
      <c r="S144" s="77"/>
      <c r="T144" s="77"/>
      <c r="U144" s="71">
        <v>0</v>
      </c>
      <c r="V144" s="71">
        <f t="shared" si="22"/>
        <v>0</v>
      </c>
      <c r="W144" s="73">
        <f t="shared" si="23"/>
        <v>0</v>
      </c>
      <c r="X144" s="77">
        <v>0</v>
      </c>
      <c r="Y144" s="73">
        <f>'ИТОГ и проверка'!R144</f>
        <v>0</v>
      </c>
      <c r="Z144" s="73">
        <v>0</v>
      </c>
      <c r="AA144" s="71">
        <f t="shared" si="25"/>
        <v>0</v>
      </c>
      <c r="AB144" s="73">
        <f t="shared" si="26"/>
        <v>0</v>
      </c>
      <c r="AC144" s="77"/>
      <c r="AD144" s="73"/>
      <c r="AE144" s="77"/>
      <c r="AF144" s="77"/>
      <c r="AG144" s="73">
        <f t="shared" si="27"/>
        <v>0</v>
      </c>
      <c r="AH144" s="73"/>
      <c r="AI144" s="91"/>
      <c r="AJ144" s="91">
        <f t="shared" si="28"/>
        <v>0</v>
      </c>
      <c r="AK144" s="89">
        <f t="shared" si="29"/>
        <v>0</v>
      </c>
      <c r="AL144" s="71">
        <f t="shared" si="30"/>
        <v>0</v>
      </c>
    </row>
    <row r="145" spans="1:38">
      <c r="A145" s="66" t="s">
        <v>297</v>
      </c>
      <c r="B145" s="67" t="s">
        <v>298</v>
      </c>
      <c r="C145" s="168">
        <v>62.664999999999999</v>
      </c>
      <c r="D145" s="74">
        <v>0</v>
      </c>
      <c r="E145" s="187">
        <v>15</v>
      </c>
      <c r="F145" s="157">
        <f t="shared" si="21"/>
        <v>0.23936806829968882</v>
      </c>
      <c r="G145" s="72">
        <v>0</v>
      </c>
      <c r="H145" s="75">
        <v>0</v>
      </c>
      <c r="I145" s="75"/>
      <c r="J145" s="75"/>
      <c r="K145" s="75"/>
      <c r="L145" s="75"/>
      <c r="M145" s="75">
        <v>0</v>
      </c>
      <c r="N145" s="75"/>
      <c r="O145" s="70">
        <v>0</v>
      </c>
      <c r="P145" s="77"/>
      <c r="Q145" s="77"/>
      <c r="R145" s="77"/>
      <c r="S145" s="77"/>
      <c r="T145" s="77"/>
      <c r="U145" s="71">
        <v>0</v>
      </c>
      <c r="V145" s="71">
        <f t="shared" si="22"/>
        <v>1.5</v>
      </c>
      <c r="W145" s="73">
        <f t="shared" si="23"/>
        <v>1</v>
      </c>
      <c r="X145" s="77">
        <v>10</v>
      </c>
      <c r="Y145" s="73">
        <f>'ИТОГ и проверка'!R145</f>
        <v>1</v>
      </c>
      <c r="Z145" s="73">
        <v>0</v>
      </c>
      <c r="AA145" s="71">
        <f t="shared" si="25"/>
        <v>-10</v>
      </c>
      <c r="AB145" s="10">
        <f t="shared" si="26"/>
        <v>0</v>
      </c>
      <c r="AC145" s="77"/>
      <c r="AD145" s="73"/>
      <c r="AE145" s="77"/>
      <c r="AF145" s="77"/>
      <c r="AG145" s="73">
        <f t="shared" si="27"/>
        <v>1</v>
      </c>
      <c r="AH145" s="73"/>
      <c r="AI145" s="91"/>
      <c r="AJ145" s="91">
        <f t="shared" si="28"/>
        <v>1</v>
      </c>
      <c r="AK145" s="89">
        <f t="shared" si="29"/>
        <v>0</v>
      </c>
      <c r="AL145" s="71">
        <f t="shared" si="30"/>
        <v>0</v>
      </c>
    </row>
    <row r="146" spans="1:38" ht="78.75">
      <c r="A146" s="66" t="s">
        <v>299</v>
      </c>
      <c r="B146" s="67" t="s">
        <v>300</v>
      </c>
      <c r="C146" s="222">
        <v>46.898000000000003</v>
      </c>
      <c r="D146" s="74">
        <v>23</v>
      </c>
      <c r="E146" s="70">
        <v>21</v>
      </c>
      <c r="F146" s="157">
        <f t="shared" si="21"/>
        <v>0.44778028913812951</v>
      </c>
      <c r="G146" s="72">
        <v>2</v>
      </c>
      <c r="H146" s="75">
        <v>9</v>
      </c>
      <c r="I146" s="75"/>
      <c r="J146" s="75"/>
      <c r="K146" s="75"/>
      <c r="L146" s="75"/>
      <c r="M146" s="75">
        <v>2</v>
      </c>
      <c r="N146" s="75"/>
      <c r="O146" s="70">
        <v>1</v>
      </c>
      <c r="P146" s="77"/>
      <c r="Q146" s="77"/>
      <c r="R146" s="77"/>
      <c r="S146" s="77"/>
      <c r="T146" s="77"/>
      <c r="U146" s="71">
        <f t="shared" si="31"/>
        <v>50</v>
      </c>
      <c r="V146" s="71">
        <f t="shared" si="22"/>
        <v>2.1</v>
      </c>
      <c r="W146" s="73">
        <f t="shared" si="23"/>
        <v>2</v>
      </c>
      <c r="X146" s="77">
        <v>10</v>
      </c>
      <c r="Y146" s="73">
        <f>'ИТОГ и проверка'!R146</f>
        <v>2</v>
      </c>
      <c r="Z146" s="73">
        <f t="shared" si="24"/>
        <v>9.5238095238095237</v>
      </c>
      <c r="AA146" s="71">
        <f t="shared" si="25"/>
        <v>-0.47619047619047628</v>
      </c>
      <c r="AB146" s="73">
        <f t="shared" si="26"/>
        <v>0</v>
      </c>
      <c r="AC146" s="77"/>
      <c r="AD146" s="73"/>
      <c r="AE146" s="77"/>
      <c r="AF146" s="77"/>
      <c r="AG146" s="73">
        <f t="shared" si="27"/>
        <v>2</v>
      </c>
      <c r="AH146" s="73"/>
      <c r="AI146" s="91"/>
      <c r="AJ146" s="91">
        <f t="shared" si="28"/>
        <v>2</v>
      </c>
      <c r="AK146" s="89">
        <f t="shared" si="29"/>
        <v>0</v>
      </c>
      <c r="AL146" s="71">
        <f t="shared" si="30"/>
        <v>0</v>
      </c>
    </row>
    <row r="147" spans="1:38" ht="47.25">
      <c r="A147" s="66" t="s">
        <v>301</v>
      </c>
      <c r="B147" s="67" t="s">
        <v>302</v>
      </c>
      <c r="C147" s="189">
        <v>41.238999999999997</v>
      </c>
      <c r="D147" s="74">
        <v>3</v>
      </c>
      <c r="E147" s="187">
        <v>2</v>
      </c>
      <c r="F147" s="157">
        <f t="shared" si="21"/>
        <v>4.8497781226508892E-2</v>
      </c>
      <c r="G147" s="72">
        <v>0</v>
      </c>
      <c r="H147" s="75">
        <v>0</v>
      </c>
      <c r="I147" s="75"/>
      <c r="J147" s="75"/>
      <c r="K147" s="75"/>
      <c r="L147" s="75"/>
      <c r="M147" s="75">
        <v>0</v>
      </c>
      <c r="N147" s="75"/>
      <c r="O147" s="70">
        <v>0</v>
      </c>
      <c r="P147" s="77"/>
      <c r="Q147" s="77"/>
      <c r="R147" s="77"/>
      <c r="S147" s="77"/>
      <c r="T147" s="77"/>
      <c r="U147" s="71">
        <v>0</v>
      </c>
      <c r="V147" s="71">
        <f t="shared" si="22"/>
        <v>0</v>
      </c>
      <c r="W147" s="73">
        <f t="shared" si="23"/>
        <v>0</v>
      </c>
      <c r="X147" s="77">
        <v>0</v>
      </c>
      <c r="Y147" s="73">
        <f>'ИТОГ и проверка'!R147</f>
        <v>0</v>
      </c>
      <c r="Z147" s="73">
        <f t="shared" si="24"/>
        <v>0</v>
      </c>
      <c r="AA147" s="71">
        <f t="shared" si="25"/>
        <v>0</v>
      </c>
      <c r="AB147" s="10">
        <f t="shared" si="26"/>
        <v>0</v>
      </c>
      <c r="AC147" s="77"/>
      <c r="AD147" s="73"/>
      <c r="AE147" s="77"/>
      <c r="AF147" s="77"/>
      <c r="AG147" s="73">
        <f t="shared" si="27"/>
        <v>0</v>
      </c>
      <c r="AH147" s="73"/>
      <c r="AI147" s="91"/>
      <c r="AJ147" s="91">
        <f t="shared" si="28"/>
        <v>0</v>
      </c>
      <c r="AK147" s="89">
        <f t="shared" si="29"/>
        <v>0</v>
      </c>
      <c r="AL147" s="71">
        <f t="shared" si="30"/>
        <v>0</v>
      </c>
    </row>
    <row r="148" spans="1:38" ht="31.5">
      <c r="A148" s="66" t="s">
        <v>303</v>
      </c>
      <c r="B148" s="67" t="s">
        <v>304</v>
      </c>
      <c r="C148" s="222">
        <v>49.59</v>
      </c>
      <c r="D148" s="74">
        <v>0</v>
      </c>
      <c r="E148" s="90">
        <v>0</v>
      </c>
      <c r="F148" s="157">
        <f t="shared" si="21"/>
        <v>0</v>
      </c>
      <c r="G148" s="72">
        <v>0</v>
      </c>
      <c r="H148" s="75">
        <v>0</v>
      </c>
      <c r="I148" s="75"/>
      <c r="J148" s="75"/>
      <c r="K148" s="75"/>
      <c r="L148" s="75"/>
      <c r="M148" s="75">
        <v>0</v>
      </c>
      <c r="N148" s="75"/>
      <c r="O148" s="70">
        <v>0</v>
      </c>
      <c r="P148" s="77"/>
      <c r="Q148" s="77"/>
      <c r="R148" s="77"/>
      <c r="S148" s="77"/>
      <c r="T148" s="77"/>
      <c r="U148" s="71">
        <v>0</v>
      </c>
      <c r="V148" s="71">
        <f t="shared" si="22"/>
        <v>0</v>
      </c>
      <c r="W148" s="73">
        <f t="shared" si="23"/>
        <v>0</v>
      </c>
      <c r="X148" s="77">
        <v>0</v>
      </c>
      <c r="Y148" s="73">
        <f>'ИТОГ и проверка'!R148</f>
        <v>0</v>
      </c>
      <c r="Z148" s="73">
        <v>0</v>
      </c>
      <c r="AA148" s="71">
        <f t="shared" si="25"/>
        <v>0</v>
      </c>
      <c r="AB148" s="73">
        <f t="shared" si="26"/>
        <v>0</v>
      </c>
      <c r="AC148" s="77"/>
      <c r="AD148" s="73"/>
      <c r="AE148" s="77"/>
      <c r="AF148" s="77"/>
      <c r="AG148" s="73">
        <f t="shared" si="27"/>
        <v>0</v>
      </c>
      <c r="AH148" s="73"/>
      <c r="AI148" s="91"/>
      <c r="AJ148" s="91">
        <f t="shared" si="28"/>
        <v>0</v>
      </c>
      <c r="AK148" s="89">
        <f t="shared" si="29"/>
        <v>0</v>
      </c>
      <c r="AL148" s="71">
        <f t="shared" si="30"/>
        <v>0</v>
      </c>
    </row>
    <row r="149" spans="1:38" ht="31.5">
      <c r="A149" s="66" t="s">
        <v>305</v>
      </c>
      <c r="B149" s="67" t="s">
        <v>306</v>
      </c>
      <c r="C149" s="168">
        <v>16.614000000000001</v>
      </c>
      <c r="D149" s="74">
        <v>3</v>
      </c>
      <c r="E149" s="226">
        <v>0</v>
      </c>
      <c r="F149" s="157">
        <f t="shared" si="21"/>
        <v>0</v>
      </c>
      <c r="G149" s="72">
        <v>0</v>
      </c>
      <c r="H149" s="75">
        <v>0</v>
      </c>
      <c r="I149" s="75"/>
      <c r="J149" s="75"/>
      <c r="K149" s="75"/>
      <c r="L149" s="75"/>
      <c r="M149" s="75">
        <v>0</v>
      </c>
      <c r="N149" s="75"/>
      <c r="O149" s="70">
        <v>0</v>
      </c>
      <c r="P149" s="77"/>
      <c r="Q149" s="77"/>
      <c r="R149" s="77"/>
      <c r="S149" s="77"/>
      <c r="T149" s="77"/>
      <c r="U149" s="71">
        <v>0</v>
      </c>
      <c r="V149" s="71">
        <f t="shared" si="22"/>
        <v>0</v>
      </c>
      <c r="W149" s="73">
        <f t="shared" si="23"/>
        <v>0</v>
      </c>
      <c r="X149" s="77">
        <v>0</v>
      </c>
      <c r="Y149" s="73">
        <f>'ИТОГ и проверка'!R149</f>
        <v>0</v>
      </c>
      <c r="Z149" s="73">
        <v>0</v>
      </c>
      <c r="AA149" s="71">
        <f t="shared" si="25"/>
        <v>0</v>
      </c>
      <c r="AB149" s="10">
        <f t="shared" si="26"/>
        <v>0</v>
      </c>
      <c r="AC149" s="77"/>
      <c r="AD149" s="73"/>
      <c r="AE149" s="77"/>
      <c r="AF149" s="77"/>
      <c r="AG149" s="73">
        <f t="shared" si="27"/>
        <v>0</v>
      </c>
      <c r="AH149" s="73"/>
      <c r="AI149" s="91"/>
      <c r="AJ149" s="91">
        <f t="shared" si="28"/>
        <v>0</v>
      </c>
      <c r="AK149" s="89">
        <f t="shared" si="29"/>
        <v>0</v>
      </c>
      <c r="AL149" s="71">
        <f t="shared" si="30"/>
        <v>0</v>
      </c>
    </row>
    <row r="150" spans="1:38" ht="47.25">
      <c r="A150" s="66" t="s">
        <v>307</v>
      </c>
      <c r="B150" s="67" t="s">
        <v>308</v>
      </c>
      <c r="C150" s="171">
        <v>25.611000000000001</v>
      </c>
      <c r="D150" s="74">
        <v>2</v>
      </c>
      <c r="E150" s="206">
        <v>4</v>
      </c>
      <c r="F150" s="157">
        <f t="shared" si="21"/>
        <v>0.1561828901643825</v>
      </c>
      <c r="G150" s="72">
        <v>0</v>
      </c>
      <c r="H150" s="75">
        <v>0</v>
      </c>
      <c r="I150" s="75"/>
      <c r="J150" s="75"/>
      <c r="K150" s="75"/>
      <c r="L150" s="75"/>
      <c r="M150" s="75">
        <v>0</v>
      </c>
      <c r="N150" s="75"/>
      <c r="O150" s="70">
        <v>0</v>
      </c>
      <c r="P150" s="77"/>
      <c r="Q150" s="77"/>
      <c r="R150" s="77"/>
      <c r="S150" s="77"/>
      <c r="T150" s="77"/>
      <c r="U150" s="71">
        <v>0</v>
      </c>
      <c r="V150" s="71">
        <f t="shared" si="22"/>
        <v>0</v>
      </c>
      <c r="W150" s="73">
        <f t="shared" si="23"/>
        <v>0</v>
      </c>
      <c r="X150" s="77">
        <v>0</v>
      </c>
      <c r="Y150" s="73">
        <f>'ИТОГ и проверка'!R150</f>
        <v>0</v>
      </c>
      <c r="Z150" s="73">
        <f t="shared" si="24"/>
        <v>0</v>
      </c>
      <c r="AA150" s="71">
        <f t="shared" si="25"/>
        <v>0</v>
      </c>
      <c r="AB150" s="73">
        <f t="shared" si="26"/>
        <v>0</v>
      </c>
      <c r="AC150" s="77"/>
      <c r="AD150" s="73"/>
      <c r="AE150" s="77"/>
      <c r="AF150" s="77"/>
      <c r="AG150" s="73">
        <f t="shared" si="27"/>
        <v>0</v>
      </c>
      <c r="AH150" s="73"/>
      <c r="AI150" s="91"/>
      <c r="AJ150" s="91">
        <f t="shared" si="28"/>
        <v>0</v>
      </c>
      <c r="AK150" s="89">
        <f t="shared" si="29"/>
        <v>0</v>
      </c>
      <c r="AL150" s="71">
        <f t="shared" si="30"/>
        <v>0</v>
      </c>
    </row>
    <row r="151" spans="1:38" ht="31.5">
      <c r="A151" s="66" t="s">
        <v>309</v>
      </c>
      <c r="B151" s="67" t="s">
        <v>310</v>
      </c>
      <c r="C151" s="195">
        <v>9.4640000000000004</v>
      </c>
      <c r="D151" s="284">
        <v>0</v>
      </c>
      <c r="E151" s="250">
        <v>0</v>
      </c>
      <c r="F151" s="174">
        <f t="shared" si="21"/>
        <v>0</v>
      </c>
      <c r="G151" s="72">
        <v>0</v>
      </c>
      <c r="H151" s="75">
        <v>0</v>
      </c>
      <c r="I151" s="75"/>
      <c r="J151" s="75"/>
      <c r="K151" s="75"/>
      <c r="L151" s="75"/>
      <c r="M151" s="75">
        <v>0</v>
      </c>
      <c r="N151" s="75"/>
      <c r="O151" s="70">
        <v>0</v>
      </c>
      <c r="P151" s="77"/>
      <c r="Q151" s="77"/>
      <c r="R151" s="77"/>
      <c r="S151" s="77"/>
      <c r="T151" s="77"/>
      <c r="U151" s="71">
        <v>0</v>
      </c>
      <c r="V151" s="71">
        <f t="shared" si="22"/>
        <v>0</v>
      </c>
      <c r="W151" s="73">
        <f t="shared" si="23"/>
        <v>0</v>
      </c>
      <c r="X151" s="77">
        <v>0</v>
      </c>
      <c r="Y151" s="73">
        <f>'ИТОГ и проверка'!R151</f>
        <v>0</v>
      </c>
      <c r="Z151" s="73">
        <v>0</v>
      </c>
      <c r="AA151" s="71">
        <f t="shared" si="25"/>
        <v>0</v>
      </c>
      <c r="AB151" s="10">
        <f t="shared" si="26"/>
        <v>0</v>
      </c>
      <c r="AC151" s="77"/>
      <c r="AD151" s="73"/>
      <c r="AE151" s="77"/>
      <c r="AF151" s="77"/>
      <c r="AG151" s="73">
        <f t="shared" si="27"/>
        <v>0</v>
      </c>
      <c r="AH151" s="73"/>
      <c r="AI151" s="91"/>
      <c r="AJ151" s="91">
        <f t="shared" si="28"/>
        <v>0</v>
      </c>
      <c r="AK151" s="89">
        <f t="shared" si="29"/>
        <v>0</v>
      </c>
      <c r="AL151" s="71">
        <f t="shared" si="30"/>
        <v>0</v>
      </c>
    </row>
    <row r="152" spans="1:38" ht="31.5">
      <c r="A152" s="66" t="s">
        <v>311</v>
      </c>
      <c r="B152" s="67" t="s">
        <v>312</v>
      </c>
      <c r="C152" s="171">
        <v>76.146000000000001</v>
      </c>
      <c r="D152" s="74">
        <v>7</v>
      </c>
      <c r="E152" s="251">
        <v>10</v>
      </c>
      <c r="F152" s="157">
        <f t="shared" si="21"/>
        <v>0.13132666193890682</v>
      </c>
      <c r="G152" s="72">
        <v>0</v>
      </c>
      <c r="H152" s="75">
        <v>0</v>
      </c>
      <c r="I152" s="75"/>
      <c r="J152" s="75"/>
      <c r="K152" s="75"/>
      <c r="L152" s="75"/>
      <c r="M152" s="75">
        <v>0</v>
      </c>
      <c r="N152" s="75"/>
      <c r="O152" s="70"/>
      <c r="P152" s="77"/>
      <c r="Q152" s="77"/>
      <c r="R152" s="77"/>
      <c r="S152" s="77"/>
      <c r="T152" s="77"/>
      <c r="U152" s="71">
        <v>0</v>
      </c>
      <c r="V152" s="71">
        <f t="shared" si="22"/>
        <v>1</v>
      </c>
      <c r="W152" s="73">
        <f t="shared" si="23"/>
        <v>1</v>
      </c>
      <c r="X152" s="77">
        <v>10</v>
      </c>
      <c r="Y152" s="73">
        <f>'ИТОГ и проверка'!R152</f>
        <v>1</v>
      </c>
      <c r="Z152" s="73">
        <f t="shared" si="24"/>
        <v>10</v>
      </c>
      <c r="AA152" s="71">
        <f t="shared" si="25"/>
        <v>0</v>
      </c>
      <c r="AB152" s="73">
        <f t="shared" si="26"/>
        <v>0</v>
      </c>
      <c r="AC152" s="77"/>
      <c r="AD152" s="73"/>
      <c r="AE152" s="77"/>
      <c r="AF152" s="77"/>
      <c r="AG152" s="73">
        <f t="shared" si="27"/>
        <v>1</v>
      </c>
      <c r="AH152" s="73"/>
      <c r="AI152" s="91"/>
      <c r="AJ152" s="91">
        <f t="shared" si="28"/>
        <v>1</v>
      </c>
      <c r="AK152" s="89">
        <f t="shared" si="29"/>
        <v>0</v>
      </c>
      <c r="AL152" s="71">
        <f t="shared" si="30"/>
        <v>0</v>
      </c>
    </row>
    <row r="153" spans="1:38" ht="47.25">
      <c r="A153" s="66" t="s">
        <v>313</v>
      </c>
      <c r="B153" s="67" t="s">
        <v>314</v>
      </c>
      <c r="C153" s="168">
        <v>40.438000000000002</v>
      </c>
      <c r="D153" s="284">
        <v>12</v>
      </c>
      <c r="E153" s="170">
        <v>6</v>
      </c>
      <c r="F153" s="174">
        <f t="shared" si="21"/>
        <v>0.14837529056827736</v>
      </c>
      <c r="G153" s="72">
        <v>1</v>
      </c>
      <c r="H153" s="75">
        <v>8</v>
      </c>
      <c r="I153" s="75"/>
      <c r="J153" s="75"/>
      <c r="K153" s="75"/>
      <c r="L153" s="75"/>
      <c r="M153" s="75">
        <v>1</v>
      </c>
      <c r="N153" s="75"/>
      <c r="O153" s="70">
        <v>0</v>
      </c>
      <c r="P153" s="77"/>
      <c r="Q153" s="77"/>
      <c r="R153" s="77"/>
      <c r="S153" s="77"/>
      <c r="T153" s="77"/>
      <c r="U153" s="71">
        <f t="shared" si="31"/>
        <v>0</v>
      </c>
      <c r="V153" s="71">
        <f t="shared" si="22"/>
        <v>0</v>
      </c>
      <c r="W153" s="73">
        <f t="shared" si="23"/>
        <v>0</v>
      </c>
      <c r="X153" s="77">
        <v>0</v>
      </c>
      <c r="Y153" s="73">
        <f>'ИТОГ и проверка'!R153</f>
        <v>0</v>
      </c>
      <c r="Z153" s="73">
        <f t="shared" si="24"/>
        <v>0</v>
      </c>
      <c r="AA153" s="71">
        <f t="shared" si="25"/>
        <v>0</v>
      </c>
      <c r="AB153" s="10">
        <f t="shared" si="26"/>
        <v>0</v>
      </c>
      <c r="AC153" s="77"/>
      <c r="AD153" s="73"/>
      <c r="AE153" s="77"/>
      <c r="AF153" s="77"/>
      <c r="AG153" s="73">
        <f t="shared" si="27"/>
        <v>0</v>
      </c>
      <c r="AH153" s="73"/>
      <c r="AI153" s="91"/>
      <c r="AJ153" s="91">
        <f t="shared" si="28"/>
        <v>0</v>
      </c>
      <c r="AK153" s="89">
        <f t="shared" si="29"/>
        <v>0</v>
      </c>
      <c r="AL153" s="71">
        <f t="shared" si="30"/>
        <v>0</v>
      </c>
    </row>
    <row r="154" spans="1:38" ht="31.5">
      <c r="A154" s="66" t="s">
        <v>315</v>
      </c>
      <c r="B154" s="67" t="s">
        <v>316</v>
      </c>
      <c r="C154" s="171">
        <v>16.07</v>
      </c>
      <c r="D154" s="284">
        <v>3</v>
      </c>
      <c r="E154" s="356">
        <v>0</v>
      </c>
      <c r="F154" s="174">
        <f t="shared" si="21"/>
        <v>0</v>
      </c>
      <c r="G154" s="72">
        <v>0</v>
      </c>
      <c r="H154" s="75">
        <v>0</v>
      </c>
      <c r="I154" s="75"/>
      <c r="J154" s="75"/>
      <c r="K154" s="75"/>
      <c r="L154" s="75"/>
      <c r="M154" s="75">
        <v>0</v>
      </c>
      <c r="N154" s="75"/>
      <c r="O154" s="70">
        <v>0</v>
      </c>
      <c r="P154" s="77"/>
      <c r="Q154" s="77"/>
      <c r="R154" s="77"/>
      <c r="S154" s="77"/>
      <c r="T154" s="77"/>
      <c r="U154" s="71">
        <v>0</v>
      </c>
      <c r="V154" s="71">
        <f t="shared" si="22"/>
        <v>0</v>
      </c>
      <c r="W154" s="73">
        <f t="shared" si="23"/>
        <v>0</v>
      </c>
      <c r="X154" s="77">
        <v>0</v>
      </c>
      <c r="Y154" s="73">
        <f>'ИТОГ и проверка'!R154</f>
        <v>0</v>
      </c>
      <c r="Z154" s="73">
        <v>0</v>
      </c>
      <c r="AA154" s="71">
        <f t="shared" si="25"/>
        <v>0</v>
      </c>
      <c r="AB154" s="73">
        <f t="shared" si="26"/>
        <v>0</v>
      </c>
      <c r="AC154" s="77"/>
      <c r="AD154" s="73"/>
      <c r="AE154" s="77"/>
      <c r="AF154" s="77"/>
      <c r="AG154" s="73">
        <f t="shared" si="27"/>
        <v>0</v>
      </c>
      <c r="AH154" s="73"/>
      <c r="AI154" s="91"/>
      <c r="AJ154" s="91">
        <f t="shared" si="28"/>
        <v>0</v>
      </c>
      <c r="AK154" s="89">
        <f t="shared" si="29"/>
        <v>0</v>
      </c>
      <c r="AL154" s="71">
        <f t="shared" si="30"/>
        <v>0</v>
      </c>
    </row>
    <row r="155" spans="1:38" ht="47.25">
      <c r="A155" s="66" t="s">
        <v>317</v>
      </c>
      <c r="B155" s="67" t="s">
        <v>318</v>
      </c>
      <c r="C155" s="168">
        <v>3.52</v>
      </c>
      <c r="D155" s="284">
        <v>0</v>
      </c>
      <c r="E155" s="356">
        <v>6</v>
      </c>
      <c r="F155" s="174">
        <f t="shared" si="21"/>
        <v>1.7045454545454546</v>
      </c>
      <c r="G155" s="72">
        <v>0</v>
      </c>
      <c r="H155" s="75">
        <v>0</v>
      </c>
      <c r="I155" s="75"/>
      <c r="J155" s="75"/>
      <c r="K155" s="75"/>
      <c r="L155" s="75"/>
      <c r="M155" s="75">
        <v>0</v>
      </c>
      <c r="N155" s="75"/>
      <c r="O155" s="70">
        <v>0</v>
      </c>
      <c r="P155" s="77"/>
      <c r="Q155" s="77"/>
      <c r="R155" s="77"/>
      <c r="S155" s="77"/>
      <c r="T155" s="77"/>
      <c r="U155" s="71">
        <v>0</v>
      </c>
      <c r="V155" s="71">
        <f t="shared" si="22"/>
        <v>0</v>
      </c>
      <c r="W155" s="73">
        <f t="shared" si="23"/>
        <v>0</v>
      </c>
      <c r="X155" s="77">
        <v>0</v>
      </c>
      <c r="Y155" s="73">
        <f>'ИТОГ и проверка'!R155</f>
        <v>0</v>
      </c>
      <c r="Z155" s="73">
        <v>0</v>
      </c>
      <c r="AA155" s="71">
        <f t="shared" si="25"/>
        <v>0</v>
      </c>
      <c r="AB155" s="10">
        <f t="shared" si="26"/>
        <v>0</v>
      </c>
      <c r="AC155" s="77"/>
      <c r="AD155" s="73"/>
      <c r="AE155" s="77"/>
      <c r="AF155" s="77"/>
      <c r="AG155" s="73">
        <f t="shared" si="27"/>
        <v>0</v>
      </c>
      <c r="AH155" s="73"/>
      <c r="AI155" s="91"/>
      <c r="AJ155" s="91">
        <f t="shared" si="28"/>
        <v>0</v>
      </c>
      <c r="AK155" s="89">
        <f t="shared" si="29"/>
        <v>0</v>
      </c>
      <c r="AL155" s="71">
        <f t="shared" si="30"/>
        <v>0</v>
      </c>
    </row>
    <row r="156" spans="1:38" ht="47.25">
      <c r="A156" s="66" t="s">
        <v>319</v>
      </c>
      <c r="B156" s="67" t="s">
        <v>320</v>
      </c>
      <c r="C156" s="171">
        <v>12.092000000000001</v>
      </c>
      <c r="D156" s="74">
        <v>0</v>
      </c>
      <c r="E156" s="334">
        <v>0</v>
      </c>
      <c r="F156" s="157">
        <f t="shared" si="21"/>
        <v>0</v>
      </c>
      <c r="G156" s="72">
        <v>0</v>
      </c>
      <c r="H156" s="75">
        <v>0</v>
      </c>
      <c r="I156" s="75"/>
      <c r="J156" s="75"/>
      <c r="K156" s="75"/>
      <c r="L156" s="75"/>
      <c r="M156" s="75">
        <v>0</v>
      </c>
      <c r="N156" s="75"/>
      <c r="O156" s="70">
        <v>0</v>
      </c>
      <c r="P156" s="77"/>
      <c r="Q156" s="77"/>
      <c r="R156" s="77"/>
      <c r="S156" s="77"/>
      <c r="T156" s="77"/>
      <c r="U156" s="71">
        <v>0</v>
      </c>
      <c r="V156" s="71">
        <f t="shared" si="22"/>
        <v>0</v>
      </c>
      <c r="W156" s="73">
        <f t="shared" si="23"/>
        <v>0</v>
      </c>
      <c r="X156" s="77">
        <v>0</v>
      </c>
      <c r="Y156" s="73">
        <f>'ИТОГ и проверка'!R156</f>
        <v>0</v>
      </c>
      <c r="Z156" s="73">
        <v>0</v>
      </c>
      <c r="AA156" s="71">
        <f t="shared" si="25"/>
        <v>0</v>
      </c>
      <c r="AB156" s="73">
        <f t="shared" si="26"/>
        <v>0</v>
      </c>
      <c r="AC156" s="77"/>
      <c r="AD156" s="73"/>
      <c r="AE156" s="77"/>
      <c r="AF156" s="77"/>
      <c r="AG156" s="73">
        <f t="shared" si="27"/>
        <v>0</v>
      </c>
      <c r="AH156" s="73"/>
      <c r="AI156" s="91"/>
      <c r="AJ156" s="91">
        <f t="shared" si="28"/>
        <v>0</v>
      </c>
      <c r="AK156" s="89">
        <f t="shared" si="29"/>
        <v>0</v>
      </c>
      <c r="AL156" s="71">
        <f t="shared" si="30"/>
        <v>0</v>
      </c>
    </row>
    <row r="157" spans="1:38" ht="31.5">
      <c r="A157" s="66" t="s">
        <v>321</v>
      </c>
      <c r="B157" s="67" t="s">
        <v>322</v>
      </c>
      <c r="C157" s="168">
        <v>22.745000000000001</v>
      </c>
      <c r="D157" s="74">
        <v>12</v>
      </c>
      <c r="E157" s="206">
        <v>15</v>
      </c>
      <c r="F157" s="157">
        <f t="shared" si="21"/>
        <v>0.65948560123103972</v>
      </c>
      <c r="G157" s="72">
        <v>1</v>
      </c>
      <c r="H157" s="75">
        <v>8</v>
      </c>
      <c r="I157" s="75"/>
      <c r="J157" s="75"/>
      <c r="K157" s="75"/>
      <c r="L157" s="75"/>
      <c r="M157" s="75">
        <v>1</v>
      </c>
      <c r="N157" s="75"/>
      <c r="O157" s="70">
        <v>0</v>
      </c>
      <c r="P157" s="77"/>
      <c r="Q157" s="77"/>
      <c r="R157" s="77"/>
      <c r="S157" s="77"/>
      <c r="T157" s="77"/>
      <c r="U157" s="71">
        <v>0</v>
      </c>
      <c r="V157" s="71">
        <f t="shared" si="22"/>
        <v>1.5</v>
      </c>
      <c r="W157" s="73">
        <f t="shared" si="23"/>
        <v>1</v>
      </c>
      <c r="X157" s="77">
        <v>10</v>
      </c>
      <c r="Y157" s="73">
        <f>'ИТОГ и проверка'!R157</f>
        <v>1</v>
      </c>
      <c r="Z157" s="73">
        <f t="shared" si="24"/>
        <v>6.666666666666667</v>
      </c>
      <c r="AA157" s="71">
        <f t="shared" si="25"/>
        <v>-3.333333333333333</v>
      </c>
      <c r="AB157" s="10">
        <f t="shared" si="26"/>
        <v>0</v>
      </c>
      <c r="AC157" s="77"/>
      <c r="AD157" s="73"/>
      <c r="AE157" s="77"/>
      <c r="AF157" s="77"/>
      <c r="AG157" s="73">
        <f t="shared" si="27"/>
        <v>1</v>
      </c>
      <c r="AH157" s="73"/>
      <c r="AI157" s="91"/>
      <c r="AJ157" s="91">
        <f t="shared" si="28"/>
        <v>1</v>
      </c>
      <c r="AK157" s="89">
        <f t="shared" si="29"/>
        <v>0</v>
      </c>
      <c r="AL157" s="71">
        <f t="shared" si="30"/>
        <v>0</v>
      </c>
    </row>
    <row r="158" spans="1:38" ht="31.5">
      <c r="A158" s="66" t="s">
        <v>323</v>
      </c>
      <c r="B158" s="124" t="s">
        <v>324</v>
      </c>
      <c r="C158" s="222">
        <v>33.654000000000003</v>
      </c>
      <c r="D158" s="284">
        <v>4</v>
      </c>
      <c r="E158" s="170">
        <v>3</v>
      </c>
      <c r="F158" s="174">
        <f t="shared" si="21"/>
        <v>8.9142449634515952E-2</v>
      </c>
      <c r="G158" s="72">
        <v>0</v>
      </c>
      <c r="H158" s="75">
        <v>0</v>
      </c>
      <c r="I158" s="75"/>
      <c r="J158" s="75"/>
      <c r="K158" s="75"/>
      <c r="L158" s="75"/>
      <c r="M158" s="75">
        <v>0</v>
      </c>
      <c r="N158" s="75"/>
      <c r="O158" s="70">
        <v>0</v>
      </c>
      <c r="P158" s="77"/>
      <c r="Q158" s="77"/>
      <c r="R158" s="77"/>
      <c r="S158" s="77"/>
      <c r="T158" s="77"/>
      <c r="U158" s="71">
        <v>0</v>
      </c>
      <c r="V158" s="71">
        <f t="shared" si="22"/>
        <v>0</v>
      </c>
      <c r="W158" s="73">
        <f t="shared" si="23"/>
        <v>0</v>
      </c>
      <c r="X158" s="77">
        <v>0</v>
      </c>
      <c r="Y158" s="73">
        <f>'ИТОГ и проверка'!R158</f>
        <v>0</v>
      </c>
      <c r="Z158" s="73">
        <f t="shared" si="24"/>
        <v>0</v>
      </c>
      <c r="AA158" s="71">
        <f t="shared" si="25"/>
        <v>0</v>
      </c>
      <c r="AB158" s="73">
        <f t="shared" si="26"/>
        <v>0</v>
      </c>
      <c r="AC158" s="77"/>
      <c r="AD158" s="73"/>
      <c r="AE158" s="77"/>
      <c r="AF158" s="77"/>
      <c r="AG158" s="73">
        <f t="shared" si="27"/>
        <v>0</v>
      </c>
      <c r="AH158" s="73"/>
      <c r="AI158" s="91"/>
      <c r="AJ158" s="91">
        <f t="shared" si="28"/>
        <v>0</v>
      </c>
      <c r="AK158" s="89">
        <f t="shared" si="29"/>
        <v>0</v>
      </c>
      <c r="AL158" s="71">
        <f t="shared" si="30"/>
        <v>0</v>
      </c>
    </row>
    <row r="159" spans="1:38" ht="31.5">
      <c r="A159" s="66" t="s">
        <v>325</v>
      </c>
      <c r="B159" s="124" t="s">
        <v>326</v>
      </c>
      <c r="C159" s="195">
        <v>11.364000000000001</v>
      </c>
      <c r="D159" s="284">
        <v>2</v>
      </c>
      <c r="E159" s="170">
        <v>2</v>
      </c>
      <c r="F159" s="174">
        <f t="shared" si="21"/>
        <v>0.17599436818021821</v>
      </c>
      <c r="G159" s="72">
        <v>0</v>
      </c>
      <c r="H159" s="75">
        <v>0</v>
      </c>
      <c r="I159" s="75"/>
      <c r="J159" s="75"/>
      <c r="K159" s="75"/>
      <c r="L159" s="75"/>
      <c r="M159" s="75">
        <v>0</v>
      </c>
      <c r="N159" s="75"/>
      <c r="O159" s="70">
        <v>0</v>
      </c>
      <c r="P159" s="77"/>
      <c r="Q159" s="77"/>
      <c r="R159" s="77"/>
      <c r="S159" s="77"/>
      <c r="T159" s="77"/>
      <c r="U159" s="71">
        <v>0</v>
      </c>
      <c r="V159" s="71">
        <f t="shared" si="22"/>
        <v>0</v>
      </c>
      <c r="W159" s="73">
        <f t="shared" si="23"/>
        <v>0</v>
      </c>
      <c r="X159" s="77">
        <v>0</v>
      </c>
      <c r="Y159" s="73">
        <f>'ИТОГ и проверка'!R159</f>
        <v>0</v>
      </c>
      <c r="Z159" s="73">
        <f t="shared" si="24"/>
        <v>0</v>
      </c>
      <c r="AA159" s="71">
        <f t="shared" si="25"/>
        <v>0</v>
      </c>
      <c r="AB159" s="10">
        <f t="shared" si="26"/>
        <v>0</v>
      </c>
      <c r="AC159" s="77"/>
      <c r="AD159" s="73"/>
      <c r="AE159" s="77"/>
      <c r="AF159" s="77"/>
      <c r="AG159" s="73">
        <f t="shared" si="27"/>
        <v>0</v>
      </c>
      <c r="AH159" s="73"/>
      <c r="AI159" s="91"/>
      <c r="AJ159" s="91">
        <f t="shared" si="28"/>
        <v>0</v>
      </c>
      <c r="AK159" s="89">
        <f t="shared" si="29"/>
        <v>0</v>
      </c>
      <c r="AL159" s="71">
        <f t="shared" si="30"/>
        <v>0</v>
      </c>
    </row>
    <row r="160" spans="1:38">
      <c r="A160" s="93" t="s">
        <v>327</v>
      </c>
      <c r="B160" s="57" t="s">
        <v>328</v>
      </c>
      <c r="C160" s="163"/>
      <c r="D160" s="165"/>
      <c r="E160" s="258"/>
      <c r="F160" s="213"/>
      <c r="G160" s="119"/>
      <c r="H160" s="61"/>
      <c r="I160" s="61"/>
      <c r="J160" s="61"/>
      <c r="K160" s="61"/>
      <c r="L160" s="61"/>
      <c r="M160" s="61"/>
      <c r="N160" s="61"/>
      <c r="O160" s="7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120"/>
      <c r="AA160" s="60"/>
      <c r="AB160" s="73">
        <f t="shared" si="26"/>
        <v>0</v>
      </c>
      <c r="AC160" s="60"/>
      <c r="AD160" s="60"/>
      <c r="AE160" s="60"/>
      <c r="AF160" s="60"/>
      <c r="AG160" s="60"/>
      <c r="AH160" s="60"/>
      <c r="AI160" s="317"/>
      <c r="AJ160" s="91">
        <f t="shared" si="28"/>
        <v>0</v>
      </c>
      <c r="AK160" s="89">
        <f t="shared" si="29"/>
        <v>0</v>
      </c>
      <c r="AL160" s="71">
        <f t="shared" si="30"/>
        <v>0</v>
      </c>
    </row>
    <row r="161" spans="1:38" ht="31.5">
      <c r="A161" s="66" t="s">
        <v>329</v>
      </c>
      <c r="B161" s="67" t="s">
        <v>330</v>
      </c>
      <c r="C161" s="195">
        <v>92.8</v>
      </c>
      <c r="D161" s="284">
        <v>23</v>
      </c>
      <c r="E161" s="250">
        <v>24</v>
      </c>
      <c r="F161" s="174">
        <f t="shared" si="21"/>
        <v>0.25862068965517243</v>
      </c>
      <c r="G161" s="72">
        <v>2</v>
      </c>
      <c r="H161" s="75">
        <v>9</v>
      </c>
      <c r="I161" s="75"/>
      <c r="J161" s="75"/>
      <c r="K161" s="75"/>
      <c r="L161" s="75"/>
      <c r="M161" s="75">
        <v>2</v>
      </c>
      <c r="N161" s="75"/>
      <c r="O161" s="70"/>
      <c r="P161" s="77"/>
      <c r="Q161" s="77"/>
      <c r="R161" s="77"/>
      <c r="S161" s="77"/>
      <c r="T161" s="77"/>
      <c r="U161" s="71">
        <f t="shared" si="31"/>
        <v>0</v>
      </c>
      <c r="V161" s="71">
        <f t="shared" si="22"/>
        <v>2.4000000000000004</v>
      </c>
      <c r="W161" s="73">
        <f t="shared" si="23"/>
        <v>2</v>
      </c>
      <c r="X161" s="77">
        <v>10</v>
      </c>
      <c r="Y161" s="73">
        <f>'ИТОГ и проверка'!R161</f>
        <v>2</v>
      </c>
      <c r="Z161" s="73">
        <f t="shared" si="24"/>
        <v>8.3333333333333339</v>
      </c>
      <c r="AA161" s="71">
        <f t="shared" si="25"/>
        <v>-1.6666666666666661</v>
      </c>
      <c r="AB161" s="10">
        <f t="shared" si="26"/>
        <v>0</v>
      </c>
      <c r="AC161" s="77"/>
      <c r="AD161" s="73"/>
      <c r="AE161" s="77"/>
      <c r="AF161" s="77"/>
      <c r="AG161" s="73">
        <f t="shared" si="27"/>
        <v>2</v>
      </c>
      <c r="AH161" s="73"/>
      <c r="AI161" s="91"/>
      <c r="AJ161" s="91">
        <f t="shared" si="28"/>
        <v>2</v>
      </c>
      <c r="AK161" s="89">
        <f t="shared" si="29"/>
        <v>0</v>
      </c>
      <c r="AL161" s="71">
        <f t="shared" si="30"/>
        <v>0</v>
      </c>
    </row>
    <row r="162" spans="1:38" ht="31.5">
      <c r="A162" s="66" t="s">
        <v>331</v>
      </c>
      <c r="B162" s="67" t="s">
        <v>332</v>
      </c>
      <c r="C162" s="171">
        <v>347.2</v>
      </c>
      <c r="D162" s="74">
        <v>8</v>
      </c>
      <c r="E162" s="148">
        <v>10</v>
      </c>
      <c r="F162" s="157">
        <f t="shared" si="21"/>
        <v>2.880184331797235E-2</v>
      </c>
      <c r="G162" s="72">
        <v>0</v>
      </c>
      <c r="H162" s="75">
        <v>0</v>
      </c>
      <c r="I162" s="75"/>
      <c r="J162" s="75"/>
      <c r="K162" s="75"/>
      <c r="L162" s="75"/>
      <c r="M162" s="75">
        <v>0</v>
      </c>
      <c r="N162" s="75"/>
      <c r="O162" s="70">
        <v>0</v>
      </c>
      <c r="P162" s="77"/>
      <c r="Q162" s="77"/>
      <c r="R162" s="77"/>
      <c r="S162" s="77"/>
      <c r="T162" s="77"/>
      <c r="U162" s="71">
        <v>0</v>
      </c>
      <c r="V162" s="71">
        <f t="shared" si="22"/>
        <v>1</v>
      </c>
      <c r="W162" s="73">
        <f t="shared" si="23"/>
        <v>1</v>
      </c>
      <c r="X162" s="77">
        <v>10</v>
      </c>
      <c r="Y162" s="73">
        <f>'ИТОГ и проверка'!R162</f>
        <v>1</v>
      </c>
      <c r="Z162" s="73">
        <f t="shared" si="24"/>
        <v>10</v>
      </c>
      <c r="AA162" s="71">
        <f t="shared" si="25"/>
        <v>0</v>
      </c>
      <c r="AB162" s="73">
        <f t="shared" si="26"/>
        <v>0</v>
      </c>
      <c r="AC162" s="77"/>
      <c r="AD162" s="73"/>
      <c r="AE162" s="77"/>
      <c r="AF162" s="77"/>
      <c r="AG162" s="73">
        <f t="shared" si="27"/>
        <v>1</v>
      </c>
      <c r="AH162" s="73"/>
      <c r="AI162" s="91"/>
      <c r="AJ162" s="91">
        <f t="shared" si="28"/>
        <v>1</v>
      </c>
      <c r="AK162" s="89">
        <f t="shared" si="29"/>
        <v>0</v>
      </c>
      <c r="AL162" s="71">
        <f t="shared" si="30"/>
        <v>0</v>
      </c>
    </row>
    <row r="163" spans="1:38">
      <c r="A163" s="93" t="s">
        <v>333</v>
      </c>
      <c r="B163" s="57" t="s">
        <v>334</v>
      </c>
      <c r="C163" s="175"/>
      <c r="D163" s="58"/>
      <c r="E163" s="59"/>
      <c r="F163" s="192"/>
      <c r="G163" s="119"/>
      <c r="H163" s="61"/>
      <c r="I163" s="61"/>
      <c r="J163" s="61"/>
      <c r="K163" s="61"/>
      <c r="L163" s="61"/>
      <c r="M163" s="61"/>
      <c r="N163" s="61"/>
      <c r="O163" s="7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120"/>
      <c r="AA163" s="60"/>
      <c r="AB163" s="10">
        <f t="shared" si="26"/>
        <v>0</v>
      </c>
      <c r="AC163" s="60"/>
      <c r="AD163" s="60"/>
      <c r="AE163" s="60"/>
      <c r="AF163" s="60"/>
      <c r="AG163" s="60"/>
      <c r="AH163" s="60"/>
      <c r="AI163" s="317"/>
      <c r="AJ163" s="91">
        <f t="shared" si="28"/>
        <v>0</v>
      </c>
      <c r="AK163" s="89">
        <f t="shared" si="29"/>
        <v>0</v>
      </c>
      <c r="AL163" s="71">
        <f t="shared" si="30"/>
        <v>0</v>
      </c>
    </row>
    <row r="164" spans="1:38" ht="31.5">
      <c r="A164" s="66" t="s">
        <v>335</v>
      </c>
      <c r="B164" s="67" t="s">
        <v>336</v>
      </c>
      <c r="C164" s="171">
        <v>10.686999999999999</v>
      </c>
      <c r="D164" s="74">
        <v>1</v>
      </c>
      <c r="E164" s="226">
        <v>0</v>
      </c>
      <c r="F164" s="157">
        <f t="shared" ref="F164:F227" si="32">E164/C164</f>
        <v>0</v>
      </c>
      <c r="G164" s="72">
        <v>0</v>
      </c>
      <c r="H164" s="75">
        <v>0</v>
      </c>
      <c r="I164" s="75"/>
      <c r="J164" s="75"/>
      <c r="K164" s="75"/>
      <c r="L164" s="75"/>
      <c r="M164" s="75">
        <v>0</v>
      </c>
      <c r="N164" s="75"/>
      <c r="O164" s="70"/>
      <c r="P164" s="77"/>
      <c r="Q164" s="77"/>
      <c r="R164" s="77"/>
      <c r="S164" s="77"/>
      <c r="T164" s="77"/>
      <c r="U164" s="71">
        <v>0</v>
      </c>
      <c r="V164" s="71">
        <f t="shared" ref="V164:V227" si="33">E164*X164%</f>
        <v>0</v>
      </c>
      <c r="W164" s="73">
        <f t="shared" ref="W164:W227" si="34">ROUNDDOWN(V164,0)</f>
        <v>0</v>
      </c>
      <c r="X164" s="77">
        <v>0</v>
      </c>
      <c r="Y164" s="73">
        <f>'ИТОГ и проверка'!R164</f>
        <v>0</v>
      </c>
      <c r="Z164" s="73">
        <v>0</v>
      </c>
      <c r="AA164" s="71">
        <f t="shared" ref="AA164:AA227" si="35">Z164-X164</f>
        <v>0</v>
      </c>
      <c r="AB164" s="73">
        <f t="shared" ref="AB164:AB227" si="36">IF(AA164&gt;0.01,AA164*1000000,0)</f>
        <v>0</v>
      </c>
      <c r="AC164" s="77"/>
      <c r="AD164" s="73"/>
      <c r="AE164" s="77"/>
      <c r="AF164" s="77"/>
      <c r="AG164" s="73">
        <f t="shared" ref="AG164:AG227" si="37">Y164</f>
        <v>0</v>
      </c>
      <c r="AH164" s="73"/>
      <c r="AI164" s="91"/>
      <c r="AJ164" s="91">
        <f t="shared" ref="AJ164:AJ227" si="38">SUM(AD164:AI164)</f>
        <v>0</v>
      </c>
      <c r="AK164" s="89">
        <f t="shared" ref="AK164:AK227" si="39">AJ164-Y164</f>
        <v>0</v>
      </c>
      <c r="AL164" s="71">
        <f t="shared" ref="AL164:AL227" si="40">IF(AK164&gt;1,AK164*1000,0)</f>
        <v>0</v>
      </c>
    </row>
    <row r="165" spans="1:38" ht="94.5">
      <c r="A165" s="66" t="s">
        <v>337</v>
      </c>
      <c r="B165" s="67" t="s">
        <v>338</v>
      </c>
      <c r="C165" s="195">
        <v>23.292999999999999</v>
      </c>
      <c r="D165" s="74">
        <v>0</v>
      </c>
      <c r="E165" s="90">
        <v>0</v>
      </c>
      <c r="F165" s="157">
        <f t="shared" si="32"/>
        <v>0</v>
      </c>
      <c r="G165" s="72">
        <v>0</v>
      </c>
      <c r="H165" s="75">
        <v>0</v>
      </c>
      <c r="I165" s="75"/>
      <c r="J165" s="75"/>
      <c r="K165" s="75"/>
      <c r="L165" s="75"/>
      <c r="M165" s="75">
        <v>0</v>
      </c>
      <c r="N165" s="75"/>
      <c r="O165" s="70">
        <v>0</v>
      </c>
      <c r="P165" s="77"/>
      <c r="Q165" s="77"/>
      <c r="R165" s="77"/>
      <c r="S165" s="77"/>
      <c r="T165" s="77"/>
      <c r="U165" s="71">
        <v>0</v>
      </c>
      <c r="V165" s="71">
        <f t="shared" si="33"/>
        <v>0</v>
      </c>
      <c r="W165" s="73">
        <f t="shared" si="34"/>
        <v>0</v>
      </c>
      <c r="X165" s="77">
        <v>0</v>
      </c>
      <c r="Y165" s="73">
        <f>'ИТОГ и проверка'!R165</f>
        <v>0</v>
      </c>
      <c r="Z165" s="73">
        <v>0</v>
      </c>
      <c r="AA165" s="71">
        <f t="shared" si="35"/>
        <v>0</v>
      </c>
      <c r="AB165" s="10">
        <f t="shared" si="36"/>
        <v>0</v>
      </c>
      <c r="AC165" s="77"/>
      <c r="AD165" s="73"/>
      <c r="AE165" s="77"/>
      <c r="AF165" s="77"/>
      <c r="AG165" s="73">
        <f t="shared" si="37"/>
        <v>0</v>
      </c>
      <c r="AH165" s="73"/>
      <c r="AI165" s="91"/>
      <c r="AJ165" s="91">
        <f t="shared" si="38"/>
        <v>0</v>
      </c>
      <c r="AK165" s="89">
        <f t="shared" si="39"/>
        <v>0</v>
      </c>
      <c r="AL165" s="71">
        <f t="shared" si="40"/>
        <v>0</v>
      </c>
    </row>
    <row r="166" spans="1:38" ht="47.25">
      <c r="A166" s="66" t="s">
        <v>339</v>
      </c>
      <c r="B166" s="67" t="s">
        <v>340</v>
      </c>
      <c r="C166" s="171">
        <v>19.553999999999998</v>
      </c>
      <c r="D166" s="284">
        <v>4</v>
      </c>
      <c r="E166" s="320">
        <v>11</v>
      </c>
      <c r="F166" s="174">
        <f t="shared" si="32"/>
        <v>0.56254474787767217</v>
      </c>
      <c r="G166" s="72">
        <v>0</v>
      </c>
      <c r="H166" s="75">
        <v>0</v>
      </c>
      <c r="I166" s="75"/>
      <c r="J166" s="75"/>
      <c r="K166" s="75"/>
      <c r="L166" s="75"/>
      <c r="M166" s="75">
        <v>0</v>
      </c>
      <c r="N166" s="75"/>
      <c r="O166" s="70">
        <v>0</v>
      </c>
      <c r="P166" s="77"/>
      <c r="Q166" s="77"/>
      <c r="R166" s="77"/>
      <c r="S166" s="77"/>
      <c r="T166" s="77"/>
      <c r="U166" s="71">
        <v>0</v>
      </c>
      <c r="V166" s="71">
        <f t="shared" si="33"/>
        <v>0</v>
      </c>
      <c r="W166" s="73">
        <f t="shared" si="34"/>
        <v>0</v>
      </c>
      <c r="X166" s="77">
        <v>0</v>
      </c>
      <c r="Y166" s="73">
        <f>'ИТОГ и проверка'!R166</f>
        <v>0</v>
      </c>
      <c r="Z166" s="73">
        <f t="shared" ref="Z166:Z227" si="41">Y166/E166%</f>
        <v>0</v>
      </c>
      <c r="AA166" s="71">
        <f t="shared" si="35"/>
        <v>0</v>
      </c>
      <c r="AB166" s="73">
        <f t="shared" si="36"/>
        <v>0</v>
      </c>
      <c r="AC166" s="77"/>
      <c r="AD166" s="73"/>
      <c r="AE166" s="77"/>
      <c r="AF166" s="77"/>
      <c r="AG166" s="73">
        <f t="shared" si="37"/>
        <v>0</v>
      </c>
      <c r="AH166" s="73"/>
      <c r="AI166" s="91"/>
      <c r="AJ166" s="91">
        <f t="shared" si="38"/>
        <v>0</v>
      </c>
      <c r="AK166" s="89">
        <f t="shared" si="39"/>
        <v>0</v>
      </c>
      <c r="AL166" s="71">
        <f t="shared" si="40"/>
        <v>0</v>
      </c>
    </row>
    <row r="167" spans="1:38" ht="31.5">
      <c r="A167" s="66" t="s">
        <v>341</v>
      </c>
      <c r="B167" s="67" t="s">
        <v>342</v>
      </c>
      <c r="C167" s="168">
        <v>119.479</v>
      </c>
      <c r="D167" s="74">
        <v>28</v>
      </c>
      <c r="E167" s="187">
        <v>18</v>
      </c>
      <c r="F167" s="157">
        <f t="shared" si="32"/>
        <v>0.15065408984005557</v>
      </c>
      <c r="G167" s="72">
        <v>2</v>
      </c>
      <c r="H167" s="75">
        <v>7</v>
      </c>
      <c r="I167" s="75"/>
      <c r="J167" s="75"/>
      <c r="K167" s="75"/>
      <c r="L167" s="75"/>
      <c r="M167" s="75">
        <v>2</v>
      </c>
      <c r="N167" s="75"/>
      <c r="O167" s="70"/>
      <c r="P167" s="77"/>
      <c r="Q167" s="77"/>
      <c r="R167" s="77"/>
      <c r="S167" s="77"/>
      <c r="T167" s="77"/>
      <c r="U167" s="71">
        <f t="shared" ref="U167:U227" si="42">O167/G167%</f>
        <v>0</v>
      </c>
      <c r="V167" s="71">
        <f t="shared" si="33"/>
        <v>1.8</v>
      </c>
      <c r="W167" s="73">
        <f t="shared" si="34"/>
        <v>1</v>
      </c>
      <c r="X167" s="77">
        <v>10</v>
      </c>
      <c r="Y167" s="73">
        <f>'ИТОГ и проверка'!R167</f>
        <v>1</v>
      </c>
      <c r="Z167" s="73">
        <f t="shared" si="41"/>
        <v>5.5555555555555554</v>
      </c>
      <c r="AA167" s="71">
        <f t="shared" si="35"/>
        <v>-4.4444444444444446</v>
      </c>
      <c r="AB167" s="10">
        <f t="shared" si="36"/>
        <v>0</v>
      </c>
      <c r="AC167" s="77"/>
      <c r="AD167" s="73"/>
      <c r="AE167" s="77"/>
      <c r="AF167" s="77"/>
      <c r="AG167" s="73">
        <f t="shared" si="37"/>
        <v>1</v>
      </c>
      <c r="AH167" s="73"/>
      <c r="AI167" s="91"/>
      <c r="AJ167" s="91">
        <f t="shared" si="38"/>
        <v>1</v>
      </c>
      <c r="AK167" s="89">
        <f t="shared" si="39"/>
        <v>0</v>
      </c>
      <c r="AL167" s="71">
        <f t="shared" si="40"/>
        <v>0</v>
      </c>
    </row>
    <row r="168" spans="1:38" ht="31.5">
      <c r="A168" s="66" t="s">
        <v>343</v>
      </c>
      <c r="B168" s="67" t="s">
        <v>344</v>
      </c>
      <c r="C168" s="171">
        <v>127.17</v>
      </c>
      <c r="D168" s="74">
        <v>15</v>
      </c>
      <c r="E168" s="90">
        <v>19</v>
      </c>
      <c r="F168" s="157">
        <f t="shared" si="32"/>
        <v>0.14940630651883305</v>
      </c>
      <c r="G168" s="72">
        <v>1</v>
      </c>
      <c r="H168" s="75">
        <v>7</v>
      </c>
      <c r="I168" s="75"/>
      <c r="J168" s="75"/>
      <c r="K168" s="75"/>
      <c r="L168" s="75"/>
      <c r="M168" s="75">
        <v>1</v>
      </c>
      <c r="N168" s="75"/>
      <c r="O168" s="70">
        <v>0</v>
      </c>
      <c r="P168" s="77"/>
      <c r="Q168" s="77"/>
      <c r="R168" s="77"/>
      <c r="S168" s="77"/>
      <c r="T168" s="77"/>
      <c r="U168" s="71">
        <f t="shared" si="42"/>
        <v>0</v>
      </c>
      <c r="V168" s="71">
        <f t="shared" si="33"/>
        <v>1.9000000000000001</v>
      </c>
      <c r="W168" s="73">
        <f t="shared" si="34"/>
        <v>1</v>
      </c>
      <c r="X168" s="77">
        <v>10</v>
      </c>
      <c r="Y168" s="73">
        <f>'ИТОГ и проверка'!R168</f>
        <v>1</v>
      </c>
      <c r="Z168" s="73">
        <f t="shared" si="41"/>
        <v>5.2631578947368425</v>
      </c>
      <c r="AA168" s="71">
        <f t="shared" si="35"/>
        <v>-4.7368421052631575</v>
      </c>
      <c r="AB168" s="73">
        <f t="shared" si="36"/>
        <v>0</v>
      </c>
      <c r="AC168" s="77"/>
      <c r="AD168" s="73"/>
      <c r="AE168" s="77"/>
      <c r="AF168" s="77"/>
      <c r="AG168" s="73">
        <f t="shared" si="37"/>
        <v>1</v>
      </c>
      <c r="AH168" s="73"/>
      <c r="AI168" s="91"/>
      <c r="AJ168" s="91">
        <f t="shared" si="38"/>
        <v>1</v>
      </c>
      <c r="AK168" s="89">
        <f t="shared" si="39"/>
        <v>0</v>
      </c>
      <c r="AL168" s="71">
        <f t="shared" si="40"/>
        <v>0</v>
      </c>
    </row>
    <row r="169" spans="1:38" ht="63">
      <c r="A169" s="66" t="s">
        <v>345</v>
      </c>
      <c r="B169" s="67" t="s">
        <v>346</v>
      </c>
      <c r="C169" s="195">
        <v>51.795000000000002</v>
      </c>
      <c r="D169" s="74">
        <v>6</v>
      </c>
      <c r="E169" s="251">
        <v>4</v>
      </c>
      <c r="F169" s="157">
        <f t="shared" si="32"/>
        <v>7.7227531615020759E-2</v>
      </c>
      <c r="G169" s="72">
        <v>0</v>
      </c>
      <c r="H169" s="75">
        <v>0</v>
      </c>
      <c r="I169" s="75"/>
      <c r="J169" s="75"/>
      <c r="K169" s="75"/>
      <c r="L169" s="75"/>
      <c r="M169" s="75">
        <v>0</v>
      </c>
      <c r="N169" s="75"/>
      <c r="O169" s="70">
        <v>0</v>
      </c>
      <c r="P169" s="77"/>
      <c r="Q169" s="77"/>
      <c r="R169" s="77"/>
      <c r="S169" s="77"/>
      <c r="T169" s="77"/>
      <c r="U169" s="71">
        <v>0</v>
      </c>
      <c r="V169" s="71">
        <f t="shared" si="33"/>
        <v>0</v>
      </c>
      <c r="W169" s="73">
        <f t="shared" si="34"/>
        <v>0</v>
      </c>
      <c r="X169" s="77">
        <v>0</v>
      </c>
      <c r="Y169" s="73">
        <f>'ИТОГ и проверка'!R169</f>
        <v>0</v>
      </c>
      <c r="Z169" s="73">
        <f t="shared" si="41"/>
        <v>0</v>
      </c>
      <c r="AA169" s="71">
        <f t="shared" si="35"/>
        <v>0</v>
      </c>
      <c r="AB169" s="10">
        <f t="shared" si="36"/>
        <v>0</v>
      </c>
      <c r="AC169" s="77"/>
      <c r="AD169" s="73"/>
      <c r="AE169" s="77"/>
      <c r="AF169" s="77"/>
      <c r="AG169" s="73">
        <f t="shared" si="37"/>
        <v>0</v>
      </c>
      <c r="AH169" s="73"/>
      <c r="AI169" s="91"/>
      <c r="AJ169" s="91">
        <f t="shared" si="38"/>
        <v>0</v>
      </c>
      <c r="AK169" s="89">
        <f t="shared" si="39"/>
        <v>0</v>
      </c>
      <c r="AL169" s="71">
        <f t="shared" si="40"/>
        <v>0</v>
      </c>
    </row>
    <row r="170" spans="1:38">
      <c r="A170" s="93" t="s">
        <v>347</v>
      </c>
      <c r="B170" s="57" t="s">
        <v>348</v>
      </c>
      <c r="C170" s="163"/>
      <c r="D170" s="165"/>
      <c r="E170" s="258"/>
      <c r="F170" s="213"/>
      <c r="G170" s="119"/>
      <c r="H170" s="61"/>
      <c r="I170" s="61"/>
      <c r="J170" s="61"/>
      <c r="K170" s="61"/>
      <c r="L170" s="61"/>
      <c r="M170" s="61"/>
      <c r="N170" s="61"/>
      <c r="O170" s="7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120"/>
      <c r="AA170" s="60"/>
      <c r="AB170" s="73">
        <f t="shared" si="36"/>
        <v>0</v>
      </c>
      <c r="AC170" s="60"/>
      <c r="AD170" s="60"/>
      <c r="AE170" s="60"/>
      <c r="AF170" s="60"/>
      <c r="AG170" s="60"/>
      <c r="AH170" s="60"/>
      <c r="AI170" s="317"/>
      <c r="AJ170" s="91">
        <f t="shared" si="38"/>
        <v>0</v>
      </c>
      <c r="AK170" s="89">
        <f t="shared" si="39"/>
        <v>0</v>
      </c>
      <c r="AL170" s="71">
        <f t="shared" si="40"/>
        <v>0</v>
      </c>
    </row>
    <row r="171" spans="1:38" ht="31.5">
      <c r="A171" s="66" t="s">
        <v>349</v>
      </c>
      <c r="B171" s="67" t="s">
        <v>350</v>
      </c>
      <c r="C171" s="168">
        <v>394.31799999999998</v>
      </c>
      <c r="D171" s="284">
        <v>35</v>
      </c>
      <c r="E171" s="170">
        <v>21</v>
      </c>
      <c r="F171" s="174">
        <f t="shared" si="32"/>
        <v>5.3256508706171164E-2</v>
      </c>
      <c r="G171" s="72">
        <v>3</v>
      </c>
      <c r="H171" s="75">
        <v>9</v>
      </c>
      <c r="I171" s="75"/>
      <c r="J171" s="75"/>
      <c r="K171" s="75"/>
      <c r="L171" s="75"/>
      <c r="M171" s="75">
        <v>3</v>
      </c>
      <c r="N171" s="75"/>
      <c r="O171" s="70">
        <v>0</v>
      </c>
      <c r="P171" s="77"/>
      <c r="Q171" s="77"/>
      <c r="R171" s="77"/>
      <c r="S171" s="77"/>
      <c r="T171" s="77"/>
      <c r="U171" s="71">
        <f t="shared" si="42"/>
        <v>0</v>
      </c>
      <c r="V171" s="71">
        <f t="shared" si="33"/>
        <v>2.1</v>
      </c>
      <c r="W171" s="73">
        <f t="shared" si="34"/>
        <v>2</v>
      </c>
      <c r="X171" s="77">
        <v>10</v>
      </c>
      <c r="Y171" s="73">
        <f>'ИТОГ и проверка'!R171</f>
        <v>2</v>
      </c>
      <c r="Z171" s="73">
        <f t="shared" si="41"/>
        <v>9.5238095238095237</v>
      </c>
      <c r="AA171" s="71">
        <f t="shared" si="35"/>
        <v>-0.47619047619047628</v>
      </c>
      <c r="AB171" s="10">
        <f t="shared" si="36"/>
        <v>0</v>
      </c>
      <c r="AC171" s="77"/>
      <c r="AD171" s="73"/>
      <c r="AE171" s="77"/>
      <c r="AF171" s="77"/>
      <c r="AG171" s="73">
        <f t="shared" si="37"/>
        <v>2</v>
      </c>
      <c r="AH171" s="73"/>
      <c r="AI171" s="91"/>
      <c r="AJ171" s="91">
        <f t="shared" si="38"/>
        <v>2</v>
      </c>
      <c r="AK171" s="89">
        <f t="shared" si="39"/>
        <v>0</v>
      </c>
      <c r="AL171" s="71">
        <f t="shared" si="40"/>
        <v>0</v>
      </c>
    </row>
    <row r="172" spans="1:38" ht="31.5">
      <c r="A172" s="66" t="s">
        <v>351</v>
      </c>
      <c r="B172" s="67" t="s">
        <v>352</v>
      </c>
      <c r="C172" s="171">
        <v>193.92599999999999</v>
      </c>
      <c r="D172" s="284">
        <v>10</v>
      </c>
      <c r="E172" s="170">
        <v>1</v>
      </c>
      <c r="F172" s="174">
        <f t="shared" si="32"/>
        <v>5.1566061281107228E-3</v>
      </c>
      <c r="G172" s="72">
        <v>0</v>
      </c>
      <c r="H172" s="75">
        <v>0</v>
      </c>
      <c r="I172" s="75"/>
      <c r="J172" s="75"/>
      <c r="K172" s="75"/>
      <c r="L172" s="75"/>
      <c r="M172" s="75">
        <v>0</v>
      </c>
      <c r="N172" s="75"/>
      <c r="O172" s="70"/>
      <c r="P172" s="77"/>
      <c r="Q172" s="77"/>
      <c r="R172" s="77"/>
      <c r="S172" s="77"/>
      <c r="T172" s="77"/>
      <c r="U172" s="71">
        <v>0</v>
      </c>
      <c r="V172" s="71">
        <f t="shared" si="33"/>
        <v>0.1</v>
      </c>
      <c r="W172" s="73">
        <f t="shared" si="34"/>
        <v>0</v>
      </c>
      <c r="X172" s="77">
        <v>10</v>
      </c>
      <c r="Y172" s="73">
        <f>'ИТОГ и проверка'!R172</f>
        <v>0</v>
      </c>
      <c r="Z172" s="73">
        <f t="shared" si="41"/>
        <v>0</v>
      </c>
      <c r="AA172" s="71">
        <f t="shared" si="35"/>
        <v>-10</v>
      </c>
      <c r="AB172" s="73">
        <f t="shared" si="36"/>
        <v>0</v>
      </c>
      <c r="AC172" s="77"/>
      <c r="AD172" s="73"/>
      <c r="AE172" s="77"/>
      <c r="AF172" s="77"/>
      <c r="AG172" s="73">
        <f t="shared" si="37"/>
        <v>0</v>
      </c>
      <c r="AH172" s="73"/>
      <c r="AI172" s="91"/>
      <c r="AJ172" s="91">
        <f t="shared" si="38"/>
        <v>0</v>
      </c>
      <c r="AK172" s="89">
        <f t="shared" si="39"/>
        <v>0</v>
      </c>
      <c r="AL172" s="71">
        <f t="shared" si="40"/>
        <v>0</v>
      </c>
    </row>
    <row r="173" spans="1:38" ht="31.5">
      <c r="A173" s="66" t="s">
        <v>353</v>
      </c>
      <c r="B173" s="67" t="s">
        <v>354</v>
      </c>
      <c r="C173" s="168">
        <v>187.15299999999999</v>
      </c>
      <c r="D173" s="284">
        <v>2</v>
      </c>
      <c r="E173" s="170">
        <v>0</v>
      </c>
      <c r="F173" s="174">
        <f t="shared" si="32"/>
        <v>0</v>
      </c>
      <c r="G173" s="72">
        <v>0</v>
      </c>
      <c r="H173" s="75">
        <v>0</v>
      </c>
      <c r="I173" s="75"/>
      <c r="J173" s="75"/>
      <c r="K173" s="75"/>
      <c r="L173" s="75"/>
      <c r="M173" s="75">
        <v>0</v>
      </c>
      <c r="N173" s="75"/>
      <c r="O173" s="70">
        <v>0</v>
      </c>
      <c r="P173" s="77"/>
      <c r="Q173" s="77"/>
      <c r="R173" s="77"/>
      <c r="S173" s="77"/>
      <c r="T173" s="77"/>
      <c r="U173" s="71">
        <v>0</v>
      </c>
      <c r="V173" s="71">
        <f t="shared" si="33"/>
        <v>0</v>
      </c>
      <c r="W173" s="73">
        <f t="shared" si="34"/>
        <v>0</v>
      </c>
      <c r="X173" s="77">
        <v>0</v>
      </c>
      <c r="Y173" s="73">
        <f>'ИТОГ и проверка'!R173</f>
        <v>0</v>
      </c>
      <c r="Z173" s="73">
        <v>0</v>
      </c>
      <c r="AA173" s="71">
        <f t="shared" si="35"/>
        <v>0</v>
      </c>
      <c r="AB173" s="10">
        <f t="shared" si="36"/>
        <v>0</v>
      </c>
      <c r="AC173" s="77"/>
      <c r="AD173" s="73"/>
      <c r="AE173" s="77"/>
      <c r="AF173" s="77"/>
      <c r="AG173" s="73">
        <f t="shared" si="37"/>
        <v>0</v>
      </c>
      <c r="AH173" s="73"/>
      <c r="AI173" s="91"/>
      <c r="AJ173" s="91">
        <f t="shared" si="38"/>
        <v>0</v>
      </c>
      <c r="AK173" s="89">
        <f t="shared" si="39"/>
        <v>0</v>
      </c>
      <c r="AL173" s="71">
        <f t="shared" si="40"/>
        <v>0</v>
      </c>
    </row>
    <row r="174" spans="1:38" ht="31.5">
      <c r="A174" s="66" t="s">
        <v>355</v>
      </c>
      <c r="B174" s="67" t="s">
        <v>120</v>
      </c>
      <c r="C174" s="171">
        <v>264.69600000000003</v>
      </c>
      <c r="D174" s="284">
        <v>2</v>
      </c>
      <c r="E174" s="170">
        <v>16</v>
      </c>
      <c r="F174" s="174">
        <f t="shared" si="32"/>
        <v>6.0446701121286299E-2</v>
      </c>
      <c r="G174" s="72">
        <v>0</v>
      </c>
      <c r="H174" s="75">
        <v>0</v>
      </c>
      <c r="I174" s="75"/>
      <c r="J174" s="75"/>
      <c r="K174" s="75"/>
      <c r="L174" s="75"/>
      <c r="M174" s="75">
        <v>0</v>
      </c>
      <c r="N174" s="75"/>
      <c r="O174" s="70">
        <v>0</v>
      </c>
      <c r="P174" s="77"/>
      <c r="Q174" s="77"/>
      <c r="R174" s="77"/>
      <c r="S174" s="77"/>
      <c r="T174" s="77"/>
      <c r="U174" s="71">
        <v>0</v>
      </c>
      <c r="V174" s="71">
        <f t="shared" si="33"/>
        <v>1.6</v>
      </c>
      <c r="W174" s="73">
        <f t="shared" si="34"/>
        <v>1</v>
      </c>
      <c r="X174" s="77">
        <v>10</v>
      </c>
      <c r="Y174" s="73">
        <f>'ИТОГ и проверка'!R174</f>
        <v>1</v>
      </c>
      <c r="Z174" s="73">
        <f t="shared" si="41"/>
        <v>6.25</v>
      </c>
      <c r="AA174" s="71">
        <f t="shared" si="35"/>
        <v>-3.75</v>
      </c>
      <c r="AB174" s="73">
        <f t="shared" si="36"/>
        <v>0</v>
      </c>
      <c r="AC174" s="77"/>
      <c r="AD174" s="73"/>
      <c r="AE174" s="77"/>
      <c r="AF174" s="77"/>
      <c r="AG174" s="73">
        <f t="shared" si="37"/>
        <v>1</v>
      </c>
      <c r="AH174" s="73"/>
      <c r="AI174" s="91"/>
      <c r="AJ174" s="91">
        <f t="shared" si="38"/>
        <v>1</v>
      </c>
      <c r="AK174" s="89">
        <f t="shared" si="39"/>
        <v>0</v>
      </c>
      <c r="AL174" s="71">
        <f t="shared" si="40"/>
        <v>0</v>
      </c>
    </row>
    <row r="175" spans="1:38" ht="31.5">
      <c r="A175" s="66" t="s">
        <v>356</v>
      </c>
      <c r="B175" s="67" t="s">
        <v>357</v>
      </c>
      <c r="C175" s="189">
        <v>93.555000000000007</v>
      </c>
      <c r="D175" s="74">
        <v>3</v>
      </c>
      <c r="E175" s="187">
        <v>4</v>
      </c>
      <c r="F175" s="157">
        <f t="shared" si="32"/>
        <v>4.2755598311153865E-2</v>
      </c>
      <c r="G175" s="72">
        <v>0</v>
      </c>
      <c r="H175" s="75">
        <v>0</v>
      </c>
      <c r="I175" s="75"/>
      <c r="J175" s="75"/>
      <c r="K175" s="75"/>
      <c r="L175" s="75"/>
      <c r="M175" s="75">
        <v>0</v>
      </c>
      <c r="N175" s="75"/>
      <c r="O175" s="70">
        <v>0</v>
      </c>
      <c r="P175" s="77"/>
      <c r="Q175" s="77"/>
      <c r="R175" s="77"/>
      <c r="S175" s="77"/>
      <c r="T175" s="77"/>
      <c r="U175" s="71">
        <v>0</v>
      </c>
      <c r="V175" s="71">
        <f t="shared" si="33"/>
        <v>0</v>
      </c>
      <c r="W175" s="73">
        <f t="shared" si="34"/>
        <v>0</v>
      </c>
      <c r="X175" s="77">
        <v>0</v>
      </c>
      <c r="Y175" s="73">
        <f>'ИТОГ и проверка'!R175</f>
        <v>0</v>
      </c>
      <c r="Z175" s="73">
        <f t="shared" si="41"/>
        <v>0</v>
      </c>
      <c r="AA175" s="71">
        <f t="shared" si="35"/>
        <v>0</v>
      </c>
      <c r="AB175" s="10">
        <f t="shared" si="36"/>
        <v>0</v>
      </c>
      <c r="AC175" s="77"/>
      <c r="AD175" s="73"/>
      <c r="AE175" s="77"/>
      <c r="AF175" s="77"/>
      <c r="AG175" s="73">
        <f t="shared" si="37"/>
        <v>0</v>
      </c>
      <c r="AH175" s="73"/>
      <c r="AI175" s="91"/>
      <c r="AJ175" s="91">
        <f t="shared" si="38"/>
        <v>0</v>
      </c>
      <c r="AK175" s="89">
        <f t="shared" si="39"/>
        <v>0</v>
      </c>
      <c r="AL175" s="71">
        <f t="shared" si="40"/>
        <v>0</v>
      </c>
    </row>
    <row r="176" spans="1:38" ht="31.5">
      <c r="A176" s="66" t="s">
        <v>358</v>
      </c>
      <c r="B176" s="67" t="s">
        <v>359</v>
      </c>
      <c r="C176" s="196">
        <v>862.21799999999996</v>
      </c>
      <c r="D176" s="74">
        <v>68</v>
      </c>
      <c r="E176" s="251">
        <v>51</v>
      </c>
      <c r="F176" s="157">
        <f t="shared" si="32"/>
        <v>5.9149774187038547E-2</v>
      </c>
      <c r="G176" s="72">
        <v>6</v>
      </c>
      <c r="H176" s="75">
        <v>9</v>
      </c>
      <c r="I176" s="75"/>
      <c r="J176" s="75"/>
      <c r="K176" s="75"/>
      <c r="L176" s="75"/>
      <c r="M176" s="75">
        <v>6</v>
      </c>
      <c r="N176" s="75"/>
      <c r="O176" s="70"/>
      <c r="P176" s="77"/>
      <c r="Q176" s="77"/>
      <c r="R176" s="77"/>
      <c r="S176" s="77"/>
      <c r="T176" s="77"/>
      <c r="U176" s="71">
        <v>0</v>
      </c>
      <c r="V176" s="71">
        <f t="shared" si="33"/>
        <v>5.1000000000000005</v>
      </c>
      <c r="W176" s="73">
        <f t="shared" si="34"/>
        <v>5</v>
      </c>
      <c r="X176" s="77">
        <v>10</v>
      </c>
      <c r="Y176" s="73">
        <f>'ИТОГ и проверка'!R176</f>
        <v>5</v>
      </c>
      <c r="Z176" s="73">
        <f t="shared" si="41"/>
        <v>9.8039215686274517</v>
      </c>
      <c r="AA176" s="71">
        <f t="shared" si="35"/>
        <v>-0.19607843137254832</v>
      </c>
      <c r="AB176" s="73">
        <f t="shared" si="36"/>
        <v>0</v>
      </c>
      <c r="AC176" s="77"/>
      <c r="AD176" s="73"/>
      <c r="AE176" s="77"/>
      <c r="AF176" s="77"/>
      <c r="AG176" s="73">
        <f t="shared" si="37"/>
        <v>5</v>
      </c>
      <c r="AH176" s="73"/>
      <c r="AI176" s="91"/>
      <c r="AJ176" s="91">
        <f t="shared" si="38"/>
        <v>5</v>
      </c>
      <c r="AK176" s="89">
        <f t="shared" si="39"/>
        <v>0</v>
      </c>
      <c r="AL176" s="71">
        <f t="shared" si="40"/>
        <v>0</v>
      </c>
    </row>
    <row r="177" spans="1:38" ht="47.25">
      <c r="A177" s="66" t="s">
        <v>360</v>
      </c>
      <c r="B177" s="67" t="s">
        <v>361</v>
      </c>
      <c r="C177" s="168">
        <v>363.30500000000001</v>
      </c>
      <c r="D177" s="284">
        <v>4</v>
      </c>
      <c r="E177" s="250">
        <v>7</v>
      </c>
      <c r="F177" s="174">
        <f t="shared" si="32"/>
        <v>1.9267557561828217E-2</v>
      </c>
      <c r="G177" s="72">
        <v>0</v>
      </c>
      <c r="H177" s="75">
        <v>0</v>
      </c>
      <c r="I177" s="75"/>
      <c r="J177" s="75"/>
      <c r="K177" s="75"/>
      <c r="L177" s="75"/>
      <c r="M177" s="75">
        <v>0</v>
      </c>
      <c r="N177" s="75"/>
      <c r="O177" s="70">
        <v>0</v>
      </c>
      <c r="P177" s="77"/>
      <c r="Q177" s="77"/>
      <c r="R177" s="77"/>
      <c r="S177" s="77"/>
      <c r="T177" s="77"/>
      <c r="U177" s="71">
        <v>0</v>
      </c>
      <c r="V177" s="71">
        <f t="shared" si="33"/>
        <v>0</v>
      </c>
      <c r="W177" s="73">
        <f t="shared" si="34"/>
        <v>0</v>
      </c>
      <c r="X177" s="77">
        <v>0</v>
      </c>
      <c r="Y177" s="73">
        <f>'ИТОГ и проверка'!R177</f>
        <v>0</v>
      </c>
      <c r="Z177" s="73">
        <f t="shared" si="41"/>
        <v>0</v>
      </c>
      <c r="AA177" s="71">
        <f t="shared" si="35"/>
        <v>0</v>
      </c>
      <c r="AB177" s="10">
        <f t="shared" si="36"/>
        <v>0</v>
      </c>
      <c r="AC177" s="77"/>
      <c r="AD177" s="73"/>
      <c r="AE177" s="77"/>
      <c r="AF177" s="77"/>
      <c r="AG177" s="73">
        <f t="shared" si="37"/>
        <v>0</v>
      </c>
      <c r="AH177" s="73"/>
      <c r="AI177" s="91"/>
      <c r="AJ177" s="91">
        <f t="shared" si="38"/>
        <v>0</v>
      </c>
      <c r="AK177" s="89">
        <f t="shared" si="39"/>
        <v>0</v>
      </c>
      <c r="AL177" s="71">
        <f t="shared" si="40"/>
        <v>0</v>
      </c>
    </row>
    <row r="178" spans="1:38" ht="31.5">
      <c r="A178" s="125" t="s">
        <v>362</v>
      </c>
      <c r="B178" s="124" t="s">
        <v>363</v>
      </c>
      <c r="C178" s="171">
        <v>120.92100000000001</v>
      </c>
      <c r="D178" s="69">
        <v>0</v>
      </c>
      <c r="E178" s="90">
        <v>0</v>
      </c>
      <c r="F178" s="257">
        <f t="shared" si="32"/>
        <v>0</v>
      </c>
      <c r="G178" s="302"/>
      <c r="H178" s="10">
        <v>0</v>
      </c>
      <c r="I178" s="75"/>
      <c r="J178" s="246"/>
      <c r="K178" s="75"/>
      <c r="L178" s="246"/>
      <c r="M178" s="75"/>
      <c r="N178" s="75"/>
      <c r="O178" s="70">
        <v>0</v>
      </c>
      <c r="P178" s="77"/>
      <c r="Q178" s="147"/>
      <c r="R178" s="77"/>
      <c r="S178" s="147"/>
      <c r="T178" s="77"/>
      <c r="U178" s="257">
        <v>0</v>
      </c>
      <c r="V178" s="71">
        <f t="shared" si="33"/>
        <v>0</v>
      </c>
      <c r="W178" s="10">
        <f t="shared" si="34"/>
        <v>0</v>
      </c>
      <c r="X178" s="77">
        <v>0</v>
      </c>
      <c r="Y178" s="10">
        <f>'ИТОГ и проверка'!R178</f>
        <v>0</v>
      </c>
      <c r="Z178" s="73">
        <v>0</v>
      </c>
      <c r="AA178" s="257">
        <f t="shared" si="35"/>
        <v>0</v>
      </c>
      <c r="AB178" s="73">
        <f t="shared" si="36"/>
        <v>0</v>
      </c>
      <c r="AC178" s="147"/>
      <c r="AD178" s="73"/>
      <c r="AE178" s="147"/>
      <c r="AF178" s="77"/>
      <c r="AG178" s="10">
        <f t="shared" si="37"/>
        <v>0</v>
      </c>
      <c r="AH178" s="73"/>
      <c r="AI178" s="91"/>
      <c r="AJ178" s="91"/>
      <c r="AK178" s="89"/>
      <c r="AL178" s="71"/>
    </row>
    <row r="179" spans="1:38" ht="47.25">
      <c r="A179" s="125" t="s">
        <v>364</v>
      </c>
      <c r="B179" s="124" t="s">
        <v>365</v>
      </c>
      <c r="C179" s="168">
        <v>128.768</v>
      </c>
      <c r="D179" s="69">
        <v>0</v>
      </c>
      <c r="E179" s="246">
        <v>8</v>
      </c>
      <c r="F179" s="71">
        <f t="shared" si="32"/>
        <v>6.2127236580516901E-2</v>
      </c>
      <c r="G179" s="302"/>
      <c r="H179" s="73">
        <v>0</v>
      </c>
      <c r="I179" s="246"/>
      <c r="J179" s="75"/>
      <c r="K179" s="246"/>
      <c r="L179" s="75"/>
      <c r="M179" s="246"/>
      <c r="N179" s="75"/>
      <c r="O179" s="70">
        <v>0</v>
      </c>
      <c r="P179" s="147"/>
      <c r="Q179" s="77"/>
      <c r="R179" s="147"/>
      <c r="S179" s="77"/>
      <c r="T179" s="147"/>
      <c r="U179" s="71">
        <v>0</v>
      </c>
      <c r="V179" s="257">
        <f t="shared" si="33"/>
        <v>0</v>
      </c>
      <c r="W179" s="73">
        <f t="shared" si="34"/>
        <v>0</v>
      </c>
      <c r="X179" s="147">
        <v>0</v>
      </c>
      <c r="Y179" s="73">
        <f>'ИТОГ и проверка'!R179</f>
        <v>0</v>
      </c>
      <c r="Z179" s="10">
        <f t="shared" si="41"/>
        <v>0</v>
      </c>
      <c r="AA179" s="71">
        <f t="shared" si="35"/>
        <v>0</v>
      </c>
      <c r="AB179" s="10">
        <f t="shared" si="36"/>
        <v>0</v>
      </c>
      <c r="AC179" s="77"/>
      <c r="AD179" s="10"/>
      <c r="AE179" s="77"/>
      <c r="AF179" s="147"/>
      <c r="AG179" s="73">
        <f t="shared" si="37"/>
        <v>0</v>
      </c>
      <c r="AH179" s="73"/>
      <c r="AI179" s="91"/>
      <c r="AJ179" s="91"/>
      <c r="AK179" s="89"/>
      <c r="AL179" s="71"/>
    </row>
    <row r="180" spans="1:38" ht="47.25">
      <c r="A180" s="125" t="s">
        <v>366</v>
      </c>
      <c r="B180" s="124" t="s">
        <v>367</v>
      </c>
      <c r="C180" s="171">
        <v>263.10300000000001</v>
      </c>
      <c r="D180" s="69">
        <v>0</v>
      </c>
      <c r="E180" s="75">
        <v>16</v>
      </c>
      <c r="F180" s="257">
        <f t="shared" si="32"/>
        <v>6.0812685526200762E-2</v>
      </c>
      <c r="G180" s="302"/>
      <c r="H180" s="10">
        <v>0</v>
      </c>
      <c r="I180" s="75"/>
      <c r="J180" s="246"/>
      <c r="K180" s="75"/>
      <c r="L180" s="246"/>
      <c r="M180" s="75"/>
      <c r="N180" s="75"/>
      <c r="O180" s="70">
        <v>0</v>
      </c>
      <c r="P180" s="77"/>
      <c r="Q180" s="147"/>
      <c r="R180" s="77"/>
      <c r="S180" s="147"/>
      <c r="T180" s="77"/>
      <c r="U180" s="257">
        <v>0</v>
      </c>
      <c r="V180" s="71">
        <f t="shared" si="33"/>
        <v>0</v>
      </c>
      <c r="W180" s="10">
        <f t="shared" si="34"/>
        <v>0</v>
      </c>
      <c r="X180" s="77">
        <v>0</v>
      </c>
      <c r="Y180" s="10">
        <f>'ИТОГ и проверка'!R180</f>
        <v>0</v>
      </c>
      <c r="Z180" s="73">
        <f t="shared" si="41"/>
        <v>0</v>
      </c>
      <c r="AA180" s="257">
        <f t="shared" si="35"/>
        <v>0</v>
      </c>
      <c r="AB180" s="73">
        <f t="shared" si="36"/>
        <v>0</v>
      </c>
      <c r="AC180" s="147"/>
      <c r="AD180" s="73"/>
      <c r="AE180" s="147"/>
      <c r="AF180" s="77"/>
      <c r="AG180" s="10">
        <f t="shared" si="37"/>
        <v>0</v>
      </c>
      <c r="AH180" s="73"/>
      <c r="AI180" s="91"/>
      <c r="AJ180" s="91"/>
      <c r="AK180" s="89"/>
      <c r="AL180" s="71"/>
    </row>
    <row r="181" spans="1:38">
      <c r="A181" s="93" t="s">
        <v>368</v>
      </c>
      <c r="B181" s="57" t="s">
        <v>369</v>
      </c>
      <c r="C181" s="175"/>
      <c r="D181" s="58"/>
      <c r="E181" s="164"/>
      <c r="F181" s="192"/>
      <c r="G181" s="119"/>
      <c r="H181" s="61"/>
      <c r="I181" s="61"/>
      <c r="J181" s="61"/>
      <c r="K181" s="61"/>
      <c r="L181" s="61"/>
      <c r="M181" s="61"/>
      <c r="N181" s="61"/>
      <c r="O181" s="7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120"/>
      <c r="AA181" s="60"/>
      <c r="AB181" s="10">
        <f t="shared" si="36"/>
        <v>0</v>
      </c>
      <c r="AC181" s="60"/>
      <c r="AD181" s="60"/>
      <c r="AE181" s="60"/>
      <c r="AF181" s="60"/>
      <c r="AG181" s="60"/>
      <c r="AH181" s="60"/>
      <c r="AI181" s="317"/>
      <c r="AJ181" s="91">
        <f t="shared" si="38"/>
        <v>0</v>
      </c>
      <c r="AK181" s="89">
        <f t="shared" si="39"/>
        <v>0</v>
      </c>
      <c r="AL181" s="71">
        <f t="shared" si="40"/>
        <v>0</v>
      </c>
    </row>
    <row r="182" spans="1:38" ht="31.5" customHeight="1">
      <c r="A182" s="66" t="s">
        <v>370</v>
      </c>
      <c r="B182" s="67" t="s">
        <v>371</v>
      </c>
      <c r="C182" s="171">
        <v>1020.337</v>
      </c>
      <c r="D182" s="74">
        <v>233</v>
      </c>
      <c r="E182" s="70">
        <v>177</v>
      </c>
      <c r="F182" s="157">
        <f t="shared" si="32"/>
        <v>0.17347209794411061</v>
      </c>
      <c r="G182" s="72">
        <v>23</v>
      </c>
      <c r="H182" s="75">
        <v>10</v>
      </c>
      <c r="I182" s="75"/>
      <c r="J182" s="75"/>
      <c r="K182" s="75"/>
      <c r="L182" s="75"/>
      <c r="M182" s="75">
        <v>23</v>
      </c>
      <c r="N182" s="75"/>
      <c r="O182" s="70">
        <v>12</v>
      </c>
      <c r="P182" s="77"/>
      <c r="Q182" s="77"/>
      <c r="R182" s="77"/>
      <c r="S182" s="77"/>
      <c r="T182" s="77"/>
      <c r="U182" s="71">
        <f t="shared" si="42"/>
        <v>52.173913043478258</v>
      </c>
      <c r="V182" s="71">
        <f t="shared" si="33"/>
        <v>17.7</v>
      </c>
      <c r="W182" s="73">
        <f t="shared" si="34"/>
        <v>17</v>
      </c>
      <c r="X182" s="77">
        <v>10</v>
      </c>
      <c r="Y182" s="73">
        <f>'ИТОГ и проверка'!R182</f>
        <v>17</v>
      </c>
      <c r="Z182" s="73">
        <f t="shared" si="41"/>
        <v>9.6045197740112993</v>
      </c>
      <c r="AA182" s="71">
        <f t="shared" si="35"/>
        <v>-0.3954802259887007</v>
      </c>
      <c r="AB182" s="73">
        <f t="shared" si="36"/>
        <v>0</v>
      </c>
      <c r="AC182" s="77"/>
      <c r="AD182" s="73"/>
      <c r="AE182" s="77"/>
      <c r="AF182" s="77"/>
      <c r="AG182" s="73">
        <f t="shared" si="37"/>
        <v>17</v>
      </c>
      <c r="AH182" s="73"/>
      <c r="AI182" s="91"/>
      <c r="AJ182" s="91">
        <f t="shared" si="38"/>
        <v>17</v>
      </c>
      <c r="AK182" s="89">
        <f t="shared" si="39"/>
        <v>0</v>
      </c>
      <c r="AL182" s="71">
        <f t="shared" si="40"/>
        <v>0</v>
      </c>
    </row>
    <row r="183" spans="1:38" ht="63">
      <c r="A183" s="66" t="s">
        <v>372</v>
      </c>
      <c r="B183" s="67" t="s">
        <v>373</v>
      </c>
      <c r="C183" s="189">
        <v>58.8</v>
      </c>
      <c r="D183" s="74">
        <v>5</v>
      </c>
      <c r="E183" s="187">
        <v>3</v>
      </c>
      <c r="F183" s="157">
        <f t="shared" si="32"/>
        <v>5.1020408163265307E-2</v>
      </c>
      <c r="G183" s="72">
        <v>0</v>
      </c>
      <c r="H183" s="75">
        <v>0</v>
      </c>
      <c r="I183" s="75"/>
      <c r="J183" s="75"/>
      <c r="K183" s="75"/>
      <c r="L183" s="75"/>
      <c r="M183" s="75">
        <v>0</v>
      </c>
      <c r="N183" s="75"/>
      <c r="O183" s="70">
        <v>0</v>
      </c>
      <c r="P183" s="77"/>
      <c r="Q183" s="77"/>
      <c r="R183" s="77"/>
      <c r="S183" s="77"/>
      <c r="T183" s="77"/>
      <c r="U183" s="71">
        <v>0</v>
      </c>
      <c r="V183" s="71">
        <f t="shared" si="33"/>
        <v>0</v>
      </c>
      <c r="W183" s="73">
        <f t="shared" si="34"/>
        <v>0</v>
      </c>
      <c r="X183" s="77">
        <v>0</v>
      </c>
      <c r="Y183" s="73">
        <f>'ИТОГ и проверка'!R183</f>
        <v>0</v>
      </c>
      <c r="Z183" s="73">
        <f t="shared" si="41"/>
        <v>0</v>
      </c>
      <c r="AA183" s="71">
        <f t="shared" si="35"/>
        <v>0</v>
      </c>
      <c r="AB183" s="10">
        <f t="shared" si="36"/>
        <v>0</v>
      </c>
      <c r="AC183" s="77"/>
      <c r="AD183" s="73"/>
      <c r="AE183" s="77"/>
      <c r="AF183" s="77"/>
      <c r="AG183" s="73">
        <f t="shared" si="37"/>
        <v>0</v>
      </c>
      <c r="AH183" s="73"/>
      <c r="AI183" s="91"/>
      <c r="AJ183" s="91">
        <f t="shared" si="38"/>
        <v>0</v>
      </c>
      <c r="AK183" s="89">
        <f t="shared" si="39"/>
        <v>0</v>
      </c>
      <c r="AL183" s="71">
        <f t="shared" si="40"/>
        <v>0</v>
      </c>
    </row>
    <row r="184" spans="1:38" ht="63">
      <c r="A184" s="66" t="s">
        <v>374</v>
      </c>
      <c r="B184" s="67" t="s">
        <v>375</v>
      </c>
      <c r="C184" s="196">
        <v>17.8</v>
      </c>
      <c r="D184" s="74">
        <v>1</v>
      </c>
      <c r="E184" s="70">
        <v>1</v>
      </c>
      <c r="F184" s="157">
        <f t="shared" si="32"/>
        <v>5.6179775280898875E-2</v>
      </c>
      <c r="G184" s="72">
        <v>0</v>
      </c>
      <c r="H184" s="75">
        <v>0</v>
      </c>
      <c r="I184" s="75"/>
      <c r="J184" s="75"/>
      <c r="K184" s="75"/>
      <c r="L184" s="75"/>
      <c r="M184" s="75">
        <v>0</v>
      </c>
      <c r="N184" s="75"/>
      <c r="O184" s="70">
        <v>0</v>
      </c>
      <c r="P184" s="77"/>
      <c r="Q184" s="77"/>
      <c r="R184" s="77"/>
      <c r="S184" s="77"/>
      <c r="T184" s="77"/>
      <c r="U184" s="71">
        <v>0</v>
      </c>
      <c r="V184" s="71">
        <f t="shared" si="33"/>
        <v>0</v>
      </c>
      <c r="W184" s="73">
        <f t="shared" si="34"/>
        <v>0</v>
      </c>
      <c r="X184" s="77">
        <v>0</v>
      </c>
      <c r="Y184" s="73">
        <f>'ИТОГ и проверка'!R184</f>
        <v>0</v>
      </c>
      <c r="Z184" s="73">
        <f t="shared" si="41"/>
        <v>0</v>
      </c>
      <c r="AA184" s="71">
        <f t="shared" si="35"/>
        <v>0</v>
      </c>
      <c r="AB184" s="73">
        <f t="shared" si="36"/>
        <v>0</v>
      </c>
      <c r="AC184" s="77"/>
      <c r="AD184" s="73"/>
      <c r="AE184" s="77"/>
      <c r="AF184" s="77"/>
      <c r="AG184" s="73">
        <f t="shared" si="37"/>
        <v>0</v>
      </c>
      <c r="AH184" s="73"/>
      <c r="AI184" s="91"/>
      <c r="AJ184" s="91">
        <f t="shared" si="38"/>
        <v>0</v>
      </c>
      <c r="AK184" s="89">
        <f t="shared" si="39"/>
        <v>0</v>
      </c>
      <c r="AL184" s="71">
        <f t="shared" si="40"/>
        <v>0</v>
      </c>
    </row>
    <row r="185" spans="1:38" ht="63">
      <c r="A185" s="66" t="s">
        <v>376</v>
      </c>
      <c r="B185" s="67" t="s">
        <v>377</v>
      </c>
      <c r="C185" s="189">
        <v>30.8</v>
      </c>
      <c r="D185" s="74">
        <v>3</v>
      </c>
      <c r="E185" s="187">
        <v>2</v>
      </c>
      <c r="F185" s="157">
        <f t="shared" si="32"/>
        <v>6.4935064935064929E-2</v>
      </c>
      <c r="G185" s="72">
        <v>0</v>
      </c>
      <c r="H185" s="75">
        <v>0</v>
      </c>
      <c r="I185" s="75"/>
      <c r="J185" s="75"/>
      <c r="K185" s="75"/>
      <c r="L185" s="75"/>
      <c r="M185" s="75">
        <v>0</v>
      </c>
      <c r="N185" s="75"/>
      <c r="O185" s="70">
        <v>0</v>
      </c>
      <c r="P185" s="77"/>
      <c r="Q185" s="77"/>
      <c r="R185" s="77"/>
      <c r="S185" s="77"/>
      <c r="T185" s="77"/>
      <c r="U185" s="71">
        <v>0</v>
      </c>
      <c r="V185" s="71">
        <f t="shared" si="33"/>
        <v>0</v>
      </c>
      <c r="W185" s="73">
        <f t="shared" si="34"/>
        <v>0</v>
      </c>
      <c r="X185" s="77">
        <v>0</v>
      </c>
      <c r="Y185" s="73">
        <f>'ИТОГ и проверка'!R185</f>
        <v>0</v>
      </c>
      <c r="Z185" s="73">
        <f t="shared" si="41"/>
        <v>0</v>
      </c>
      <c r="AA185" s="71">
        <f t="shared" si="35"/>
        <v>0</v>
      </c>
      <c r="AB185" s="10">
        <f t="shared" si="36"/>
        <v>0</v>
      </c>
      <c r="AC185" s="77"/>
      <c r="AD185" s="73"/>
      <c r="AE185" s="77"/>
      <c r="AF185" s="77"/>
      <c r="AG185" s="73">
        <f t="shared" si="37"/>
        <v>0</v>
      </c>
      <c r="AH185" s="73"/>
      <c r="AI185" s="91"/>
      <c r="AJ185" s="91">
        <f t="shared" si="38"/>
        <v>0</v>
      </c>
      <c r="AK185" s="89">
        <f t="shared" si="39"/>
        <v>0</v>
      </c>
      <c r="AL185" s="71">
        <f t="shared" si="40"/>
        <v>0</v>
      </c>
    </row>
    <row r="186" spans="1:38" ht="63">
      <c r="A186" s="66" t="s">
        <v>378</v>
      </c>
      <c r="B186" s="67" t="s">
        <v>379</v>
      </c>
      <c r="C186" s="196">
        <v>20.399999999999999</v>
      </c>
      <c r="D186" s="74">
        <v>2</v>
      </c>
      <c r="E186" s="70">
        <v>2</v>
      </c>
      <c r="F186" s="157">
        <f t="shared" si="32"/>
        <v>9.8039215686274522E-2</v>
      </c>
      <c r="G186" s="72">
        <v>0</v>
      </c>
      <c r="H186" s="75">
        <v>0</v>
      </c>
      <c r="I186" s="75"/>
      <c r="J186" s="75"/>
      <c r="K186" s="75"/>
      <c r="L186" s="75"/>
      <c r="M186" s="75">
        <v>0</v>
      </c>
      <c r="N186" s="75"/>
      <c r="O186" s="70">
        <v>0</v>
      </c>
      <c r="P186" s="77"/>
      <c r="Q186" s="77"/>
      <c r="R186" s="77"/>
      <c r="S186" s="77"/>
      <c r="T186" s="77"/>
      <c r="U186" s="71">
        <v>0</v>
      </c>
      <c r="V186" s="71">
        <f t="shared" si="33"/>
        <v>0</v>
      </c>
      <c r="W186" s="73">
        <f t="shared" si="34"/>
        <v>0</v>
      </c>
      <c r="X186" s="77">
        <v>0</v>
      </c>
      <c r="Y186" s="73">
        <f>'ИТОГ и проверка'!R186</f>
        <v>0</v>
      </c>
      <c r="Z186" s="73">
        <f t="shared" si="41"/>
        <v>0</v>
      </c>
      <c r="AA186" s="71">
        <f t="shared" si="35"/>
        <v>0</v>
      </c>
      <c r="AB186" s="73">
        <f t="shared" si="36"/>
        <v>0</v>
      </c>
      <c r="AC186" s="77"/>
      <c r="AD186" s="73"/>
      <c r="AE186" s="77"/>
      <c r="AF186" s="77"/>
      <c r="AG186" s="73">
        <f t="shared" si="37"/>
        <v>0</v>
      </c>
      <c r="AH186" s="73"/>
      <c r="AI186" s="91"/>
      <c r="AJ186" s="91">
        <f t="shared" si="38"/>
        <v>0</v>
      </c>
      <c r="AK186" s="89">
        <f t="shared" si="39"/>
        <v>0</v>
      </c>
      <c r="AL186" s="71">
        <f t="shared" si="40"/>
        <v>0</v>
      </c>
    </row>
    <row r="187" spans="1:38" ht="63">
      <c r="A187" s="66" t="s">
        <v>380</v>
      </c>
      <c r="B187" s="67" t="s">
        <v>381</v>
      </c>
      <c r="C187" s="189">
        <v>20.8</v>
      </c>
      <c r="D187" s="74">
        <v>0</v>
      </c>
      <c r="E187" s="187">
        <v>0</v>
      </c>
      <c r="F187" s="157">
        <f t="shared" si="32"/>
        <v>0</v>
      </c>
      <c r="G187" s="72">
        <v>0</v>
      </c>
      <c r="H187" s="75">
        <v>0</v>
      </c>
      <c r="I187" s="75"/>
      <c r="J187" s="75"/>
      <c r="K187" s="75"/>
      <c r="L187" s="75"/>
      <c r="M187" s="75">
        <v>0</v>
      </c>
      <c r="N187" s="75"/>
      <c r="O187" s="70">
        <v>0</v>
      </c>
      <c r="P187" s="77"/>
      <c r="Q187" s="77"/>
      <c r="R187" s="77"/>
      <c r="S187" s="77"/>
      <c r="T187" s="77"/>
      <c r="U187" s="71">
        <v>0</v>
      </c>
      <c r="V187" s="71">
        <f t="shared" si="33"/>
        <v>0</v>
      </c>
      <c r="W187" s="73">
        <f t="shared" si="34"/>
        <v>0</v>
      </c>
      <c r="X187" s="77">
        <v>0</v>
      </c>
      <c r="Y187" s="73">
        <f>'ИТОГ и проверка'!R187</f>
        <v>0</v>
      </c>
      <c r="Z187" s="73">
        <v>0</v>
      </c>
      <c r="AA187" s="71">
        <f t="shared" si="35"/>
        <v>0</v>
      </c>
      <c r="AB187" s="10">
        <f t="shared" si="36"/>
        <v>0</v>
      </c>
      <c r="AC187" s="77"/>
      <c r="AD187" s="73"/>
      <c r="AE187" s="77"/>
      <c r="AF187" s="77"/>
      <c r="AG187" s="73">
        <f t="shared" si="37"/>
        <v>0</v>
      </c>
      <c r="AH187" s="73"/>
      <c r="AI187" s="91"/>
      <c r="AJ187" s="91">
        <f t="shared" si="38"/>
        <v>0</v>
      </c>
      <c r="AK187" s="89">
        <f t="shared" si="39"/>
        <v>0</v>
      </c>
      <c r="AL187" s="71">
        <f t="shared" si="40"/>
        <v>0</v>
      </c>
    </row>
    <row r="188" spans="1:38" ht="63">
      <c r="A188" s="66" t="s">
        <v>382</v>
      </c>
      <c r="B188" s="67" t="s">
        <v>383</v>
      </c>
      <c r="C188" s="196">
        <v>14.8</v>
      </c>
      <c r="D188" s="74">
        <v>1</v>
      </c>
      <c r="E188" s="70">
        <v>1</v>
      </c>
      <c r="F188" s="157">
        <f t="shared" si="32"/>
        <v>6.7567567567567557E-2</v>
      </c>
      <c r="G188" s="72">
        <v>0</v>
      </c>
      <c r="H188" s="75">
        <v>0</v>
      </c>
      <c r="I188" s="75"/>
      <c r="J188" s="75"/>
      <c r="K188" s="75"/>
      <c r="L188" s="75"/>
      <c r="M188" s="75">
        <v>0</v>
      </c>
      <c r="N188" s="75"/>
      <c r="O188" s="70">
        <v>0</v>
      </c>
      <c r="P188" s="77"/>
      <c r="Q188" s="77"/>
      <c r="R188" s="77"/>
      <c r="S188" s="77"/>
      <c r="T188" s="77"/>
      <c r="U188" s="71">
        <v>0</v>
      </c>
      <c r="V188" s="71">
        <f t="shared" si="33"/>
        <v>0</v>
      </c>
      <c r="W188" s="73">
        <f t="shared" si="34"/>
        <v>0</v>
      </c>
      <c r="X188" s="77">
        <v>0</v>
      </c>
      <c r="Y188" s="73">
        <f>'ИТОГ и проверка'!R188</f>
        <v>0</v>
      </c>
      <c r="Z188" s="73">
        <f t="shared" si="41"/>
        <v>0</v>
      </c>
      <c r="AA188" s="71">
        <f t="shared" si="35"/>
        <v>0</v>
      </c>
      <c r="AB188" s="73">
        <f t="shared" si="36"/>
        <v>0</v>
      </c>
      <c r="AC188" s="77"/>
      <c r="AD188" s="73"/>
      <c r="AE188" s="77"/>
      <c r="AF188" s="77"/>
      <c r="AG188" s="73">
        <f t="shared" si="37"/>
        <v>0</v>
      </c>
      <c r="AH188" s="73"/>
      <c r="AI188" s="91"/>
      <c r="AJ188" s="91">
        <f t="shared" si="38"/>
        <v>0</v>
      </c>
      <c r="AK188" s="89">
        <f t="shared" si="39"/>
        <v>0</v>
      </c>
      <c r="AL188" s="71">
        <f t="shared" si="40"/>
        <v>0</v>
      </c>
    </row>
    <row r="189" spans="1:38" ht="63">
      <c r="A189" s="66" t="s">
        <v>384</v>
      </c>
      <c r="B189" s="67" t="s">
        <v>385</v>
      </c>
      <c r="C189" s="189">
        <v>8.6</v>
      </c>
      <c r="D189" s="74">
        <v>0</v>
      </c>
      <c r="E189" s="187">
        <v>0</v>
      </c>
      <c r="F189" s="157">
        <f t="shared" si="32"/>
        <v>0</v>
      </c>
      <c r="G189" s="72">
        <v>0</v>
      </c>
      <c r="H189" s="75">
        <v>0</v>
      </c>
      <c r="I189" s="75"/>
      <c r="J189" s="75"/>
      <c r="K189" s="75"/>
      <c r="L189" s="75"/>
      <c r="M189" s="75">
        <v>0</v>
      </c>
      <c r="N189" s="75"/>
      <c r="O189" s="70">
        <v>0</v>
      </c>
      <c r="P189" s="77"/>
      <c r="Q189" s="77"/>
      <c r="R189" s="77"/>
      <c r="S189" s="77"/>
      <c r="T189" s="77"/>
      <c r="U189" s="71">
        <v>0</v>
      </c>
      <c r="V189" s="71">
        <f t="shared" si="33"/>
        <v>0</v>
      </c>
      <c r="W189" s="73">
        <f t="shared" si="34"/>
        <v>0</v>
      </c>
      <c r="X189" s="77">
        <v>0</v>
      </c>
      <c r="Y189" s="73">
        <f>'ИТОГ и проверка'!R189</f>
        <v>0</v>
      </c>
      <c r="Z189" s="73">
        <v>0</v>
      </c>
      <c r="AA189" s="71">
        <f t="shared" si="35"/>
        <v>0</v>
      </c>
      <c r="AB189" s="10">
        <f t="shared" si="36"/>
        <v>0</v>
      </c>
      <c r="AC189" s="77"/>
      <c r="AD189" s="73"/>
      <c r="AE189" s="77"/>
      <c r="AF189" s="77"/>
      <c r="AG189" s="73">
        <f t="shared" si="37"/>
        <v>0</v>
      </c>
      <c r="AH189" s="73"/>
      <c r="AI189" s="91"/>
      <c r="AJ189" s="91">
        <f t="shared" si="38"/>
        <v>0</v>
      </c>
      <c r="AK189" s="89">
        <f t="shared" si="39"/>
        <v>0</v>
      </c>
      <c r="AL189" s="71">
        <f t="shared" si="40"/>
        <v>0</v>
      </c>
    </row>
    <row r="190" spans="1:38" ht="63">
      <c r="A190" s="66" t="s">
        <v>386</v>
      </c>
      <c r="B190" s="67" t="s">
        <v>387</v>
      </c>
      <c r="C190" s="196">
        <v>6.02</v>
      </c>
      <c r="D190" s="74">
        <v>0</v>
      </c>
      <c r="E190" s="70">
        <v>0</v>
      </c>
      <c r="F190" s="157">
        <f t="shared" si="32"/>
        <v>0</v>
      </c>
      <c r="G190" s="72">
        <v>0</v>
      </c>
      <c r="H190" s="75">
        <v>0</v>
      </c>
      <c r="I190" s="75"/>
      <c r="J190" s="75"/>
      <c r="K190" s="75"/>
      <c r="L190" s="75"/>
      <c r="M190" s="75">
        <v>0</v>
      </c>
      <c r="N190" s="75"/>
      <c r="O190" s="70">
        <v>0</v>
      </c>
      <c r="P190" s="77"/>
      <c r="Q190" s="77"/>
      <c r="R190" s="77"/>
      <c r="S190" s="77"/>
      <c r="T190" s="77"/>
      <c r="U190" s="71">
        <v>0</v>
      </c>
      <c r="V190" s="71">
        <f t="shared" si="33"/>
        <v>0</v>
      </c>
      <c r="W190" s="73">
        <f t="shared" si="34"/>
        <v>0</v>
      </c>
      <c r="X190" s="77">
        <v>0</v>
      </c>
      <c r="Y190" s="73">
        <f>'ИТОГ и проверка'!R190</f>
        <v>0</v>
      </c>
      <c r="Z190" s="73">
        <v>0</v>
      </c>
      <c r="AA190" s="71">
        <f t="shared" si="35"/>
        <v>0</v>
      </c>
      <c r="AB190" s="73">
        <f t="shared" si="36"/>
        <v>0</v>
      </c>
      <c r="AC190" s="77"/>
      <c r="AD190" s="73"/>
      <c r="AE190" s="77"/>
      <c r="AF190" s="77"/>
      <c r="AG190" s="73">
        <f t="shared" si="37"/>
        <v>0</v>
      </c>
      <c r="AH190" s="73"/>
      <c r="AI190" s="91"/>
      <c r="AJ190" s="91">
        <f t="shared" si="38"/>
        <v>0</v>
      </c>
      <c r="AK190" s="89">
        <f t="shared" si="39"/>
        <v>0</v>
      </c>
      <c r="AL190" s="71">
        <f t="shared" si="40"/>
        <v>0</v>
      </c>
    </row>
    <row r="191" spans="1:38" ht="63">
      <c r="A191" s="66" t="s">
        <v>388</v>
      </c>
      <c r="B191" s="67" t="s">
        <v>389</v>
      </c>
      <c r="C191" s="189">
        <v>20.399999999999999</v>
      </c>
      <c r="D191" s="74">
        <v>0</v>
      </c>
      <c r="E191" s="187">
        <v>0</v>
      </c>
      <c r="F191" s="157">
        <f t="shared" si="32"/>
        <v>0</v>
      </c>
      <c r="G191" s="72">
        <v>0</v>
      </c>
      <c r="H191" s="75">
        <v>0</v>
      </c>
      <c r="I191" s="75"/>
      <c r="J191" s="75"/>
      <c r="K191" s="75"/>
      <c r="L191" s="75"/>
      <c r="M191" s="75">
        <v>0</v>
      </c>
      <c r="N191" s="75"/>
      <c r="O191" s="70">
        <v>0</v>
      </c>
      <c r="P191" s="77"/>
      <c r="Q191" s="77"/>
      <c r="R191" s="77"/>
      <c r="S191" s="77"/>
      <c r="T191" s="77"/>
      <c r="U191" s="71">
        <v>0</v>
      </c>
      <c r="V191" s="71">
        <f t="shared" si="33"/>
        <v>0</v>
      </c>
      <c r="W191" s="73">
        <f t="shared" si="34"/>
        <v>0</v>
      </c>
      <c r="X191" s="77">
        <v>0</v>
      </c>
      <c r="Y191" s="73">
        <f>'ИТОГ и проверка'!R191</f>
        <v>0</v>
      </c>
      <c r="Z191" s="73">
        <v>0</v>
      </c>
      <c r="AA191" s="71">
        <f t="shared" si="35"/>
        <v>0</v>
      </c>
      <c r="AB191" s="10">
        <f t="shared" si="36"/>
        <v>0</v>
      </c>
      <c r="AC191" s="77"/>
      <c r="AD191" s="73"/>
      <c r="AE191" s="77"/>
      <c r="AF191" s="77"/>
      <c r="AG191" s="73">
        <f t="shared" si="37"/>
        <v>0</v>
      </c>
      <c r="AH191" s="73"/>
      <c r="AI191" s="91"/>
      <c r="AJ191" s="91">
        <f t="shared" si="38"/>
        <v>0</v>
      </c>
      <c r="AK191" s="89">
        <f t="shared" si="39"/>
        <v>0</v>
      </c>
      <c r="AL191" s="71">
        <f t="shared" si="40"/>
        <v>0</v>
      </c>
    </row>
    <row r="192" spans="1:38" ht="63">
      <c r="A192" s="66" t="s">
        <v>390</v>
      </c>
      <c r="B192" s="67" t="s">
        <v>391</v>
      </c>
      <c r="C192" s="196">
        <v>37.25</v>
      </c>
      <c r="D192" s="74">
        <v>2</v>
      </c>
      <c r="E192" s="70">
        <v>1</v>
      </c>
      <c r="F192" s="157">
        <f t="shared" si="32"/>
        <v>2.6845637583892617E-2</v>
      </c>
      <c r="G192" s="72">
        <v>0</v>
      </c>
      <c r="H192" s="75">
        <v>0</v>
      </c>
      <c r="I192" s="75"/>
      <c r="J192" s="75"/>
      <c r="K192" s="75"/>
      <c r="L192" s="75"/>
      <c r="M192" s="75">
        <v>0</v>
      </c>
      <c r="N192" s="75"/>
      <c r="O192" s="70">
        <v>0</v>
      </c>
      <c r="P192" s="77"/>
      <c r="Q192" s="77"/>
      <c r="R192" s="77"/>
      <c r="S192" s="77"/>
      <c r="T192" s="77"/>
      <c r="U192" s="71">
        <v>0</v>
      </c>
      <c r="V192" s="71">
        <f t="shared" si="33"/>
        <v>0</v>
      </c>
      <c r="W192" s="73">
        <f t="shared" si="34"/>
        <v>0</v>
      </c>
      <c r="X192" s="77">
        <v>0</v>
      </c>
      <c r="Y192" s="73">
        <f>'ИТОГ и проверка'!R192</f>
        <v>0</v>
      </c>
      <c r="Z192" s="73">
        <f t="shared" si="41"/>
        <v>0</v>
      </c>
      <c r="AA192" s="71">
        <f t="shared" si="35"/>
        <v>0</v>
      </c>
      <c r="AB192" s="73">
        <f t="shared" si="36"/>
        <v>0</v>
      </c>
      <c r="AC192" s="77"/>
      <c r="AD192" s="73"/>
      <c r="AE192" s="77"/>
      <c r="AF192" s="77"/>
      <c r="AG192" s="73">
        <f t="shared" si="37"/>
        <v>0</v>
      </c>
      <c r="AH192" s="73"/>
      <c r="AI192" s="91"/>
      <c r="AJ192" s="91">
        <f t="shared" si="38"/>
        <v>0</v>
      </c>
      <c r="AK192" s="89">
        <f t="shared" si="39"/>
        <v>0</v>
      </c>
      <c r="AL192" s="71">
        <f t="shared" si="40"/>
        <v>0</v>
      </c>
    </row>
    <row r="193" spans="1:38" ht="63">
      <c r="A193" s="66" t="s">
        <v>392</v>
      </c>
      <c r="B193" s="67" t="s">
        <v>393</v>
      </c>
      <c r="C193" s="189">
        <v>24.35</v>
      </c>
      <c r="D193" s="74">
        <v>2</v>
      </c>
      <c r="E193" s="187">
        <v>1</v>
      </c>
      <c r="F193" s="157">
        <f t="shared" si="32"/>
        <v>4.1067761806981518E-2</v>
      </c>
      <c r="G193" s="72">
        <v>0</v>
      </c>
      <c r="H193" s="75">
        <v>0</v>
      </c>
      <c r="I193" s="75"/>
      <c r="J193" s="75"/>
      <c r="K193" s="75"/>
      <c r="L193" s="75"/>
      <c r="M193" s="75">
        <v>0</v>
      </c>
      <c r="N193" s="75"/>
      <c r="O193" s="70">
        <v>0</v>
      </c>
      <c r="P193" s="77"/>
      <c r="Q193" s="77"/>
      <c r="R193" s="77"/>
      <c r="S193" s="77"/>
      <c r="T193" s="77"/>
      <c r="U193" s="71">
        <v>0</v>
      </c>
      <c r="V193" s="71">
        <f t="shared" si="33"/>
        <v>0</v>
      </c>
      <c r="W193" s="73">
        <f t="shared" si="34"/>
        <v>0</v>
      </c>
      <c r="X193" s="77">
        <v>0</v>
      </c>
      <c r="Y193" s="73">
        <f>'ИТОГ и проверка'!R193</f>
        <v>0</v>
      </c>
      <c r="Z193" s="73">
        <f t="shared" si="41"/>
        <v>0</v>
      </c>
      <c r="AA193" s="71">
        <f t="shared" si="35"/>
        <v>0</v>
      </c>
      <c r="AB193" s="10">
        <f t="shared" si="36"/>
        <v>0</v>
      </c>
      <c r="AC193" s="77"/>
      <c r="AD193" s="73"/>
      <c r="AE193" s="77"/>
      <c r="AF193" s="77"/>
      <c r="AG193" s="73">
        <f t="shared" si="37"/>
        <v>0</v>
      </c>
      <c r="AH193" s="73"/>
      <c r="AI193" s="91"/>
      <c r="AJ193" s="91">
        <f t="shared" si="38"/>
        <v>0</v>
      </c>
      <c r="AK193" s="89">
        <f t="shared" si="39"/>
        <v>0</v>
      </c>
      <c r="AL193" s="71">
        <f t="shared" si="40"/>
        <v>0</v>
      </c>
    </row>
    <row r="194" spans="1:38" ht="63">
      <c r="A194" s="66" t="s">
        <v>394</v>
      </c>
      <c r="B194" s="67" t="s">
        <v>395</v>
      </c>
      <c r="C194" s="196">
        <v>30.8</v>
      </c>
      <c r="D194" s="74">
        <v>2</v>
      </c>
      <c r="E194" s="70">
        <v>2</v>
      </c>
      <c r="F194" s="157">
        <f t="shared" si="32"/>
        <v>6.4935064935064929E-2</v>
      </c>
      <c r="G194" s="72">
        <v>0</v>
      </c>
      <c r="H194" s="75">
        <v>0</v>
      </c>
      <c r="I194" s="75"/>
      <c r="J194" s="75"/>
      <c r="K194" s="75"/>
      <c r="L194" s="75"/>
      <c r="M194" s="75">
        <v>0</v>
      </c>
      <c r="N194" s="75"/>
      <c r="O194" s="70">
        <v>0</v>
      </c>
      <c r="P194" s="77"/>
      <c r="Q194" s="77"/>
      <c r="R194" s="77"/>
      <c r="S194" s="77"/>
      <c r="T194" s="77"/>
      <c r="U194" s="71">
        <v>0</v>
      </c>
      <c r="V194" s="71">
        <f t="shared" si="33"/>
        <v>0</v>
      </c>
      <c r="W194" s="73">
        <f t="shared" si="34"/>
        <v>0</v>
      </c>
      <c r="X194" s="77">
        <v>0</v>
      </c>
      <c r="Y194" s="73">
        <f>'ИТОГ и проверка'!R194</f>
        <v>0</v>
      </c>
      <c r="Z194" s="73">
        <f t="shared" si="41"/>
        <v>0</v>
      </c>
      <c r="AA194" s="71">
        <f t="shared" si="35"/>
        <v>0</v>
      </c>
      <c r="AB194" s="73">
        <f t="shared" si="36"/>
        <v>0</v>
      </c>
      <c r="AC194" s="77"/>
      <c r="AD194" s="73"/>
      <c r="AE194" s="77"/>
      <c r="AF194" s="77"/>
      <c r="AG194" s="73">
        <f t="shared" si="37"/>
        <v>0</v>
      </c>
      <c r="AH194" s="73"/>
      <c r="AI194" s="91"/>
      <c r="AJ194" s="91">
        <f t="shared" si="38"/>
        <v>0</v>
      </c>
      <c r="AK194" s="89">
        <f t="shared" si="39"/>
        <v>0</v>
      </c>
      <c r="AL194" s="71">
        <f t="shared" si="40"/>
        <v>0</v>
      </c>
    </row>
    <row r="195" spans="1:38">
      <c r="A195" s="93" t="s">
        <v>396</v>
      </c>
      <c r="B195" s="57" t="s">
        <v>397</v>
      </c>
      <c r="C195" s="175"/>
      <c r="D195" s="58"/>
      <c r="E195" s="164"/>
      <c r="F195" s="192"/>
      <c r="G195" s="119"/>
      <c r="H195" s="61"/>
      <c r="I195" s="61"/>
      <c r="J195" s="61"/>
      <c r="K195" s="61"/>
      <c r="L195" s="61"/>
      <c r="M195" s="61"/>
      <c r="N195" s="61"/>
      <c r="O195" s="7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120"/>
      <c r="AA195" s="60"/>
      <c r="AB195" s="10">
        <f t="shared" si="36"/>
        <v>0</v>
      </c>
      <c r="AC195" s="60"/>
      <c r="AD195" s="60"/>
      <c r="AE195" s="60"/>
      <c r="AF195" s="60"/>
      <c r="AG195" s="60"/>
      <c r="AH195" s="60"/>
      <c r="AI195" s="317"/>
      <c r="AJ195" s="91">
        <f t="shared" si="38"/>
        <v>0</v>
      </c>
      <c r="AK195" s="89">
        <f t="shared" si="39"/>
        <v>0</v>
      </c>
      <c r="AL195" s="71">
        <f t="shared" si="40"/>
        <v>0</v>
      </c>
    </row>
    <row r="196" spans="1:38" ht="47.25">
      <c r="A196" s="66" t="s">
        <v>398</v>
      </c>
      <c r="B196" s="67" t="s">
        <v>399</v>
      </c>
      <c r="C196" s="222">
        <v>555</v>
      </c>
      <c r="D196" s="74">
        <v>55</v>
      </c>
      <c r="E196" s="70">
        <v>64</v>
      </c>
      <c r="F196" s="157">
        <f t="shared" si="32"/>
        <v>0.11531531531531532</v>
      </c>
      <c r="G196" s="72">
        <v>5</v>
      </c>
      <c r="H196" s="75">
        <v>9</v>
      </c>
      <c r="I196" s="75"/>
      <c r="J196" s="75"/>
      <c r="K196" s="75"/>
      <c r="L196" s="75"/>
      <c r="M196" s="75">
        <v>5</v>
      </c>
      <c r="N196" s="75"/>
      <c r="O196" s="70">
        <v>1</v>
      </c>
      <c r="P196" s="77"/>
      <c r="Q196" s="77"/>
      <c r="R196" s="77"/>
      <c r="S196" s="77"/>
      <c r="T196" s="77"/>
      <c r="U196" s="71">
        <f t="shared" si="42"/>
        <v>20</v>
      </c>
      <c r="V196" s="71">
        <f t="shared" si="33"/>
        <v>6.4</v>
      </c>
      <c r="W196" s="73">
        <f t="shared" si="34"/>
        <v>6</v>
      </c>
      <c r="X196" s="77">
        <v>10</v>
      </c>
      <c r="Y196" s="73">
        <f>'ИТОГ и проверка'!R196</f>
        <v>6</v>
      </c>
      <c r="Z196" s="73">
        <f t="shared" si="41"/>
        <v>9.375</v>
      </c>
      <c r="AA196" s="71">
        <f t="shared" si="35"/>
        <v>-0.625</v>
      </c>
      <c r="AB196" s="73">
        <f t="shared" si="36"/>
        <v>0</v>
      </c>
      <c r="AC196" s="77"/>
      <c r="AD196" s="73"/>
      <c r="AE196" s="77"/>
      <c r="AF196" s="77"/>
      <c r="AG196" s="73">
        <f t="shared" si="37"/>
        <v>6</v>
      </c>
      <c r="AH196" s="73"/>
      <c r="AI196" s="91"/>
      <c r="AJ196" s="91">
        <f t="shared" si="38"/>
        <v>6</v>
      </c>
      <c r="AK196" s="89">
        <f t="shared" si="39"/>
        <v>0</v>
      </c>
      <c r="AL196" s="71">
        <f t="shared" si="40"/>
        <v>0</v>
      </c>
    </row>
    <row r="197" spans="1:38">
      <c r="A197" s="93" t="s">
        <v>400</v>
      </c>
      <c r="B197" s="57" t="s">
        <v>401</v>
      </c>
      <c r="C197" s="175"/>
      <c r="D197" s="58"/>
      <c r="E197" s="164"/>
      <c r="F197" s="192"/>
      <c r="G197" s="119"/>
      <c r="H197" s="61"/>
      <c r="I197" s="61"/>
      <c r="J197" s="61"/>
      <c r="K197" s="61"/>
      <c r="L197" s="61"/>
      <c r="M197" s="61"/>
      <c r="N197" s="61"/>
      <c r="O197" s="7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120"/>
      <c r="AA197" s="60"/>
      <c r="AB197" s="10">
        <f t="shared" si="36"/>
        <v>0</v>
      </c>
      <c r="AC197" s="60"/>
      <c r="AD197" s="60"/>
      <c r="AE197" s="60"/>
      <c r="AF197" s="60"/>
      <c r="AG197" s="60"/>
      <c r="AH197" s="60"/>
      <c r="AI197" s="317"/>
      <c r="AJ197" s="91">
        <f t="shared" si="38"/>
        <v>0</v>
      </c>
      <c r="AK197" s="89">
        <f t="shared" si="39"/>
        <v>0</v>
      </c>
      <c r="AL197" s="71">
        <f t="shared" si="40"/>
        <v>0</v>
      </c>
    </row>
    <row r="198" spans="1:38" ht="31.5">
      <c r="A198" s="66" t="s">
        <v>402</v>
      </c>
      <c r="B198" s="67" t="s">
        <v>403</v>
      </c>
      <c r="C198" s="171">
        <v>133.66200000000001</v>
      </c>
      <c r="D198" s="74">
        <v>6</v>
      </c>
      <c r="E198" s="251">
        <v>8</v>
      </c>
      <c r="F198" s="157">
        <f t="shared" si="32"/>
        <v>5.9852463677036102E-2</v>
      </c>
      <c r="G198" s="72">
        <v>0</v>
      </c>
      <c r="H198" s="75">
        <v>0</v>
      </c>
      <c r="I198" s="75"/>
      <c r="J198" s="75"/>
      <c r="K198" s="75"/>
      <c r="L198" s="75"/>
      <c r="M198" s="75">
        <v>0</v>
      </c>
      <c r="N198" s="75"/>
      <c r="O198" s="70">
        <v>0</v>
      </c>
      <c r="P198" s="77"/>
      <c r="Q198" s="77"/>
      <c r="R198" s="77"/>
      <c r="S198" s="77"/>
      <c r="T198" s="77"/>
      <c r="U198" s="71">
        <v>0</v>
      </c>
      <c r="V198" s="71">
        <f t="shared" si="33"/>
        <v>0</v>
      </c>
      <c r="W198" s="73">
        <f t="shared" si="34"/>
        <v>0</v>
      </c>
      <c r="X198" s="77">
        <v>0</v>
      </c>
      <c r="Y198" s="73">
        <f>'ИТОГ и проверка'!R198</f>
        <v>0</v>
      </c>
      <c r="Z198" s="73">
        <f t="shared" si="41"/>
        <v>0</v>
      </c>
      <c r="AA198" s="71">
        <f t="shared" si="35"/>
        <v>0</v>
      </c>
      <c r="AB198" s="73">
        <f t="shared" si="36"/>
        <v>0</v>
      </c>
      <c r="AC198" s="77"/>
      <c r="AD198" s="73"/>
      <c r="AE198" s="77"/>
      <c r="AF198" s="77"/>
      <c r="AG198" s="73">
        <f t="shared" si="37"/>
        <v>0</v>
      </c>
      <c r="AH198" s="73"/>
      <c r="AI198" s="91"/>
      <c r="AJ198" s="91">
        <f t="shared" si="38"/>
        <v>0</v>
      </c>
      <c r="AK198" s="89">
        <f t="shared" si="39"/>
        <v>0</v>
      </c>
      <c r="AL198" s="71">
        <f t="shared" si="40"/>
        <v>0</v>
      </c>
    </row>
    <row r="199" spans="1:38" ht="31.5">
      <c r="A199" s="66" t="s">
        <v>404</v>
      </c>
      <c r="B199" s="67" t="s">
        <v>405</v>
      </c>
      <c r="C199" s="168">
        <v>868.12699999999995</v>
      </c>
      <c r="D199" s="284">
        <v>32</v>
      </c>
      <c r="E199" s="250">
        <v>22</v>
      </c>
      <c r="F199" s="174">
        <f t="shared" si="32"/>
        <v>2.534191425908882E-2</v>
      </c>
      <c r="G199" s="72">
        <v>3</v>
      </c>
      <c r="H199" s="75">
        <v>9</v>
      </c>
      <c r="I199" s="75"/>
      <c r="J199" s="75"/>
      <c r="K199" s="75"/>
      <c r="L199" s="75"/>
      <c r="M199" s="75">
        <v>3</v>
      </c>
      <c r="N199" s="75"/>
      <c r="O199" s="70">
        <v>3</v>
      </c>
      <c r="P199" s="77"/>
      <c r="Q199" s="77"/>
      <c r="R199" s="77"/>
      <c r="S199" s="77"/>
      <c r="T199" s="77"/>
      <c r="U199" s="71">
        <f t="shared" si="42"/>
        <v>100</v>
      </c>
      <c r="V199" s="71">
        <f t="shared" si="33"/>
        <v>2.2000000000000002</v>
      </c>
      <c r="W199" s="73">
        <f t="shared" si="34"/>
        <v>2</v>
      </c>
      <c r="X199" s="77">
        <v>10</v>
      </c>
      <c r="Y199" s="73">
        <f>'ИТОГ и проверка'!R199</f>
        <v>2</v>
      </c>
      <c r="Z199" s="73">
        <f t="shared" si="41"/>
        <v>9.0909090909090917</v>
      </c>
      <c r="AA199" s="71">
        <f t="shared" si="35"/>
        <v>-0.90909090909090828</v>
      </c>
      <c r="AB199" s="10">
        <f t="shared" si="36"/>
        <v>0</v>
      </c>
      <c r="AC199" s="77"/>
      <c r="AD199" s="73"/>
      <c r="AE199" s="77"/>
      <c r="AF199" s="77"/>
      <c r="AG199" s="73">
        <f t="shared" si="37"/>
        <v>2</v>
      </c>
      <c r="AH199" s="73"/>
      <c r="AI199" s="91"/>
      <c r="AJ199" s="91">
        <f t="shared" si="38"/>
        <v>2</v>
      </c>
      <c r="AK199" s="89">
        <f t="shared" si="39"/>
        <v>0</v>
      </c>
      <c r="AL199" s="71">
        <f t="shared" si="40"/>
        <v>0</v>
      </c>
    </row>
    <row r="200" spans="1:38" ht="31.5">
      <c r="A200" s="66" t="s">
        <v>406</v>
      </c>
      <c r="B200" s="67" t="s">
        <v>407</v>
      </c>
      <c r="C200" s="171">
        <v>1249.8789999999999</v>
      </c>
      <c r="D200" s="74">
        <v>42</v>
      </c>
      <c r="E200" s="251">
        <v>57</v>
      </c>
      <c r="F200" s="157">
        <f t="shared" si="32"/>
        <v>4.560441450732431E-2</v>
      </c>
      <c r="G200" s="72">
        <v>4</v>
      </c>
      <c r="H200" s="75">
        <v>10</v>
      </c>
      <c r="I200" s="75"/>
      <c r="J200" s="75"/>
      <c r="K200" s="75"/>
      <c r="L200" s="75"/>
      <c r="M200" s="75">
        <v>4</v>
      </c>
      <c r="N200" s="75"/>
      <c r="O200" s="70">
        <v>4</v>
      </c>
      <c r="P200" s="77"/>
      <c r="Q200" s="77"/>
      <c r="R200" s="77"/>
      <c r="S200" s="77"/>
      <c r="T200" s="77"/>
      <c r="U200" s="71">
        <f t="shared" si="42"/>
        <v>100</v>
      </c>
      <c r="V200" s="71">
        <f t="shared" si="33"/>
        <v>5.7</v>
      </c>
      <c r="W200" s="73">
        <f t="shared" si="34"/>
        <v>5</v>
      </c>
      <c r="X200" s="77">
        <v>10</v>
      </c>
      <c r="Y200" s="73">
        <f>'ИТОГ и проверка'!R200</f>
        <v>5</v>
      </c>
      <c r="Z200" s="73">
        <f t="shared" si="41"/>
        <v>8.7719298245614041</v>
      </c>
      <c r="AA200" s="71">
        <f t="shared" si="35"/>
        <v>-1.2280701754385959</v>
      </c>
      <c r="AB200" s="73">
        <f t="shared" si="36"/>
        <v>0</v>
      </c>
      <c r="AC200" s="77"/>
      <c r="AD200" s="73"/>
      <c r="AE200" s="77"/>
      <c r="AF200" s="77"/>
      <c r="AG200" s="73">
        <f t="shared" si="37"/>
        <v>5</v>
      </c>
      <c r="AH200" s="73"/>
      <c r="AI200" s="91"/>
      <c r="AJ200" s="91">
        <f t="shared" si="38"/>
        <v>5</v>
      </c>
      <c r="AK200" s="89">
        <f t="shared" si="39"/>
        <v>0</v>
      </c>
      <c r="AL200" s="71">
        <f t="shared" si="40"/>
        <v>0</v>
      </c>
    </row>
    <row r="201" spans="1:38" ht="47.25">
      <c r="A201" s="66" t="s">
        <v>408</v>
      </c>
      <c r="B201" s="67" t="s">
        <v>409</v>
      </c>
      <c r="C201" s="195">
        <v>405.33</v>
      </c>
      <c r="D201" s="284">
        <v>0</v>
      </c>
      <c r="E201" s="208">
        <v>4</v>
      </c>
      <c r="F201" s="174">
        <f t="shared" si="32"/>
        <v>9.8685022080773691E-3</v>
      </c>
      <c r="G201" s="72">
        <v>0</v>
      </c>
      <c r="H201" s="75">
        <v>0</v>
      </c>
      <c r="I201" s="75"/>
      <c r="J201" s="75"/>
      <c r="K201" s="75"/>
      <c r="L201" s="75"/>
      <c r="M201" s="75">
        <v>0</v>
      </c>
      <c r="N201" s="75"/>
      <c r="O201" s="70"/>
      <c r="P201" s="77"/>
      <c r="Q201" s="77"/>
      <c r="R201" s="77"/>
      <c r="S201" s="77"/>
      <c r="T201" s="77"/>
      <c r="U201" s="71">
        <v>0</v>
      </c>
      <c r="V201" s="71">
        <f t="shared" si="33"/>
        <v>0</v>
      </c>
      <c r="W201" s="73">
        <f t="shared" si="34"/>
        <v>0</v>
      </c>
      <c r="X201" s="77">
        <v>0</v>
      </c>
      <c r="Y201" s="73">
        <f>'ИТОГ и проверка'!R201</f>
        <v>0</v>
      </c>
      <c r="Z201" s="73">
        <v>0</v>
      </c>
      <c r="AA201" s="71">
        <f t="shared" si="35"/>
        <v>0</v>
      </c>
      <c r="AB201" s="10">
        <f t="shared" si="36"/>
        <v>0</v>
      </c>
      <c r="AC201" s="77"/>
      <c r="AD201" s="73"/>
      <c r="AE201" s="77"/>
      <c r="AF201" s="77"/>
      <c r="AG201" s="73">
        <f t="shared" si="37"/>
        <v>0</v>
      </c>
      <c r="AH201" s="73"/>
      <c r="AI201" s="91"/>
      <c r="AJ201" s="91">
        <f t="shared" si="38"/>
        <v>0</v>
      </c>
      <c r="AK201" s="89">
        <f t="shared" si="39"/>
        <v>0</v>
      </c>
      <c r="AL201" s="71">
        <f t="shared" si="40"/>
        <v>0</v>
      </c>
    </row>
    <row r="202" spans="1:38" ht="47.25">
      <c r="A202" s="66" t="s">
        <v>410</v>
      </c>
      <c r="B202" s="67" t="s">
        <v>411</v>
      </c>
      <c r="C202" s="171">
        <v>85.331000000000003</v>
      </c>
      <c r="D202" s="284">
        <v>13</v>
      </c>
      <c r="E202" s="227">
        <v>11</v>
      </c>
      <c r="F202" s="174">
        <f t="shared" si="32"/>
        <v>0.12890977487665678</v>
      </c>
      <c r="G202" s="72">
        <v>1</v>
      </c>
      <c r="H202" s="75">
        <v>8</v>
      </c>
      <c r="I202" s="75"/>
      <c r="J202" s="75"/>
      <c r="K202" s="75"/>
      <c r="L202" s="75"/>
      <c r="M202" s="75">
        <v>1</v>
      </c>
      <c r="N202" s="75"/>
      <c r="O202" s="70">
        <v>0</v>
      </c>
      <c r="P202" s="77"/>
      <c r="Q202" s="77"/>
      <c r="R202" s="77"/>
      <c r="S202" s="77"/>
      <c r="T202" s="77"/>
      <c r="U202" s="71">
        <f t="shared" si="42"/>
        <v>0</v>
      </c>
      <c r="V202" s="71">
        <f t="shared" si="33"/>
        <v>1.1000000000000001</v>
      </c>
      <c r="W202" s="73">
        <f t="shared" si="34"/>
        <v>1</v>
      </c>
      <c r="X202" s="77">
        <v>10</v>
      </c>
      <c r="Y202" s="73">
        <f>'ИТОГ и проверка'!R202</f>
        <v>1</v>
      </c>
      <c r="Z202" s="73">
        <f t="shared" si="41"/>
        <v>9.0909090909090917</v>
      </c>
      <c r="AA202" s="71">
        <f t="shared" si="35"/>
        <v>-0.90909090909090828</v>
      </c>
      <c r="AB202" s="73">
        <f t="shared" si="36"/>
        <v>0</v>
      </c>
      <c r="AC202" s="77"/>
      <c r="AD202" s="73"/>
      <c r="AE202" s="77"/>
      <c r="AF202" s="77"/>
      <c r="AG202" s="73">
        <f t="shared" si="37"/>
        <v>1</v>
      </c>
      <c r="AH202" s="73"/>
      <c r="AI202" s="91"/>
      <c r="AJ202" s="91">
        <f t="shared" si="38"/>
        <v>1</v>
      </c>
      <c r="AK202" s="89">
        <f t="shared" si="39"/>
        <v>0</v>
      </c>
      <c r="AL202" s="71">
        <f t="shared" si="40"/>
        <v>0</v>
      </c>
    </row>
    <row r="203" spans="1:38" ht="47.25">
      <c r="A203" s="66" t="s">
        <v>412</v>
      </c>
      <c r="B203" s="67" t="s">
        <v>413</v>
      </c>
      <c r="C203" s="189">
        <v>387.851</v>
      </c>
      <c r="D203" s="284">
        <v>41</v>
      </c>
      <c r="E203" s="170">
        <v>50</v>
      </c>
      <c r="F203" s="174">
        <f t="shared" si="32"/>
        <v>0.12891548558595955</v>
      </c>
      <c r="G203" s="72">
        <v>4</v>
      </c>
      <c r="H203" s="75">
        <v>10</v>
      </c>
      <c r="I203" s="75"/>
      <c r="J203" s="75"/>
      <c r="K203" s="75"/>
      <c r="L203" s="75"/>
      <c r="M203" s="75">
        <v>4</v>
      </c>
      <c r="N203" s="75"/>
      <c r="O203" s="70">
        <v>2</v>
      </c>
      <c r="P203" s="77"/>
      <c r="Q203" s="77"/>
      <c r="R203" s="77"/>
      <c r="S203" s="77"/>
      <c r="T203" s="77"/>
      <c r="U203" s="71">
        <f t="shared" si="42"/>
        <v>50</v>
      </c>
      <c r="V203" s="71">
        <f t="shared" si="33"/>
        <v>5</v>
      </c>
      <c r="W203" s="73">
        <f t="shared" si="34"/>
        <v>5</v>
      </c>
      <c r="X203" s="77">
        <v>10</v>
      </c>
      <c r="Y203" s="73">
        <f>'ИТОГ и проверка'!R203</f>
        <v>5</v>
      </c>
      <c r="Z203" s="73">
        <f t="shared" si="41"/>
        <v>10</v>
      </c>
      <c r="AA203" s="71">
        <f t="shared" si="35"/>
        <v>0</v>
      </c>
      <c r="AB203" s="10">
        <f t="shared" si="36"/>
        <v>0</v>
      </c>
      <c r="AC203" s="77"/>
      <c r="AD203" s="73"/>
      <c r="AE203" s="77"/>
      <c r="AF203" s="77"/>
      <c r="AG203" s="73">
        <f t="shared" si="37"/>
        <v>5</v>
      </c>
      <c r="AH203" s="73"/>
      <c r="AI203" s="91"/>
      <c r="AJ203" s="91">
        <f t="shared" si="38"/>
        <v>5</v>
      </c>
      <c r="AK203" s="89">
        <f t="shared" si="39"/>
        <v>0</v>
      </c>
      <c r="AL203" s="71">
        <f t="shared" si="40"/>
        <v>0</v>
      </c>
    </row>
    <row r="204" spans="1:38" ht="31.5">
      <c r="A204" s="66" t="s">
        <v>414</v>
      </c>
      <c r="B204" s="67" t="s">
        <v>415</v>
      </c>
      <c r="C204" s="196">
        <v>1.5740000000000001</v>
      </c>
      <c r="D204" s="74">
        <v>0</v>
      </c>
      <c r="E204" s="187">
        <v>0</v>
      </c>
      <c r="F204" s="157">
        <f t="shared" si="32"/>
        <v>0</v>
      </c>
      <c r="G204" s="72">
        <v>0</v>
      </c>
      <c r="H204" s="75">
        <v>0</v>
      </c>
      <c r="I204" s="75"/>
      <c r="J204" s="75"/>
      <c r="K204" s="75"/>
      <c r="L204" s="75"/>
      <c r="M204" s="75">
        <v>0</v>
      </c>
      <c r="N204" s="75"/>
      <c r="O204" s="70">
        <v>0</v>
      </c>
      <c r="P204" s="77"/>
      <c r="Q204" s="77"/>
      <c r="R204" s="77"/>
      <c r="S204" s="77"/>
      <c r="T204" s="77"/>
      <c r="U204" s="71">
        <v>0</v>
      </c>
      <c r="V204" s="71">
        <f t="shared" si="33"/>
        <v>0</v>
      </c>
      <c r="W204" s="73">
        <f t="shared" si="34"/>
        <v>0</v>
      </c>
      <c r="X204" s="77">
        <v>0</v>
      </c>
      <c r="Y204" s="73">
        <f>'ИТОГ и проверка'!R204</f>
        <v>0</v>
      </c>
      <c r="Z204" s="73">
        <v>0</v>
      </c>
      <c r="AA204" s="71">
        <f t="shared" si="35"/>
        <v>0</v>
      </c>
      <c r="AB204" s="73">
        <f t="shared" si="36"/>
        <v>0</v>
      </c>
      <c r="AC204" s="77"/>
      <c r="AD204" s="73"/>
      <c r="AE204" s="77"/>
      <c r="AF204" s="77"/>
      <c r="AG204" s="73">
        <f t="shared" si="37"/>
        <v>0</v>
      </c>
      <c r="AH204" s="73"/>
      <c r="AI204" s="91"/>
      <c r="AJ204" s="91">
        <f t="shared" si="38"/>
        <v>0</v>
      </c>
      <c r="AK204" s="89">
        <f t="shared" si="39"/>
        <v>0</v>
      </c>
      <c r="AL204" s="71">
        <f t="shared" si="40"/>
        <v>0</v>
      </c>
    </row>
    <row r="205" spans="1:38" ht="47.25">
      <c r="A205" s="66" t="s">
        <v>416</v>
      </c>
      <c r="B205" s="67" t="s">
        <v>417</v>
      </c>
      <c r="C205" s="168">
        <v>103.86</v>
      </c>
      <c r="D205" s="74">
        <v>10</v>
      </c>
      <c r="E205" s="70">
        <v>10</v>
      </c>
      <c r="F205" s="157">
        <f t="shared" si="32"/>
        <v>9.6283458501829386E-2</v>
      </c>
      <c r="G205" s="72">
        <v>1</v>
      </c>
      <c r="H205" s="75">
        <v>10</v>
      </c>
      <c r="I205" s="75"/>
      <c r="J205" s="75"/>
      <c r="K205" s="75"/>
      <c r="L205" s="75"/>
      <c r="M205" s="75">
        <v>1</v>
      </c>
      <c r="N205" s="75"/>
      <c r="O205" s="70">
        <v>0</v>
      </c>
      <c r="P205" s="77"/>
      <c r="Q205" s="77"/>
      <c r="R205" s="77"/>
      <c r="S205" s="77"/>
      <c r="T205" s="77"/>
      <c r="U205" s="71">
        <v>0</v>
      </c>
      <c r="V205" s="71">
        <f t="shared" si="33"/>
        <v>1</v>
      </c>
      <c r="W205" s="73">
        <f t="shared" si="34"/>
        <v>1</v>
      </c>
      <c r="X205" s="77">
        <v>10</v>
      </c>
      <c r="Y205" s="73">
        <f>'ИТОГ и проверка'!R205</f>
        <v>1</v>
      </c>
      <c r="Z205" s="73">
        <f t="shared" si="41"/>
        <v>10</v>
      </c>
      <c r="AA205" s="71">
        <f t="shared" si="35"/>
        <v>0</v>
      </c>
      <c r="AB205" s="10">
        <f t="shared" si="36"/>
        <v>0</v>
      </c>
      <c r="AC205" s="77"/>
      <c r="AD205" s="73"/>
      <c r="AE205" s="77"/>
      <c r="AF205" s="77"/>
      <c r="AG205" s="73">
        <f t="shared" si="37"/>
        <v>1</v>
      </c>
      <c r="AH205" s="73"/>
      <c r="AI205" s="91"/>
      <c r="AJ205" s="91">
        <f t="shared" si="38"/>
        <v>1</v>
      </c>
      <c r="AK205" s="89">
        <f t="shared" si="39"/>
        <v>0</v>
      </c>
      <c r="AL205" s="71">
        <f t="shared" si="40"/>
        <v>0</v>
      </c>
    </row>
    <row r="206" spans="1:38" ht="31.5" customHeight="1">
      <c r="A206" s="66" t="s">
        <v>418</v>
      </c>
      <c r="B206" s="67" t="s">
        <v>419</v>
      </c>
      <c r="C206" s="171">
        <v>16.981999999999999</v>
      </c>
      <c r="D206" s="74">
        <v>0</v>
      </c>
      <c r="E206" s="187">
        <v>0</v>
      </c>
      <c r="F206" s="157">
        <f t="shared" si="32"/>
        <v>0</v>
      </c>
      <c r="G206" s="72">
        <v>0</v>
      </c>
      <c r="H206" s="75">
        <v>0</v>
      </c>
      <c r="I206" s="75"/>
      <c r="J206" s="75"/>
      <c r="K206" s="75"/>
      <c r="L206" s="75"/>
      <c r="M206" s="75">
        <v>0</v>
      </c>
      <c r="N206" s="75"/>
      <c r="O206" s="70">
        <v>0</v>
      </c>
      <c r="P206" s="77"/>
      <c r="Q206" s="77"/>
      <c r="R206" s="77"/>
      <c r="S206" s="77"/>
      <c r="T206" s="77"/>
      <c r="U206" s="71">
        <v>0</v>
      </c>
      <c r="V206" s="71">
        <f t="shared" si="33"/>
        <v>0</v>
      </c>
      <c r="W206" s="73">
        <f t="shared" si="34"/>
        <v>0</v>
      </c>
      <c r="X206" s="77">
        <v>0</v>
      </c>
      <c r="Y206" s="73">
        <f>'ИТОГ и проверка'!R206</f>
        <v>0</v>
      </c>
      <c r="Z206" s="73">
        <v>0</v>
      </c>
      <c r="AA206" s="71">
        <f t="shared" si="35"/>
        <v>0</v>
      </c>
      <c r="AB206" s="73">
        <f t="shared" si="36"/>
        <v>0</v>
      </c>
      <c r="AC206" s="77"/>
      <c r="AD206" s="73"/>
      <c r="AE206" s="77"/>
      <c r="AF206" s="77"/>
      <c r="AG206" s="73">
        <f t="shared" si="37"/>
        <v>0</v>
      </c>
      <c r="AH206" s="73"/>
      <c r="AI206" s="91"/>
      <c r="AJ206" s="91">
        <f t="shared" si="38"/>
        <v>0</v>
      </c>
      <c r="AK206" s="89">
        <f t="shared" si="39"/>
        <v>0</v>
      </c>
      <c r="AL206" s="71">
        <f t="shared" si="40"/>
        <v>0</v>
      </c>
    </row>
    <row r="207" spans="1:38" ht="47.25">
      <c r="A207" s="66" t="s">
        <v>420</v>
      </c>
      <c r="B207" s="67" t="s">
        <v>421</v>
      </c>
      <c r="C207" s="168">
        <v>114.56699999999999</v>
      </c>
      <c r="D207" s="74">
        <v>0</v>
      </c>
      <c r="E207" s="70">
        <v>0</v>
      </c>
      <c r="F207" s="157">
        <f t="shared" si="32"/>
        <v>0</v>
      </c>
      <c r="G207" s="72">
        <v>0</v>
      </c>
      <c r="H207" s="75">
        <v>0</v>
      </c>
      <c r="I207" s="75"/>
      <c r="J207" s="75"/>
      <c r="K207" s="75"/>
      <c r="L207" s="75"/>
      <c r="M207" s="75">
        <v>0</v>
      </c>
      <c r="N207" s="75"/>
      <c r="O207" s="70">
        <v>0</v>
      </c>
      <c r="P207" s="77"/>
      <c r="Q207" s="77"/>
      <c r="R207" s="77"/>
      <c r="S207" s="77"/>
      <c r="T207" s="77"/>
      <c r="U207" s="71">
        <v>0</v>
      </c>
      <c r="V207" s="71">
        <f t="shared" si="33"/>
        <v>0</v>
      </c>
      <c r="W207" s="73">
        <f t="shared" si="34"/>
        <v>0</v>
      </c>
      <c r="X207" s="77">
        <v>0</v>
      </c>
      <c r="Y207" s="73">
        <f>'ИТОГ и проверка'!R207</f>
        <v>0</v>
      </c>
      <c r="Z207" s="73">
        <v>0</v>
      </c>
      <c r="AA207" s="71">
        <f t="shared" si="35"/>
        <v>0</v>
      </c>
      <c r="AB207" s="10">
        <f t="shared" si="36"/>
        <v>0</v>
      </c>
      <c r="AC207" s="77"/>
      <c r="AD207" s="73"/>
      <c r="AE207" s="77"/>
      <c r="AF207" s="77"/>
      <c r="AG207" s="73">
        <f t="shared" si="37"/>
        <v>0</v>
      </c>
      <c r="AH207" s="73"/>
      <c r="AI207" s="91"/>
      <c r="AJ207" s="91">
        <f t="shared" si="38"/>
        <v>0</v>
      </c>
      <c r="AK207" s="89">
        <f t="shared" si="39"/>
        <v>0</v>
      </c>
      <c r="AL207" s="71">
        <f t="shared" si="40"/>
        <v>0</v>
      </c>
    </row>
    <row r="208" spans="1:38" ht="47.25">
      <c r="A208" s="66" t="s">
        <v>422</v>
      </c>
      <c r="B208" s="67" t="s">
        <v>423</v>
      </c>
      <c r="C208" s="171">
        <v>15.319000000000001</v>
      </c>
      <c r="D208" s="74">
        <v>0</v>
      </c>
      <c r="E208" s="187">
        <v>0</v>
      </c>
      <c r="F208" s="157">
        <f t="shared" si="32"/>
        <v>0</v>
      </c>
      <c r="G208" s="72">
        <v>0</v>
      </c>
      <c r="H208" s="75">
        <v>0</v>
      </c>
      <c r="I208" s="75"/>
      <c r="J208" s="75"/>
      <c r="K208" s="75"/>
      <c r="L208" s="75"/>
      <c r="M208" s="75">
        <v>0</v>
      </c>
      <c r="N208" s="75"/>
      <c r="O208" s="70">
        <v>0</v>
      </c>
      <c r="P208" s="77"/>
      <c r="Q208" s="77"/>
      <c r="R208" s="77"/>
      <c r="S208" s="77"/>
      <c r="T208" s="77"/>
      <c r="U208" s="71">
        <v>0</v>
      </c>
      <c r="V208" s="71">
        <f t="shared" si="33"/>
        <v>0</v>
      </c>
      <c r="W208" s="73">
        <f t="shared" si="34"/>
        <v>0</v>
      </c>
      <c r="X208" s="77">
        <v>0</v>
      </c>
      <c r="Y208" s="73">
        <f>'ИТОГ и проверка'!R208</f>
        <v>0</v>
      </c>
      <c r="Z208" s="73">
        <v>0</v>
      </c>
      <c r="AA208" s="71">
        <f t="shared" si="35"/>
        <v>0</v>
      </c>
      <c r="AB208" s="73">
        <f t="shared" si="36"/>
        <v>0</v>
      </c>
      <c r="AC208" s="77"/>
      <c r="AD208" s="73"/>
      <c r="AE208" s="77"/>
      <c r="AF208" s="77"/>
      <c r="AG208" s="73">
        <f t="shared" si="37"/>
        <v>0</v>
      </c>
      <c r="AH208" s="73"/>
      <c r="AI208" s="91"/>
      <c r="AJ208" s="91">
        <f t="shared" si="38"/>
        <v>0</v>
      </c>
      <c r="AK208" s="89">
        <f t="shared" si="39"/>
        <v>0</v>
      </c>
      <c r="AL208" s="71">
        <f t="shared" si="40"/>
        <v>0</v>
      </c>
    </row>
    <row r="209" spans="1:38" ht="47.25">
      <c r="A209" s="66" t="s">
        <v>424</v>
      </c>
      <c r="B209" s="67" t="s">
        <v>425</v>
      </c>
      <c r="C209" s="168">
        <v>8.5980000000000008</v>
      </c>
      <c r="D209" s="74">
        <v>0</v>
      </c>
      <c r="E209" s="70">
        <v>0</v>
      </c>
      <c r="F209" s="157">
        <f t="shared" si="32"/>
        <v>0</v>
      </c>
      <c r="G209" s="72">
        <v>0</v>
      </c>
      <c r="H209" s="75">
        <v>0</v>
      </c>
      <c r="I209" s="75"/>
      <c r="J209" s="75"/>
      <c r="K209" s="75"/>
      <c r="L209" s="75"/>
      <c r="M209" s="75">
        <v>0</v>
      </c>
      <c r="N209" s="75"/>
      <c r="O209" s="70">
        <v>0</v>
      </c>
      <c r="P209" s="77"/>
      <c r="Q209" s="77"/>
      <c r="R209" s="77"/>
      <c r="S209" s="77"/>
      <c r="T209" s="77"/>
      <c r="U209" s="71">
        <v>0</v>
      </c>
      <c r="V209" s="71">
        <f t="shared" si="33"/>
        <v>0</v>
      </c>
      <c r="W209" s="73">
        <f t="shared" si="34"/>
        <v>0</v>
      </c>
      <c r="X209" s="77">
        <v>0</v>
      </c>
      <c r="Y209" s="73">
        <f>'ИТОГ и проверка'!R209</f>
        <v>0</v>
      </c>
      <c r="Z209" s="73">
        <v>0</v>
      </c>
      <c r="AA209" s="71">
        <f t="shared" si="35"/>
        <v>0</v>
      </c>
      <c r="AB209" s="10">
        <f t="shared" si="36"/>
        <v>0</v>
      </c>
      <c r="AC209" s="77"/>
      <c r="AD209" s="73"/>
      <c r="AE209" s="77"/>
      <c r="AF209" s="77"/>
      <c r="AG209" s="73">
        <f t="shared" si="37"/>
        <v>0</v>
      </c>
      <c r="AH209" s="73"/>
      <c r="AI209" s="91"/>
      <c r="AJ209" s="91">
        <f t="shared" si="38"/>
        <v>0</v>
      </c>
      <c r="AK209" s="89">
        <f t="shared" si="39"/>
        <v>0</v>
      </c>
      <c r="AL209" s="71">
        <f t="shared" si="40"/>
        <v>0</v>
      </c>
    </row>
    <row r="210" spans="1:38" ht="47.25">
      <c r="A210" s="66" t="s">
        <v>426</v>
      </c>
      <c r="B210" s="67" t="s">
        <v>427</v>
      </c>
      <c r="C210" s="171">
        <v>13.641</v>
      </c>
      <c r="D210" s="74">
        <v>0</v>
      </c>
      <c r="E210" s="187">
        <v>0</v>
      </c>
      <c r="F210" s="157">
        <f t="shared" si="32"/>
        <v>0</v>
      </c>
      <c r="G210" s="72">
        <v>0</v>
      </c>
      <c r="H210" s="75">
        <v>0</v>
      </c>
      <c r="I210" s="75"/>
      <c r="J210" s="75"/>
      <c r="K210" s="75"/>
      <c r="L210" s="75"/>
      <c r="M210" s="75">
        <v>0</v>
      </c>
      <c r="N210" s="75"/>
      <c r="O210" s="70">
        <v>0</v>
      </c>
      <c r="P210" s="77"/>
      <c r="Q210" s="77"/>
      <c r="R210" s="77"/>
      <c r="S210" s="77"/>
      <c r="T210" s="77"/>
      <c r="U210" s="71">
        <v>0</v>
      </c>
      <c r="V210" s="71">
        <f t="shared" si="33"/>
        <v>0</v>
      </c>
      <c r="W210" s="73">
        <f t="shared" si="34"/>
        <v>0</v>
      </c>
      <c r="X210" s="77">
        <v>0</v>
      </c>
      <c r="Y210" s="73">
        <f>'ИТОГ и проверка'!R210</f>
        <v>0</v>
      </c>
      <c r="Z210" s="73">
        <v>0</v>
      </c>
      <c r="AA210" s="71">
        <f t="shared" si="35"/>
        <v>0</v>
      </c>
      <c r="AB210" s="73">
        <f t="shared" si="36"/>
        <v>0</v>
      </c>
      <c r="AC210" s="77"/>
      <c r="AD210" s="73"/>
      <c r="AE210" s="77"/>
      <c r="AF210" s="77"/>
      <c r="AG210" s="73">
        <f t="shared" si="37"/>
        <v>0</v>
      </c>
      <c r="AH210" s="73"/>
      <c r="AI210" s="91"/>
      <c r="AJ210" s="91">
        <f t="shared" si="38"/>
        <v>0</v>
      </c>
      <c r="AK210" s="89">
        <f t="shared" si="39"/>
        <v>0</v>
      </c>
      <c r="AL210" s="71">
        <f t="shared" si="40"/>
        <v>0</v>
      </c>
    </row>
    <row r="211" spans="1:38" ht="31.5">
      <c r="A211" s="66" t="s">
        <v>428</v>
      </c>
      <c r="B211" s="67" t="s">
        <v>429</v>
      </c>
      <c r="C211" s="195">
        <v>50.604999999999997</v>
      </c>
      <c r="D211" s="74">
        <v>0</v>
      </c>
      <c r="E211" s="90">
        <v>0</v>
      </c>
      <c r="F211" s="157">
        <f t="shared" si="32"/>
        <v>0</v>
      </c>
      <c r="G211" s="72">
        <v>0</v>
      </c>
      <c r="H211" s="75">
        <v>0</v>
      </c>
      <c r="I211" s="75"/>
      <c r="J211" s="75"/>
      <c r="K211" s="75"/>
      <c r="L211" s="75"/>
      <c r="M211" s="75">
        <v>0</v>
      </c>
      <c r="N211" s="75"/>
      <c r="O211" s="70"/>
      <c r="P211" s="77"/>
      <c r="Q211" s="77"/>
      <c r="R211" s="77"/>
      <c r="S211" s="77"/>
      <c r="T211" s="77"/>
      <c r="U211" s="71">
        <v>0</v>
      </c>
      <c r="V211" s="71">
        <f t="shared" si="33"/>
        <v>0</v>
      </c>
      <c r="W211" s="73">
        <f t="shared" si="34"/>
        <v>0</v>
      </c>
      <c r="X211" s="77">
        <v>0</v>
      </c>
      <c r="Y211" s="73">
        <f>'ИТОГ и проверка'!R211</f>
        <v>0</v>
      </c>
      <c r="Z211" s="73">
        <v>0</v>
      </c>
      <c r="AA211" s="71">
        <f t="shared" si="35"/>
        <v>0</v>
      </c>
      <c r="AB211" s="10">
        <f t="shared" si="36"/>
        <v>0</v>
      </c>
      <c r="AC211" s="77"/>
      <c r="AD211" s="73"/>
      <c r="AE211" s="77"/>
      <c r="AF211" s="77"/>
      <c r="AG211" s="73">
        <f t="shared" si="37"/>
        <v>0</v>
      </c>
      <c r="AH211" s="73"/>
      <c r="AI211" s="91"/>
      <c r="AJ211" s="91">
        <f t="shared" si="38"/>
        <v>0</v>
      </c>
      <c r="AK211" s="89">
        <f t="shared" si="39"/>
        <v>0</v>
      </c>
      <c r="AL211" s="71">
        <f t="shared" si="40"/>
        <v>0</v>
      </c>
    </row>
    <row r="212" spans="1:38" ht="31.5">
      <c r="A212" s="66" t="s">
        <v>430</v>
      </c>
      <c r="B212" s="67" t="s">
        <v>431</v>
      </c>
      <c r="C212" s="171">
        <v>18.405000000000001</v>
      </c>
      <c r="D212" s="74">
        <v>0</v>
      </c>
      <c r="E212" s="148">
        <v>1</v>
      </c>
      <c r="F212" s="157">
        <f t="shared" si="32"/>
        <v>5.4333061668024991E-2</v>
      </c>
      <c r="G212" s="72">
        <v>0</v>
      </c>
      <c r="H212" s="75">
        <v>0</v>
      </c>
      <c r="I212" s="75"/>
      <c r="J212" s="75"/>
      <c r="K212" s="75"/>
      <c r="L212" s="75"/>
      <c r="M212" s="75">
        <v>0</v>
      </c>
      <c r="N212" s="75"/>
      <c r="O212" s="70"/>
      <c r="P212" s="77"/>
      <c r="Q212" s="77"/>
      <c r="R212" s="77"/>
      <c r="S212" s="77"/>
      <c r="T212" s="77"/>
      <c r="U212" s="71">
        <v>0</v>
      </c>
      <c r="V212" s="71">
        <f t="shared" si="33"/>
        <v>0</v>
      </c>
      <c r="W212" s="73">
        <f t="shared" si="34"/>
        <v>0</v>
      </c>
      <c r="X212" s="77">
        <v>0</v>
      </c>
      <c r="Y212" s="73">
        <f>'ИТОГ и проверка'!R212</f>
        <v>0</v>
      </c>
      <c r="Z212" s="73">
        <v>0</v>
      </c>
      <c r="AA212" s="71">
        <f t="shared" si="35"/>
        <v>0</v>
      </c>
      <c r="AB212" s="73">
        <f t="shared" si="36"/>
        <v>0</v>
      </c>
      <c r="AC212" s="77"/>
      <c r="AD212" s="73"/>
      <c r="AE212" s="77"/>
      <c r="AF212" s="77"/>
      <c r="AG212" s="73">
        <f t="shared" si="37"/>
        <v>0</v>
      </c>
      <c r="AH212" s="73"/>
      <c r="AI212" s="91"/>
      <c r="AJ212" s="91">
        <f t="shared" si="38"/>
        <v>0</v>
      </c>
      <c r="AK212" s="89">
        <f t="shared" si="39"/>
        <v>0</v>
      </c>
      <c r="AL212" s="71">
        <f t="shared" si="40"/>
        <v>0</v>
      </c>
    </row>
    <row r="213" spans="1:38" ht="47.25">
      <c r="A213" s="66" t="s">
        <v>432</v>
      </c>
      <c r="B213" s="67" t="s">
        <v>433</v>
      </c>
      <c r="C213" s="195">
        <v>46.442</v>
      </c>
      <c r="D213" s="74">
        <v>0</v>
      </c>
      <c r="E213" s="90">
        <v>0</v>
      </c>
      <c r="F213" s="157">
        <f t="shared" si="32"/>
        <v>0</v>
      </c>
      <c r="G213" s="72">
        <v>0</v>
      </c>
      <c r="H213" s="75">
        <v>0</v>
      </c>
      <c r="I213" s="75"/>
      <c r="J213" s="75"/>
      <c r="K213" s="75"/>
      <c r="L213" s="75"/>
      <c r="M213" s="75">
        <v>0</v>
      </c>
      <c r="N213" s="75"/>
      <c r="O213" s="70"/>
      <c r="P213" s="77"/>
      <c r="Q213" s="77"/>
      <c r="R213" s="77"/>
      <c r="S213" s="77"/>
      <c r="T213" s="77"/>
      <c r="U213" s="71">
        <v>0</v>
      </c>
      <c r="V213" s="71">
        <f t="shared" si="33"/>
        <v>0</v>
      </c>
      <c r="W213" s="73">
        <f t="shared" si="34"/>
        <v>0</v>
      </c>
      <c r="X213" s="77">
        <v>0</v>
      </c>
      <c r="Y213" s="73">
        <f>'ИТОГ и проверка'!R213</f>
        <v>0</v>
      </c>
      <c r="Z213" s="73">
        <v>0</v>
      </c>
      <c r="AA213" s="71">
        <f t="shared" si="35"/>
        <v>0</v>
      </c>
      <c r="AB213" s="10">
        <f t="shared" si="36"/>
        <v>0</v>
      </c>
      <c r="AC213" s="77"/>
      <c r="AD213" s="73"/>
      <c r="AE213" s="77"/>
      <c r="AF213" s="77"/>
      <c r="AG213" s="73">
        <f t="shared" si="37"/>
        <v>0</v>
      </c>
      <c r="AH213" s="73"/>
      <c r="AI213" s="91"/>
      <c r="AJ213" s="91">
        <f t="shared" si="38"/>
        <v>0</v>
      </c>
      <c r="AK213" s="89">
        <f t="shared" si="39"/>
        <v>0</v>
      </c>
      <c r="AL213" s="71">
        <f t="shared" si="40"/>
        <v>0</v>
      </c>
    </row>
    <row r="214" spans="1:38" ht="47.25">
      <c r="A214" s="66" t="s">
        <v>434</v>
      </c>
      <c r="B214" s="67" t="s">
        <v>435</v>
      </c>
      <c r="C214" s="222">
        <v>51.905999999999999</v>
      </c>
      <c r="D214" s="74">
        <v>2</v>
      </c>
      <c r="E214" s="148">
        <v>0</v>
      </c>
      <c r="F214" s="157">
        <f t="shared" si="32"/>
        <v>0</v>
      </c>
      <c r="G214" s="72">
        <v>0</v>
      </c>
      <c r="H214" s="75">
        <v>0</v>
      </c>
      <c r="I214" s="75"/>
      <c r="J214" s="75"/>
      <c r="K214" s="75"/>
      <c r="L214" s="75"/>
      <c r="M214" s="75">
        <v>0</v>
      </c>
      <c r="N214" s="75"/>
      <c r="O214" s="70"/>
      <c r="P214" s="77"/>
      <c r="Q214" s="77"/>
      <c r="R214" s="77"/>
      <c r="S214" s="77"/>
      <c r="T214" s="77"/>
      <c r="U214" s="71">
        <v>0</v>
      </c>
      <c r="V214" s="71">
        <f t="shared" si="33"/>
        <v>0</v>
      </c>
      <c r="W214" s="73">
        <f t="shared" si="34"/>
        <v>0</v>
      </c>
      <c r="X214" s="77">
        <v>0</v>
      </c>
      <c r="Y214" s="73">
        <f>'ИТОГ и проверка'!R214</f>
        <v>0</v>
      </c>
      <c r="Z214" s="73">
        <v>0</v>
      </c>
      <c r="AA214" s="71">
        <f t="shared" si="35"/>
        <v>0</v>
      </c>
      <c r="AB214" s="73">
        <f t="shared" si="36"/>
        <v>0</v>
      </c>
      <c r="AC214" s="77"/>
      <c r="AD214" s="73"/>
      <c r="AE214" s="77"/>
      <c r="AF214" s="77"/>
      <c r="AG214" s="73">
        <f t="shared" si="37"/>
        <v>0</v>
      </c>
      <c r="AH214" s="73"/>
      <c r="AI214" s="91"/>
      <c r="AJ214" s="91">
        <f t="shared" si="38"/>
        <v>0</v>
      </c>
      <c r="AK214" s="89">
        <f t="shared" si="39"/>
        <v>0</v>
      </c>
      <c r="AL214" s="71">
        <f t="shared" si="40"/>
        <v>0</v>
      </c>
    </row>
    <row r="215" spans="1:38" ht="31.5">
      <c r="A215" s="66" t="s">
        <v>436</v>
      </c>
      <c r="B215" s="67" t="s">
        <v>437</v>
      </c>
      <c r="C215" s="168">
        <v>34.097000000000001</v>
      </c>
      <c r="D215" s="74">
        <v>0</v>
      </c>
      <c r="E215" s="90">
        <v>2</v>
      </c>
      <c r="F215" s="157">
        <f t="shared" si="32"/>
        <v>5.8656186761298648E-2</v>
      </c>
      <c r="G215" s="72">
        <v>0</v>
      </c>
      <c r="H215" s="75">
        <v>0</v>
      </c>
      <c r="I215" s="75"/>
      <c r="J215" s="75"/>
      <c r="K215" s="75"/>
      <c r="L215" s="75"/>
      <c r="M215" s="75">
        <v>0</v>
      </c>
      <c r="N215" s="75"/>
      <c r="O215" s="70"/>
      <c r="P215" s="77"/>
      <c r="Q215" s="77"/>
      <c r="R215" s="77"/>
      <c r="S215" s="77"/>
      <c r="T215" s="77"/>
      <c r="U215" s="71">
        <v>0</v>
      </c>
      <c r="V215" s="71">
        <f t="shared" si="33"/>
        <v>0</v>
      </c>
      <c r="W215" s="73">
        <f t="shared" si="34"/>
        <v>0</v>
      </c>
      <c r="X215" s="77">
        <v>0</v>
      </c>
      <c r="Y215" s="73">
        <f>'ИТОГ и проверка'!R215</f>
        <v>0</v>
      </c>
      <c r="Z215" s="73">
        <v>0</v>
      </c>
      <c r="AA215" s="71">
        <f t="shared" si="35"/>
        <v>0</v>
      </c>
      <c r="AB215" s="10">
        <f t="shared" si="36"/>
        <v>0</v>
      </c>
      <c r="AC215" s="77"/>
      <c r="AD215" s="73"/>
      <c r="AE215" s="77"/>
      <c r="AF215" s="77"/>
      <c r="AG215" s="73">
        <f t="shared" si="37"/>
        <v>0</v>
      </c>
      <c r="AH215" s="73"/>
      <c r="AI215" s="91"/>
      <c r="AJ215" s="91">
        <f t="shared" si="38"/>
        <v>0</v>
      </c>
      <c r="AK215" s="89">
        <f t="shared" si="39"/>
        <v>0</v>
      </c>
      <c r="AL215" s="71">
        <f t="shared" si="40"/>
        <v>0</v>
      </c>
    </row>
    <row r="216" spans="1:38" ht="31.5">
      <c r="A216" s="66" t="s">
        <v>438</v>
      </c>
      <c r="B216" s="67" t="s">
        <v>439</v>
      </c>
      <c r="C216" s="222">
        <v>48.301000000000002</v>
      </c>
      <c r="D216" s="74">
        <v>0</v>
      </c>
      <c r="E216" s="148">
        <v>5</v>
      </c>
      <c r="F216" s="157">
        <f t="shared" si="32"/>
        <v>0.10351752551707004</v>
      </c>
      <c r="G216" s="72">
        <v>0</v>
      </c>
      <c r="H216" s="75">
        <v>0</v>
      </c>
      <c r="I216" s="75"/>
      <c r="J216" s="75"/>
      <c r="K216" s="75"/>
      <c r="L216" s="75"/>
      <c r="M216" s="75">
        <v>0</v>
      </c>
      <c r="N216" s="75"/>
      <c r="O216" s="70"/>
      <c r="P216" s="77"/>
      <c r="Q216" s="77"/>
      <c r="R216" s="77"/>
      <c r="S216" s="77"/>
      <c r="T216" s="77"/>
      <c r="U216" s="71">
        <v>0</v>
      </c>
      <c r="V216" s="71">
        <f t="shared" si="33"/>
        <v>0</v>
      </c>
      <c r="W216" s="73">
        <f t="shared" si="34"/>
        <v>0</v>
      </c>
      <c r="X216" s="77">
        <v>0</v>
      </c>
      <c r="Y216" s="73">
        <f>'ИТОГ и проверка'!R216</f>
        <v>0</v>
      </c>
      <c r="Z216" s="73">
        <v>0</v>
      </c>
      <c r="AA216" s="71">
        <f t="shared" si="35"/>
        <v>0</v>
      </c>
      <c r="AB216" s="73">
        <f t="shared" si="36"/>
        <v>0</v>
      </c>
      <c r="AC216" s="77"/>
      <c r="AD216" s="73"/>
      <c r="AE216" s="77"/>
      <c r="AF216" s="77"/>
      <c r="AG216" s="73">
        <f t="shared" si="37"/>
        <v>0</v>
      </c>
      <c r="AH216" s="73"/>
      <c r="AI216" s="91"/>
      <c r="AJ216" s="91">
        <f t="shared" si="38"/>
        <v>0</v>
      </c>
      <c r="AK216" s="89">
        <f t="shared" si="39"/>
        <v>0</v>
      </c>
      <c r="AL216" s="71">
        <f t="shared" si="40"/>
        <v>0</v>
      </c>
    </row>
    <row r="217" spans="1:38">
      <c r="A217" s="93" t="s">
        <v>440</v>
      </c>
      <c r="B217" s="57" t="s">
        <v>441</v>
      </c>
      <c r="C217" s="175"/>
      <c r="D217" s="58"/>
      <c r="E217" s="59"/>
      <c r="F217" s="192"/>
      <c r="G217" s="119"/>
      <c r="H217" s="61"/>
      <c r="I217" s="61"/>
      <c r="J217" s="61"/>
      <c r="K217" s="61"/>
      <c r="L217" s="61"/>
      <c r="M217" s="61"/>
      <c r="N217" s="61"/>
      <c r="O217" s="7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120"/>
      <c r="AA217" s="60"/>
      <c r="AB217" s="10">
        <f t="shared" si="36"/>
        <v>0</v>
      </c>
      <c r="AC217" s="60"/>
      <c r="AD217" s="60"/>
      <c r="AE217" s="60"/>
      <c r="AF217" s="60"/>
      <c r="AG217" s="60"/>
      <c r="AH217" s="60"/>
      <c r="AI217" s="317"/>
      <c r="AJ217" s="91">
        <f t="shared" si="38"/>
        <v>0</v>
      </c>
      <c r="AK217" s="89">
        <f t="shared" si="39"/>
        <v>0</v>
      </c>
      <c r="AL217" s="71">
        <f t="shared" si="40"/>
        <v>0</v>
      </c>
    </row>
    <row r="218" spans="1:38" ht="47.25">
      <c r="A218" s="66" t="s">
        <v>442</v>
      </c>
      <c r="B218" s="67" t="s">
        <v>443</v>
      </c>
      <c r="C218" s="171">
        <v>3221.3</v>
      </c>
      <c r="D218" s="69">
        <v>0</v>
      </c>
      <c r="E218" s="148">
        <v>0</v>
      </c>
      <c r="F218" s="157">
        <f t="shared" si="32"/>
        <v>0</v>
      </c>
      <c r="G218" s="72">
        <v>0</v>
      </c>
      <c r="H218" s="75">
        <v>0</v>
      </c>
      <c r="I218" s="75">
        <v>0</v>
      </c>
      <c r="J218" s="75"/>
      <c r="K218" s="75"/>
      <c r="L218" s="75"/>
      <c r="M218" s="75">
        <v>0</v>
      </c>
      <c r="N218" s="75"/>
      <c r="O218" s="70"/>
      <c r="P218" s="77"/>
      <c r="Q218" s="77"/>
      <c r="R218" s="77"/>
      <c r="S218" s="77"/>
      <c r="T218" s="77"/>
      <c r="U218" s="71">
        <v>0</v>
      </c>
      <c r="V218" s="71">
        <f t="shared" si="33"/>
        <v>0</v>
      </c>
      <c r="W218" s="73">
        <f t="shared" si="34"/>
        <v>0</v>
      </c>
      <c r="X218" s="77">
        <v>0</v>
      </c>
      <c r="Y218" s="73">
        <f>'ИТОГ и проверка'!R218</f>
        <v>0</v>
      </c>
      <c r="Z218" s="73">
        <v>0</v>
      </c>
      <c r="AA218" s="71">
        <f t="shared" si="35"/>
        <v>0</v>
      </c>
      <c r="AB218" s="73">
        <f t="shared" si="36"/>
        <v>0</v>
      </c>
      <c r="AC218" s="77">
        <v>0</v>
      </c>
      <c r="AD218" s="73"/>
      <c r="AE218" s="77"/>
      <c r="AF218" s="77"/>
      <c r="AG218" s="73">
        <f t="shared" si="37"/>
        <v>0</v>
      </c>
      <c r="AH218" s="73"/>
      <c r="AI218" s="91"/>
      <c r="AJ218" s="91">
        <f t="shared" si="38"/>
        <v>0</v>
      </c>
      <c r="AK218" s="89">
        <f t="shared" si="39"/>
        <v>0</v>
      </c>
      <c r="AL218" s="71">
        <f t="shared" si="40"/>
        <v>0</v>
      </c>
    </row>
    <row r="219" spans="1:38">
      <c r="A219" s="93" t="s">
        <v>444</v>
      </c>
      <c r="B219" s="57" t="s">
        <v>445</v>
      </c>
      <c r="C219" s="175"/>
      <c r="D219" s="58"/>
      <c r="E219" s="59"/>
      <c r="F219" s="192"/>
      <c r="G219" s="119"/>
      <c r="H219" s="61"/>
      <c r="I219" s="61"/>
      <c r="J219" s="61"/>
      <c r="K219" s="61"/>
      <c r="L219" s="61"/>
      <c r="M219" s="61"/>
      <c r="N219" s="61"/>
      <c r="O219" s="7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120"/>
      <c r="AA219" s="60"/>
      <c r="AB219" s="10">
        <f t="shared" si="36"/>
        <v>0</v>
      </c>
      <c r="AC219" s="60"/>
      <c r="AD219" s="60"/>
      <c r="AE219" s="60"/>
      <c r="AF219" s="60"/>
      <c r="AG219" s="60"/>
      <c r="AH219" s="60"/>
      <c r="AI219" s="317"/>
      <c r="AJ219" s="91">
        <f t="shared" si="38"/>
        <v>0</v>
      </c>
      <c r="AK219" s="89">
        <f t="shared" si="39"/>
        <v>0</v>
      </c>
      <c r="AL219" s="71">
        <f t="shared" si="40"/>
        <v>0</v>
      </c>
    </row>
    <row r="220" spans="1:38" ht="47.25">
      <c r="A220" s="66" t="s">
        <v>446</v>
      </c>
      <c r="B220" s="67" t="s">
        <v>447</v>
      </c>
      <c r="C220" s="171">
        <v>986.86199999999997</v>
      </c>
      <c r="D220" s="74">
        <v>138</v>
      </c>
      <c r="E220" s="363">
        <v>156</v>
      </c>
      <c r="F220" s="157">
        <f t="shared" si="32"/>
        <v>0.15807681317144648</v>
      </c>
      <c r="G220" s="72">
        <v>13</v>
      </c>
      <c r="H220" s="75">
        <v>9</v>
      </c>
      <c r="I220" s="75"/>
      <c r="J220" s="75"/>
      <c r="K220" s="75"/>
      <c r="L220" s="75"/>
      <c r="M220" s="75">
        <v>13</v>
      </c>
      <c r="N220" s="75"/>
      <c r="O220" s="70">
        <v>3</v>
      </c>
      <c r="P220" s="77"/>
      <c r="Q220" s="77"/>
      <c r="R220" s="77"/>
      <c r="S220" s="77"/>
      <c r="T220" s="77"/>
      <c r="U220" s="71">
        <f t="shared" si="42"/>
        <v>23.076923076923077</v>
      </c>
      <c r="V220" s="71">
        <f t="shared" si="33"/>
        <v>15.600000000000001</v>
      </c>
      <c r="W220" s="73">
        <f t="shared" si="34"/>
        <v>15</v>
      </c>
      <c r="X220" s="77">
        <v>10</v>
      </c>
      <c r="Y220" s="73">
        <f>'ИТОГ и проверка'!R220</f>
        <v>15</v>
      </c>
      <c r="Z220" s="73">
        <f t="shared" si="41"/>
        <v>9.615384615384615</v>
      </c>
      <c r="AA220" s="71">
        <f t="shared" si="35"/>
        <v>-0.38461538461538503</v>
      </c>
      <c r="AB220" s="73">
        <f t="shared" si="36"/>
        <v>0</v>
      </c>
      <c r="AC220" s="77"/>
      <c r="AD220" s="73"/>
      <c r="AE220" s="77"/>
      <c r="AF220" s="77"/>
      <c r="AG220" s="73">
        <f t="shared" si="37"/>
        <v>15</v>
      </c>
      <c r="AH220" s="73"/>
      <c r="AI220" s="91"/>
      <c r="AJ220" s="91">
        <f t="shared" si="38"/>
        <v>15</v>
      </c>
      <c r="AK220" s="89">
        <f t="shared" si="39"/>
        <v>0</v>
      </c>
      <c r="AL220" s="71">
        <f t="shared" si="40"/>
        <v>0</v>
      </c>
    </row>
    <row r="221" spans="1:38" ht="47.25">
      <c r="A221" s="66" t="s">
        <v>448</v>
      </c>
      <c r="B221" s="67" t="s">
        <v>449</v>
      </c>
      <c r="C221" s="168">
        <v>600.15499999999997</v>
      </c>
      <c r="D221" s="74">
        <v>48</v>
      </c>
      <c r="E221" s="90">
        <v>55</v>
      </c>
      <c r="F221" s="157">
        <f t="shared" si="32"/>
        <v>9.164299222700803E-2</v>
      </c>
      <c r="G221" s="72">
        <v>4</v>
      </c>
      <c r="H221" s="75">
        <v>8</v>
      </c>
      <c r="I221" s="75"/>
      <c r="J221" s="75"/>
      <c r="K221" s="75"/>
      <c r="L221" s="75"/>
      <c r="M221" s="75">
        <v>4</v>
      </c>
      <c r="N221" s="75"/>
      <c r="O221" s="70">
        <v>0</v>
      </c>
      <c r="P221" s="77"/>
      <c r="Q221" s="77"/>
      <c r="R221" s="77"/>
      <c r="S221" s="77"/>
      <c r="T221" s="77"/>
      <c r="U221" s="71">
        <f t="shared" si="42"/>
        <v>0</v>
      </c>
      <c r="V221" s="71">
        <f t="shared" si="33"/>
        <v>5.5</v>
      </c>
      <c r="W221" s="73">
        <f t="shared" si="34"/>
        <v>5</v>
      </c>
      <c r="X221" s="77">
        <v>10</v>
      </c>
      <c r="Y221" s="73">
        <f>'ИТОГ и проверка'!R221</f>
        <v>5</v>
      </c>
      <c r="Z221" s="73">
        <f t="shared" si="41"/>
        <v>9.0909090909090899</v>
      </c>
      <c r="AA221" s="71">
        <f t="shared" si="35"/>
        <v>-0.90909090909091006</v>
      </c>
      <c r="AB221" s="10">
        <f t="shared" si="36"/>
        <v>0</v>
      </c>
      <c r="AC221" s="77"/>
      <c r="AD221" s="73"/>
      <c r="AE221" s="77"/>
      <c r="AF221" s="77"/>
      <c r="AG221" s="73">
        <f t="shared" si="37"/>
        <v>5</v>
      </c>
      <c r="AH221" s="73"/>
      <c r="AI221" s="91"/>
      <c r="AJ221" s="91">
        <f t="shared" si="38"/>
        <v>5</v>
      </c>
      <c r="AK221" s="89">
        <f t="shared" si="39"/>
        <v>0</v>
      </c>
      <c r="AL221" s="71">
        <f t="shared" si="40"/>
        <v>0</v>
      </c>
    </row>
    <row r="222" spans="1:38" ht="47.25">
      <c r="A222" s="66" t="s">
        <v>450</v>
      </c>
      <c r="B222" s="67" t="s">
        <v>451</v>
      </c>
      <c r="C222" s="171">
        <v>316.95299999999997</v>
      </c>
      <c r="D222" s="74">
        <v>9</v>
      </c>
      <c r="E222" s="148">
        <v>12</v>
      </c>
      <c r="F222" s="157">
        <f t="shared" si="32"/>
        <v>3.7860502976782048E-2</v>
      </c>
      <c r="G222" s="72">
        <v>0</v>
      </c>
      <c r="H222" s="75">
        <v>0</v>
      </c>
      <c r="I222" s="75"/>
      <c r="J222" s="75"/>
      <c r="K222" s="75"/>
      <c r="L222" s="75"/>
      <c r="M222" s="75">
        <v>0</v>
      </c>
      <c r="N222" s="75"/>
      <c r="O222" s="70">
        <v>0</v>
      </c>
      <c r="P222" s="77"/>
      <c r="Q222" s="77"/>
      <c r="R222" s="77"/>
      <c r="S222" s="77"/>
      <c r="T222" s="77"/>
      <c r="U222" s="71">
        <v>0</v>
      </c>
      <c r="V222" s="71">
        <f t="shared" si="33"/>
        <v>0</v>
      </c>
      <c r="W222" s="73">
        <f t="shared" si="34"/>
        <v>0</v>
      </c>
      <c r="X222" s="77">
        <v>0</v>
      </c>
      <c r="Y222" s="73">
        <f>'ИТОГ и проверка'!R222</f>
        <v>0</v>
      </c>
      <c r="Z222" s="73">
        <f t="shared" si="41"/>
        <v>0</v>
      </c>
      <c r="AA222" s="71">
        <f t="shared" si="35"/>
        <v>0</v>
      </c>
      <c r="AB222" s="73">
        <f t="shared" si="36"/>
        <v>0</v>
      </c>
      <c r="AC222" s="77"/>
      <c r="AD222" s="73"/>
      <c r="AE222" s="77"/>
      <c r="AF222" s="77"/>
      <c r="AG222" s="73">
        <f t="shared" si="37"/>
        <v>0</v>
      </c>
      <c r="AH222" s="73"/>
      <c r="AI222" s="91"/>
      <c r="AJ222" s="91">
        <f t="shared" si="38"/>
        <v>0</v>
      </c>
      <c r="AK222" s="89">
        <f t="shared" si="39"/>
        <v>0</v>
      </c>
      <c r="AL222" s="71">
        <f t="shared" si="40"/>
        <v>0</v>
      </c>
    </row>
    <row r="223" spans="1:38">
      <c r="A223" s="93" t="s">
        <v>452</v>
      </c>
      <c r="B223" s="57" t="s">
        <v>453</v>
      </c>
      <c r="C223" s="175"/>
      <c r="D223" s="58"/>
      <c r="E223" s="59"/>
      <c r="F223" s="192"/>
      <c r="G223" s="119"/>
      <c r="H223" s="61"/>
      <c r="I223" s="61"/>
      <c r="J223" s="61"/>
      <c r="K223" s="61"/>
      <c r="L223" s="61"/>
      <c r="M223" s="61"/>
      <c r="N223" s="61"/>
      <c r="O223" s="7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120"/>
      <c r="AA223" s="60"/>
      <c r="AB223" s="10">
        <f t="shared" si="36"/>
        <v>0</v>
      </c>
      <c r="AC223" s="60"/>
      <c r="AD223" s="60"/>
      <c r="AE223" s="60"/>
      <c r="AF223" s="60"/>
      <c r="AG223" s="60"/>
      <c r="AH223" s="60"/>
      <c r="AI223" s="317"/>
      <c r="AJ223" s="91">
        <f t="shared" si="38"/>
        <v>0</v>
      </c>
      <c r="AK223" s="89">
        <f t="shared" si="39"/>
        <v>0</v>
      </c>
      <c r="AL223" s="71">
        <f t="shared" si="40"/>
        <v>0</v>
      </c>
    </row>
    <row r="224" spans="1:38" ht="63">
      <c r="A224" s="66" t="s">
        <v>454</v>
      </c>
      <c r="B224" s="67" t="s">
        <v>455</v>
      </c>
      <c r="C224" s="171">
        <v>185.38</v>
      </c>
      <c r="D224" s="74">
        <v>27</v>
      </c>
      <c r="E224" s="226">
        <v>28</v>
      </c>
      <c r="F224" s="157">
        <f t="shared" si="32"/>
        <v>0.15104110475779481</v>
      </c>
      <c r="G224" s="72">
        <v>2</v>
      </c>
      <c r="H224" s="75">
        <v>7</v>
      </c>
      <c r="I224" s="75"/>
      <c r="J224" s="75"/>
      <c r="K224" s="75"/>
      <c r="L224" s="75"/>
      <c r="M224" s="75">
        <v>2</v>
      </c>
      <c r="N224" s="75"/>
      <c r="O224" s="70"/>
      <c r="P224" s="77"/>
      <c r="Q224" s="77"/>
      <c r="R224" s="77"/>
      <c r="S224" s="77"/>
      <c r="T224" s="77"/>
      <c r="U224" s="71">
        <v>0</v>
      </c>
      <c r="V224" s="71">
        <f t="shared" si="33"/>
        <v>2.8000000000000003</v>
      </c>
      <c r="W224" s="73">
        <f t="shared" si="34"/>
        <v>2</v>
      </c>
      <c r="X224" s="77">
        <v>10</v>
      </c>
      <c r="Y224" s="73">
        <f>'ИТОГ и проверка'!R224</f>
        <v>0</v>
      </c>
      <c r="Z224" s="73">
        <f t="shared" si="41"/>
        <v>0</v>
      </c>
      <c r="AA224" s="71">
        <f t="shared" si="35"/>
        <v>-10</v>
      </c>
      <c r="AB224" s="73">
        <f t="shared" si="36"/>
        <v>0</v>
      </c>
      <c r="AC224" s="77"/>
      <c r="AD224" s="73"/>
      <c r="AE224" s="77"/>
      <c r="AF224" s="77"/>
      <c r="AG224" s="73">
        <f t="shared" si="37"/>
        <v>0</v>
      </c>
      <c r="AH224" s="73"/>
      <c r="AI224" s="91"/>
      <c r="AJ224" s="91">
        <f t="shared" si="38"/>
        <v>0</v>
      </c>
      <c r="AK224" s="89">
        <f t="shared" si="39"/>
        <v>0</v>
      </c>
      <c r="AL224" s="71">
        <f t="shared" si="40"/>
        <v>0</v>
      </c>
    </row>
    <row r="225" spans="1:38" ht="31.5">
      <c r="A225" s="66" t="s">
        <v>456</v>
      </c>
      <c r="B225" s="67" t="s">
        <v>457</v>
      </c>
      <c r="C225" s="168">
        <v>85.9</v>
      </c>
      <c r="D225" s="74">
        <v>4</v>
      </c>
      <c r="E225" s="70">
        <v>6</v>
      </c>
      <c r="F225" s="157">
        <f t="shared" si="32"/>
        <v>6.9848661233993012E-2</v>
      </c>
      <c r="G225" s="72">
        <v>0</v>
      </c>
      <c r="H225" s="75">
        <v>0</v>
      </c>
      <c r="I225" s="75"/>
      <c r="J225" s="75"/>
      <c r="K225" s="75"/>
      <c r="L225" s="75"/>
      <c r="M225" s="75">
        <v>0</v>
      </c>
      <c r="N225" s="75"/>
      <c r="O225" s="70"/>
      <c r="P225" s="77"/>
      <c r="Q225" s="77"/>
      <c r="R225" s="77"/>
      <c r="S225" s="77"/>
      <c r="T225" s="77"/>
      <c r="U225" s="71">
        <v>0</v>
      </c>
      <c r="V225" s="71">
        <f t="shared" si="33"/>
        <v>0</v>
      </c>
      <c r="W225" s="73">
        <f t="shared" si="34"/>
        <v>0</v>
      </c>
      <c r="X225" s="77">
        <v>0</v>
      </c>
      <c r="Y225" s="73">
        <f>'ИТОГ и проверка'!R225</f>
        <v>0</v>
      </c>
      <c r="Z225" s="73">
        <f t="shared" si="41"/>
        <v>0</v>
      </c>
      <c r="AA225" s="71">
        <f t="shared" si="35"/>
        <v>0</v>
      </c>
      <c r="AB225" s="10">
        <f t="shared" si="36"/>
        <v>0</v>
      </c>
      <c r="AC225" s="77"/>
      <c r="AD225" s="73"/>
      <c r="AE225" s="77"/>
      <c r="AF225" s="77"/>
      <c r="AG225" s="73">
        <f t="shared" si="37"/>
        <v>0</v>
      </c>
      <c r="AH225" s="73"/>
      <c r="AI225" s="91"/>
      <c r="AJ225" s="91">
        <f t="shared" si="38"/>
        <v>0</v>
      </c>
      <c r="AK225" s="89">
        <f t="shared" si="39"/>
        <v>0</v>
      </c>
      <c r="AL225" s="71">
        <f t="shared" si="40"/>
        <v>0</v>
      </c>
    </row>
    <row r="226" spans="1:38" ht="31.5">
      <c r="A226" s="66" t="s">
        <v>458</v>
      </c>
      <c r="B226" s="67" t="s">
        <v>459</v>
      </c>
      <c r="C226" s="171">
        <v>74.510000000000005</v>
      </c>
      <c r="D226" s="74">
        <v>4</v>
      </c>
      <c r="E226" s="148">
        <v>5</v>
      </c>
      <c r="F226" s="157">
        <f t="shared" si="32"/>
        <v>6.7105086565561661E-2</v>
      </c>
      <c r="G226" s="72">
        <v>0</v>
      </c>
      <c r="H226" s="75">
        <v>0</v>
      </c>
      <c r="I226" s="75"/>
      <c r="J226" s="75"/>
      <c r="K226" s="75"/>
      <c r="L226" s="75"/>
      <c r="M226" s="75">
        <v>0</v>
      </c>
      <c r="N226" s="75"/>
      <c r="O226" s="70"/>
      <c r="P226" s="77"/>
      <c r="Q226" s="77"/>
      <c r="R226" s="77"/>
      <c r="S226" s="77"/>
      <c r="T226" s="77"/>
      <c r="U226" s="71">
        <v>0</v>
      </c>
      <c r="V226" s="71">
        <f t="shared" si="33"/>
        <v>0</v>
      </c>
      <c r="W226" s="73">
        <f t="shared" si="34"/>
        <v>0</v>
      </c>
      <c r="X226" s="77">
        <v>0</v>
      </c>
      <c r="Y226" s="73">
        <f>'ИТОГ и проверка'!R226</f>
        <v>0</v>
      </c>
      <c r="Z226" s="73">
        <f t="shared" si="41"/>
        <v>0</v>
      </c>
      <c r="AA226" s="71">
        <f t="shared" si="35"/>
        <v>0</v>
      </c>
      <c r="AB226" s="73">
        <f t="shared" si="36"/>
        <v>0</v>
      </c>
      <c r="AC226" s="77"/>
      <c r="AD226" s="73"/>
      <c r="AE226" s="77"/>
      <c r="AF226" s="77"/>
      <c r="AG226" s="73">
        <f t="shared" si="37"/>
        <v>0</v>
      </c>
      <c r="AH226" s="73"/>
      <c r="AI226" s="91"/>
      <c r="AJ226" s="91">
        <f t="shared" si="38"/>
        <v>0</v>
      </c>
      <c r="AK226" s="89">
        <f t="shared" si="39"/>
        <v>0</v>
      </c>
      <c r="AL226" s="71">
        <f t="shared" si="40"/>
        <v>0</v>
      </c>
    </row>
    <row r="227" spans="1:38" ht="47.25">
      <c r="A227" s="66" t="s">
        <v>460</v>
      </c>
      <c r="B227" s="67" t="s">
        <v>461</v>
      </c>
      <c r="C227" s="195">
        <v>125.851</v>
      </c>
      <c r="D227" s="74">
        <v>21</v>
      </c>
      <c r="E227" s="109">
        <v>26</v>
      </c>
      <c r="F227" s="157">
        <f t="shared" si="32"/>
        <v>0.20659351137456197</v>
      </c>
      <c r="G227" s="72">
        <v>2</v>
      </c>
      <c r="H227" s="75">
        <v>10</v>
      </c>
      <c r="I227" s="75"/>
      <c r="J227" s="75"/>
      <c r="K227" s="75"/>
      <c r="L227" s="75"/>
      <c r="M227" s="75">
        <v>2</v>
      </c>
      <c r="N227" s="75"/>
      <c r="O227" s="70">
        <v>2</v>
      </c>
      <c r="P227" s="77"/>
      <c r="Q227" s="77"/>
      <c r="R227" s="77"/>
      <c r="S227" s="77"/>
      <c r="T227" s="77"/>
      <c r="U227" s="71">
        <f t="shared" si="42"/>
        <v>100</v>
      </c>
      <c r="V227" s="71">
        <f t="shared" si="33"/>
        <v>2.6</v>
      </c>
      <c r="W227" s="73">
        <f t="shared" si="34"/>
        <v>2</v>
      </c>
      <c r="X227" s="77">
        <v>10</v>
      </c>
      <c r="Y227" s="73">
        <f>'ИТОГ и проверка'!R227</f>
        <v>2</v>
      </c>
      <c r="Z227" s="73">
        <f t="shared" si="41"/>
        <v>7.6923076923076916</v>
      </c>
      <c r="AA227" s="71">
        <f t="shared" si="35"/>
        <v>-2.3076923076923084</v>
      </c>
      <c r="AB227" s="10">
        <f t="shared" si="36"/>
        <v>0</v>
      </c>
      <c r="AC227" s="77"/>
      <c r="AD227" s="73"/>
      <c r="AE227" s="77"/>
      <c r="AF227" s="77"/>
      <c r="AG227" s="73">
        <f t="shared" si="37"/>
        <v>2</v>
      </c>
      <c r="AH227" s="73"/>
      <c r="AI227" s="91"/>
      <c r="AJ227" s="91">
        <f t="shared" si="38"/>
        <v>2</v>
      </c>
      <c r="AK227" s="89">
        <f t="shared" si="39"/>
        <v>0</v>
      </c>
      <c r="AL227" s="71">
        <f t="shared" si="40"/>
        <v>0</v>
      </c>
    </row>
    <row r="228" spans="1:38" ht="31.5">
      <c r="A228" s="66" t="s">
        <v>462</v>
      </c>
      <c r="B228" s="67" t="s">
        <v>463</v>
      </c>
      <c r="C228" s="171">
        <v>23.507999999999999</v>
      </c>
      <c r="D228" s="74">
        <v>4</v>
      </c>
      <c r="E228" s="226">
        <v>0</v>
      </c>
      <c r="F228" s="157">
        <f t="shared" ref="F228:F265" si="43">E228/C228</f>
        <v>0</v>
      </c>
      <c r="G228" s="72">
        <v>0</v>
      </c>
      <c r="H228" s="75">
        <v>0</v>
      </c>
      <c r="I228" s="75"/>
      <c r="J228" s="75"/>
      <c r="K228" s="75"/>
      <c r="L228" s="75"/>
      <c r="M228" s="75">
        <v>0</v>
      </c>
      <c r="N228" s="75"/>
      <c r="O228" s="70"/>
      <c r="P228" s="77"/>
      <c r="Q228" s="77"/>
      <c r="R228" s="77"/>
      <c r="S228" s="77"/>
      <c r="T228" s="77"/>
      <c r="U228" s="71">
        <v>0</v>
      </c>
      <c r="V228" s="71">
        <f t="shared" ref="V228:V264" si="44">E228*X228%</f>
        <v>0</v>
      </c>
      <c r="W228" s="73">
        <f t="shared" ref="W228:W264" si="45">ROUNDDOWN(V228,0)</f>
        <v>0</v>
      </c>
      <c r="X228" s="77">
        <v>0</v>
      </c>
      <c r="Y228" s="73">
        <f>'ИТОГ и проверка'!R228</f>
        <v>0</v>
      </c>
      <c r="Z228" s="73">
        <v>0</v>
      </c>
      <c r="AA228" s="71">
        <f t="shared" ref="AA228:AA264" si="46">Z228-X228</f>
        <v>0</v>
      </c>
      <c r="AB228" s="73">
        <f t="shared" ref="AB228:AB264" si="47">IF(AA228&gt;0.01,AA228*1000000,0)</f>
        <v>0</v>
      </c>
      <c r="AC228" s="77"/>
      <c r="AD228" s="73"/>
      <c r="AE228" s="77"/>
      <c r="AF228" s="77"/>
      <c r="AG228" s="73">
        <f t="shared" ref="AG228:AG264" si="48">Y228</f>
        <v>0</v>
      </c>
      <c r="AH228" s="73"/>
      <c r="AI228" s="91"/>
      <c r="AJ228" s="91">
        <f t="shared" ref="AJ228:AJ265" si="49">SUM(AD228:AI228)</f>
        <v>0</v>
      </c>
      <c r="AK228" s="89">
        <f t="shared" ref="AK228:AK264" si="50">AJ228-Y228</f>
        <v>0</v>
      </c>
      <c r="AL228" s="71">
        <f t="shared" ref="AL228:AL264" si="51">IF(AK228&gt;1,AK228*1000,0)</f>
        <v>0</v>
      </c>
    </row>
    <row r="229" spans="1:38" ht="31.5">
      <c r="A229" s="66" t="s">
        <v>464</v>
      </c>
      <c r="B229" s="67" t="s">
        <v>465</v>
      </c>
      <c r="C229" s="168">
        <v>161</v>
      </c>
      <c r="D229" s="74">
        <v>0</v>
      </c>
      <c r="E229" s="70">
        <v>0</v>
      </c>
      <c r="F229" s="157">
        <f t="shared" si="43"/>
        <v>0</v>
      </c>
      <c r="G229" s="72">
        <v>0</v>
      </c>
      <c r="H229" s="75">
        <v>0</v>
      </c>
      <c r="I229" s="75"/>
      <c r="J229" s="75"/>
      <c r="K229" s="75"/>
      <c r="L229" s="75"/>
      <c r="M229" s="75">
        <v>0</v>
      </c>
      <c r="N229" s="75"/>
      <c r="O229" s="70">
        <v>0</v>
      </c>
      <c r="P229" s="77"/>
      <c r="Q229" s="77"/>
      <c r="R229" s="77"/>
      <c r="S229" s="77"/>
      <c r="T229" s="77"/>
      <c r="U229" s="71">
        <v>0</v>
      </c>
      <c r="V229" s="71">
        <f t="shared" si="44"/>
        <v>0</v>
      </c>
      <c r="W229" s="73">
        <f t="shared" si="45"/>
        <v>0</v>
      </c>
      <c r="X229" s="77">
        <v>0</v>
      </c>
      <c r="Y229" s="73">
        <f>'ИТОГ и проверка'!R229</f>
        <v>0</v>
      </c>
      <c r="Z229" s="73">
        <v>0</v>
      </c>
      <c r="AA229" s="71">
        <f t="shared" si="46"/>
        <v>0</v>
      </c>
      <c r="AB229" s="10">
        <f t="shared" si="47"/>
        <v>0</v>
      </c>
      <c r="AC229" s="77"/>
      <c r="AD229" s="73"/>
      <c r="AE229" s="77"/>
      <c r="AF229" s="77"/>
      <c r="AG229" s="73">
        <f t="shared" si="48"/>
        <v>0</v>
      </c>
      <c r="AH229" s="73"/>
      <c r="AI229" s="91"/>
      <c r="AJ229" s="91">
        <f t="shared" si="49"/>
        <v>0</v>
      </c>
      <c r="AK229" s="89">
        <f t="shared" si="50"/>
        <v>0</v>
      </c>
      <c r="AL229" s="71">
        <f t="shared" si="51"/>
        <v>0</v>
      </c>
    </row>
    <row r="230" spans="1:38" ht="31.5">
      <c r="A230" s="66" t="s">
        <v>466</v>
      </c>
      <c r="B230" s="67" t="s">
        <v>467</v>
      </c>
      <c r="C230" s="171">
        <v>28</v>
      </c>
      <c r="D230" s="74">
        <v>0</v>
      </c>
      <c r="E230" s="206">
        <v>0</v>
      </c>
      <c r="F230" s="157">
        <f t="shared" si="43"/>
        <v>0</v>
      </c>
      <c r="G230" s="72">
        <v>0</v>
      </c>
      <c r="H230" s="75">
        <v>0</v>
      </c>
      <c r="I230" s="75"/>
      <c r="J230" s="75"/>
      <c r="K230" s="75"/>
      <c r="L230" s="75"/>
      <c r="M230" s="75">
        <v>0</v>
      </c>
      <c r="N230" s="75"/>
      <c r="O230" s="70">
        <v>0</v>
      </c>
      <c r="P230" s="77"/>
      <c r="Q230" s="77"/>
      <c r="R230" s="77"/>
      <c r="S230" s="77"/>
      <c r="T230" s="77"/>
      <c r="U230" s="71">
        <v>0</v>
      </c>
      <c r="V230" s="71">
        <f t="shared" si="44"/>
        <v>0</v>
      </c>
      <c r="W230" s="73">
        <f t="shared" si="45"/>
        <v>0</v>
      </c>
      <c r="X230" s="77">
        <v>0</v>
      </c>
      <c r="Y230" s="73">
        <f>'ИТОГ и проверка'!R230</f>
        <v>0</v>
      </c>
      <c r="Z230" s="73">
        <v>0</v>
      </c>
      <c r="AA230" s="71">
        <f t="shared" si="46"/>
        <v>0</v>
      </c>
      <c r="AB230" s="73">
        <f t="shared" si="47"/>
        <v>0</v>
      </c>
      <c r="AC230" s="77"/>
      <c r="AD230" s="73"/>
      <c r="AE230" s="77"/>
      <c r="AF230" s="77"/>
      <c r="AG230" s="73">
        <f t="shared" si="48"/>
        <v>0</v>
      </c>
      <c r="AH230" s="73"/>
      <c r="AI230" s="91"/>
      <c r="AJ230" s="91">
        <f t="shared" si="49"/>
        <v>0</v>
      </c>
      <c r="AK230" s="89">
        <f t="shared" si="50"/>
        <v>0</v>
      </c>
      <c r="AL230" s="71">
        <f t="shared" si="51"/>
        <v>0</v>
      </c>
    </row>
    <row r="231" spans="1:38" ht="63">
      <c r="A231" s="66" t="s">
        <v>468</v>
      </c>
      <c r="B231" s="67" t="s">
        <v>469</v>
      </c>
      <c r="C231" s="195">
        <v>145.673</v>
      </c>
      <c r="D231" s="284">
        <v>13</v>
      </c>
      <c r="E231" s="250">
        <v>0</v>
      </c>
      <c r="F231" s="174">
        <f t="shared" si="43"/>
        <v>0</v>
      </c>
      <c r="G231" s="72">
        <v>0</v>
      </c>
      <c r="H231" s="75">
        <v>0</v>
      </c>
      <c r="I231" s="75"/>
      <c r="J231" s="75"/>
      <c r="K231" s="75"/>
      <c r="L231" s="75"/>
      <c r="M231" s="75">
        <v>0</v>
      </c>
      <c r="N231" s="75"/>
      <c r="O231" s="70">
        <v>0</v>
      </c>
      <c r="P231" s="77"/>
      <c r="Q231" s="77"/>
      <c r="R231" s="77"/>
      <c r="S231" s="77"/>
      <c r="T231" s="77"/>
      <c r="U231" s="71">
        <v>0</v>
      </c>
      <c r="V231" s="71">
        <f t="shared" si="44"/>
        <v>0</v>
      </c>
      <c r="W231" s="73">
        <f t="shared" si="45"/>
        <v>0</v>
      </c>
      <c r="X231" s="77">
        <v>0</v>
      </c>
      <c r="Y231" s="73">
        <f>'ИТОГ и проверка'!R231</f>
        <v>0</v>
      </c>
      <c r="Z231" s="73">
        <v>0</v>
      </c>
      <c r="AA231" s="71">
        <f t="shared" si="46"/>
        <v>0</v>
      </c>
      <c r="AB231" s="10">
        <f t="shared" si="47"/>
        <v>0</v>
      </c>
      <c r="AC231" s="77"/>
      <c r="AD231" s="73"/>
      <c r="AE231" s="77"/>
      <c r="AF231" s="77"/>
      <c r="AG231" s="73">
        <f t="shared" si="48"/>
        <v>0</v>
      </c>
      <c r="AH231" s="73"/>
      <c r="AI231" s="91"/>
      <c r="AJ231" s="91">
        <f t="shared" si="49"/>
        <v>0</v>
      </c>
      <c r="AK231" s="89">
        <f t="shared" si="50"/>
        <v>0</v>
      </c>
      <c r="AL231" s="71">
        <f t="shared" si="51"/>
        <v>0</v>
      </c>
    </row>
    <row r="232" spans="1:38" ht="63">
      <c r="A232" s="66" t="s">
        <v>470</v>
      </c>
      <c r="B232" s="67" t="s">
        <v>471</v>
      </c>
      <c r="C232" s="222">
        <v>76.474999999999994</v>
      </c>
      <c r="D232" s="74">
        <v>0</v>
      </c>
      <c r="E232" s="148">
        <v>0</v>
      </c>
      <c r="F232" s="157">
        <f t="shared" si="43"/>
        <v>0</v>
      </c>
      <c r="G232" s="72">
        <v>0</v>
      </c>
      <c r="H232" s="75">
        <v>0</v>
      </c>
      <c r="I232" s="75"/>
      <c r="J232" s="75"/>
      <c r="K232" s="75"/>
      <c r="L232" s="75"/>
      <c r="M232" s="75">
        <v>0</v>
      </c>
      <c r="N232" s="75"/>
      <c r="O232" s="70">
        <v>0</v>
      </c>
      <c r="P232" s="77"/>
      <c r="Q232" s="77"/>
      <c r="R232" s="77"/>
      <c r="S232" s="77"/>
      <c r="T232" s="77"/>
      <c r="U232" s="71">
        <v>0</v>
      </c>
      <c r="V232" s="71">
        <f t="shared" si="44"/>
        <v>0</v>
      </c>
      <c r="W232" s="73">
        <f t="shared" si="45"/>
        <v>0</v>
      </c>
      <c r="X232" s="77">
        <v>0</v>
      </c>
      <c r="Y232" s="73">
        <f>'ИТОГ и проверка'!R232</f>
        <v>0</v>
      </c>
      <c r="Z232" s="73">
        <v>0</v>
      </c>
      <c r="AA232" s="71">
        <f t="shared" si="46"/>
        <v>0</v>
      </c>
      <c r="AB232" s="73">
        <f t="shared" si="47"/>
        <v>0</v>
      </c>
      <c r="AC232" s="77"/>
      <c r="AD232" s="73"/>
      <c r="AE232" s="77"/>
      <c r="AF232" s="77"/>
      <c r="AG232" s="73">
        <f t="shared" si="48"/>
        <v>0</v>
      </c>
      <c r="AH232" s="73"/>
      <c r="AI232" s="91"/>
      <c r="AJ232" s="91">
        <f t="shared" si="49"/>
        <v>0</v>
      </c>
      <c r="AK232" s="89">
        <f t="shared" si="50"/>
        <v>0</v>
      </c>
      <c r="AL232" s="71">
        <f t="shared" si="51"/>
        <v>0</v>
      </c>
    </row>
    <row r="233" spans="1:38">
      <c r="A233" s="93" t="s">
        <v>472</v>
      </c>
      <c r="B233" s="57" t="s">
        <v>473</v>
      </c>
      <c r="C233" s="175"/>
      <c r="D233" s="58"/>
      <c r="E233" s="59"/>
      <c r="F233" s="267"/>
      <c r="G233" s="119"/>
      <c r="H233" s="61"/>
      <c r="I233" s="61"/>
      <c r="J233" s="61"/>
      <c r="K233" s="61"/>
      <c r="L233" s="61"/>
      <c r="M233" s="61"/>
      <c r="N233" s="61"/>
      <c r="O233" s="7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120"/>
      <c r="AA233" s="60"/>
      <c r="AB233" s="10">
        <f t="shared" si="47"/>
        <v>0</v>
      </c>
      <c r="AC233" s="60"/>
      <c r="AD233" s="60"/>
      <c r="AE233" s="60"/>
      <c r="AF233" s="60"/>
      <c r="AG233" s="60"/>
      <c r="AH233" s="60"/>
      <c r="AI233" s="317"/>
      <c r="AJ233" s="91">
        <f t="shared" si="49"/>
        <v>0</v>
      </c>
      <c r="AK233" s="89">
        <f t="shared" si="50"/>
        <v>0</v>
      </c>
      <c r="AL233" s="71">
        <f t="shared" si="51"/>
        <v>0</v>
      </c>
    </row>
    <row r="234" spans="1:38" ht="47.25">
      <c r="A234" s="66" t="s">
        <v>474</v>
      </c>
      <c r="B234" s="67" t="s">
        <v>475</v>
      </c>
      <c r="C234" s="171">
        <v>89.930999999999997</v>
      </c>
      <c r="D234" s="74">
        <v>9</v>
      </c>
      <c r="E234" s="148">
        <v>7</v>
      </c>
      <c r="F234" s="157">
        <f t="shared" si="43"/>
        <v>7.783745315853266E-2</v>
      </c>
      <c r="G234" s="72">
        <v>0</v>
      </c>
      <c r="H234" s="75">
        <v>0</v>
      </c>
      <c r="I234" s="75"/>
      <c r="J234" s="75"/>
      <c r="K234" s="75"/>
      <c r="L234" s="75"/>
      <c r="M234" s="75">
        <v>0</v>
      </c>
      <c r="N234" s="75"/>
      <c r="O234" s="70">
        <v>0</v>
      </c>
      <c r="P234" s="77"/>
      <c r="Q234" s="77"/>
      <c r="R234" s="77"/>
      <c r="S234" s="77"/>
      <c r="T234" s="77"/>
      <c r="U234" s="71">
        <v>0</v>
      </c>
      <c r="V234" s="71">
        <f t="shared" si="44"/>
        <v>0</v>
      </c>
      <c r="W234" s="73">
        <f t="shared" si="45"/>
        <v>0</v>
      </c>
      <c r="X234" s="77">
        <v>0</v>
      </c>
      <c r="Y234" s="73">
        <f>'ИТОГ и проверка'!R234</f>
        <v>0</v>
      </c>
      <c r="Z234" s="73">
        <f t="shared" ref="Z234:Z264" si="52">Y234/E234%</f>
        <v>0</v>
      </c>
      <c r="AA234" s="71">
        <f t="shared" si="46"/>
        <v>0</v>
      </c>
      <c r="AB234" s="73">
        <f t="shared" si="47"/>
        <v>0</v>
      </c>
      <c r="AC234" s="77"/>
      <c r="AD234" s="73"/>
      <c r="AE234" s="77"/>
      <c r="AF234" s="77"/>
      <c r="AG234" s="73">
        <f t="shared" si="48"/>
        <v>0</v>
      </c>
      <c r="AH234" s="73"/>
      <c r="AI234" s="91"/>
      <c r="AJ234" s="91">
        <f t="shared" si="49"/>
        <v>0</v>
      </c>
      <c r="AK234" s="89">
        <f t="shared" si="50"/>
        <v>0</v>
      </c>
      <c r="AL234" s="71">
        <f t="shared" si="51"/>
        <v>0</v>
      </c>
    </row>
    <row r="235" spans="1:38" ht="31.5">
      <c r="A235" s="66" t="s">
        <v>476</v>
      </c>
      <c r="B235" s="67" t="s">
        <v>477</v>
      </c>
      <c r="C235" s="168">
        <v>397</v>
      </c>
      <c r="D235" s="74">
        <v>24</v>
      </c>
      <c r="E235" s="75">
        <v>26</v>
      </c>
      <c r="F235" s="157">
        <f t="shared" si="43"/>
        <v>6.5491183879093195E-2</v>
      </c>
      <c r="G235" s="72">
        <v>0</v>
      </c>
      <c r="H235" s="75">
        <v>0</v>
      </c>
      <c r="I235" s="75"/>
      <c r="J235" s="75"/>
      <c r="K235" s="75"/>
      <c r="L235" s="75"/>
      <c r="M235" s="75">
        <v>0</v>
      </c>
      <c r="N235" s="75"/>
      <c r="O235" s="70">
        <v>0</v>
      </c>
      <c r="P235" s="77"/>
      <c r="Q235" s="77"/>
      <c r="R235" s="77"/>
      <c r="S235" s="77"/>
      <c r="T235" s="77"/>
      <c r="U235" s="71">
        <v>0</v>
      </c>
      <c r="V235" s="71">
        <f t="shared" si="44"/>
        <v>2.6</v>
      </c>
      <c r="W235" s="73">
        <f t="shared" si="45"/>
        <v>2</v>
      </c>
      <c r="X235" s="77">
        <v>10</v>
      </c>
      <c r="Y235" s="73">
        <f>'ИТОГ и проверка'!R235</f>
        <v>0</v>
      </c>
      <c r="Z235" s="73">
        <f t="shared" si="52"/>
        <v>0</v>
      </c>
      <c r="AA235" s="71">
        <f t="shared" si="46"/>
        <v>-10</v>
      </c>
      <c r="AB235" s="10">
        <f t="shared" si="47"/>
        <v>0</v>
      </c>
      <c r="AC235" s="77"/>
      <c r="AD235" s="73"/>
      <c r="AE235" s="77"/>
      <c r="AF235" s="77"/>
      <c r="AG235" s="73">
        <f t="shared" si="48"/>
        <v>0</v>
      </c>
      <c r="AH235" s="73"/>
      <c r="AI235" s="91"/>
      <c r="AJ235" s="91">
        <f t="shared" si="49"/>
        <v>0</v>
      </c>
      <c r="AK235" s="89">
        <f t="shared" si="50"/>
        <v>0</v>
      </c>
      <c r="AL235" s="71">
        <f t="shared" si="51"/>
        <v>0</v>
      </c>
    </row>
    <row r="236" spans="1:38" ht="47.25">
      <c r="A236" s="66" t="s">
        <v>478</v>
      </c>
      <c r="B236" s="67" t="s">
        <v>479</v>
      </c>
      <c r="C236" s="171">
        <v>283.51</v>
      </c>
      <c r="D236" s="74">
        <v>17</v>
      </c>
      <c r="E236" s="251">
        <v>15</v>
      </c>
      <c r="F236" s="157">
        <f t="shared" si="43"/>
        <v>5.290818666008254E-2</v>
      </c>
      <c r="G236" s="72">
        <v>1</v>
      </c>
      <c r="H236" s="75">
        <v>6</v>
      </c>
      <c r="I236" s="75"/>
      <c r="J236" s="75"/>
      <c r="K236" s="75"/>
      <c r="L236" s="75"/>
      <c r="M236" s="75">
        <v>1</v>
      </c>
      <c r="N236" s="75"/>
      <c r="O236" s="70">
        <v>0</v>
      </c>
      <c r="P236" s="77"/>
      <c r="Q236" s="77"/>
      <c r="R236" s="77"/>
      <c r="S236" s="77"/>
      <c r="T236" s="77"/>
      <c r="U236" s="71">
        <v>0</v>
      </c>
      <c r="V236" s="71">
        <f t="shared" si="44"/>
        <v>1.5</v>
      </c>
      <c r="W236" s="73">
        <f t="shared" si="45"/>
        <v>1</v>
      </c>
      <c r="X236" s="77">
        <v>10</v>
      </c>
      <c r="Y236" s="73">
        <f>'ИТОГ и проверка'!R236</f>
        <v>1</v>
      </c>
      <c r="Z236" s="73">
        <f t="shared" si="52"/>
        <v>6.666666666666667</v>
      </c>
      <c r="AA236" s="71">
        <f t="shared" si="46"/>
        <v>-3.333333333333333</v>
      </c>
      <c r="AB236" s="73">
        <f t="shared" si="47"/>
        <v>0</v>
      </c>
      <c r="AC236" s="77"/>
      <c r="AD236" s="73"/>
      <c r="AE236" s="77"/>
      <c r="AF236" s="77"/>
      <c r="AG236" s="73">
        <f t="shared" si="48"/>
        <v>1</v>
      </c>
      <c r="AH236" s="73"/>
      <c r="AI236" s="91"/>
      <c r="AJ236" s="91">
        <f t="shared" si="49"/>
        <v>1</v>
      </c>
      <c r="AK236" s="89">
        <f t="shared" si="50"/>
        <v>0</v>
      </c>
      <c r="AL236" s="71">
        <f t="shared" si="51"/>
        <v>0</v>
      </c>
    </row>
    <row r="237" spans="1:38" ht="47.25">
      <c r="A237" s="66" t="s">
        <v>480</v>
      </c>
      <c r="B237" s="67" t="s">
        <v>481</v>
      </c>
      <c r="C237" s="168">
        <v>17.295000000000002</v>
      </c>
      <c r="D237" s="284">
        <v>0</v>
      </c>
      <c r="E237" s="250">
        <v>1</v>
      </c>
      <c r="F237" s="174">
        <f t="shared" si="43"/>
        <v>5.7820179242555649E-2</v>
      </c>
      <c r="G237" s="72">
        <v>0</v>
      </c>
      <c r="H237" s="75">
        <v>0</v>
      </c>
      <c r="I237" s="75"/>
      <c r="J237" s="75"/>
      <c r="K237" s="75"/>
      <c r="L237" s="75"/>
      <c r="M237" s="75">
        <v>0</v>
      </c>
      <c r="N237" s="75"/>
      <c r="O237" s="70">
        <v>0</v>
      </c>
      <c r="P237" s="77"/>
      <c r="Q237" s="77"/>
      <c r="R237" s="77"/>
      <c r="S237" s="77"/>
      <c r="T237" s="77"/>
      <c r="U237" s="71">
        <v>0</v>
      </c>
      <c r="V237" s="71">
        <f t="shared" si="44"/>
        <v>0</v>
      </c>
      <c r="W237" s="73">
        <f t="shared" si="45"/>
        <v>0</v>
      </c>
      <c r="X237" s="77">
        <v>0</v>
      </c>
      <c r="Y237" s="73">
        <f>'ИТОГ и проверка'!R237</f>
        <v>0</v>
      </c>
      <c r="Z237" s="73">
        <v>0</v>
      </c>
      <c r="AA237" s="71">
        <f t="shared" si="46"/>
        <v>0</v>
      </c>
      <c r="AB237" s="10">
        <f t="shared" si="47"/>
        <v>0</v>
      </c>
      <c r="AC237" s="77"/>
      <c r="AD237" s="73"/>
      <c r="AE237" s="77"/>
      <c r="AF237" s="77"/>
      <c r="AG237" s="73">
        <f t="shared" si="48"/>
        <v>0</v>
      </c>
      <c r="AH237" s="73"/>
      <c r="AI237" s="91"/>
      <c r="AJ237" s="91">
        <f t="shared" si="49"/>
        <v>0</v>
      </c>
      <c r="AK237" s="89">
        <f t="shared" si="50"/>
        <v>0</v>
      </c>
      <c r="AL237" s="71">
        <f t="shared" si="51"/>
        <v>0</v>
      </c>
    </row>
    <row r="238" spans="1:38" ht="47.25">
      <c r="A238" s="66" t="s">
        <v>482</v>
      </c>
      <c r="B238" s="67" t="s">
        <v>483</v>
      </c>
      <c r="C238" s="171">
        <v>21.34</v>
      </c>
      <c r="D238" s="74">
        <v>0</v>
      </c>
      <c r="E238" s="251">
        <v>1</v>
      </c>
      <c r="F238" s="157">
        <f t="shared" si="43"/>
        <v>4.6860356138706656E-2</v>
      </c>
      <c r="G238" s="72">
        <v>0</v>
      </c>
      <c r="H238" s="75">
        <v>0</v>
      </c>
      <c r="I238" s="75"/>
      <c r="J238" s="75"/>
      <c r="K238" s="75"/>
      <c r="L238" s="75"/>
      <c r="M238" s="75">
        <v>0</v>
      </c>
      <c r="N238" s="75"/>
      <c r="O238" s="70">
        <v>0</v>
      </c>
      <c r="P238" s="77"/>
      <c r="Q238" s="77"/>
      <c r="R238" s="77"/>
      <c r="S238" s="77"/>
      <c r="T238" s="77"/>
      <c r="U238" s="71">
        <v>0</v>
      </c>
      <c r="V238" s="71">
        <f t="shared" si="44"/>
        <v>0</v>
      </c>
      <c r="W238" s="73">
        <f t="shared" si="45"/>
        <v>0</v>
      </c>
      <c r="X238" s="77">
        <v>0</v>
      </c>
      <c r="Y238" s="73">
        <f>'ИТОГ и проверка'!R238</f>
        <v>0</v>
      </c>
      <c r="Z238" s="73">
        <v>0</v>
      </c>
      <c r="AA238" s="71">
        <f t="shared" si="46"/>
        <v>0</v>
      </c>
      <c r="AB238" s="73">
        <f t="shared" si="47"/>
        <v>0</v>
      </c>
      <c r="AC238" s="77"/>
      <c r="AD238" s="73"/>
      <c r="AE238" s="77"/>
      <c r="AF238" s="77"/>
      <c r="AG238" s="73">
        <f t="shared" si="48"/>
        <v>0</v>
      </c>
      <c r="AH238" s="73"/>
      <c r="AI238" s="91"/>
      <c r="AJ238" s="91">
        <f t="shared" si="49"/>
        <v>0</v>
      </c>
      <c r="AK238" s="89">
        <f t="shared" si="50"/>
        <v>0</v>
      </c>
      <c r="AL238" s="71">
        <f t="shared" si="51"/>
        <v>0</v>
      </c>
    </row>
    <row r="239" spans="1:38" ht="47.25">
      <c r="A239" s="66" t="s">
        <v>484</v>
      </c>
      <c r="B239" s="67" t="s">
        <v>485</v>
      </c>
      <c r="C239" s="195">
        <v>398.80700000000002</v>
      </c>
      <c r="D239" s="284">
        <v>31</v>
      </c>
      <c r="E239" s="250">
        <v>38</v>
      </c>
      <c r="F239" s="174">
        <f t="shared" si="43"/>
        <v>9.5284185082007089E-2</v>
      </c>
      <c r="G239" s="72">
        <v>0</v>
      </c>
      <c r="H239" s="75">
        <v>0</v>
      </c>
      <c r="I239" s="75"/>
      <c r="J239" s="75"/>
      <c r="K239" s="75"/>
      <c r="L239" s="75"/>
      <c r="M239" s="75">
        <v>0</v>
      </c>
      <c r="N239" s="75"/>
      <c r="O239" s="70">
        <v>0</v>
      </c>
      <c r="P239" s="77"/>
      <c r="Q239" s="77"/>
      <c r="R239" s="77"/>
      <c r="S239" s="77"/>
      <c r="T239" s="77"/>
      <c r="U239" s="71">
        <v>0</v>
      </c>
      <c r="V239" s="71">
        <f t="shared" si="44"/>
        <v>3.8000000000000003</v>
      </c>
      <c r="W239" s="73">
        <f t="shared" si="45"/>
        <v>3</v>
      </c>
      <c r="X239" s="77">
        <v>10</v>
      </c>
      <c r="Y239" s="73">
        <f>'ИТОГ и проверка'!R239</f>
        <v>0</v>
      </c>
      <c r="Z239" s="73">
        <f t="shared" si="52"/>
        <v>0</v>
      </c>
      <c r="AA239" s="71">
        <f t="shared" si="46"/>
        <v>-10</v>
      </c>
      <c r="AB239" s="10">
        <f t="shared" si="47"/>
        <v>0</v>
      </c>
      <c r="AC239" s="77"/>
      <c r="AD239" s="73"/>
      <c r="AE239" s="77"/>
      <c r="AF239" s="77"/>
      <c r="AG239" s="73">
        <f t="shared" si="48"/>
        <v>0</v>
      </c>
      <c r="AH239" s="73"/>
      <c r="AI239" s="91"/>
      <c r="AJ239" s="91">
        <f t="shared" si="49"/>
        <v>0</v>
      </c>
      <c r="AK239" s="89">
        <f t="shared" si="50"/>
        <v>0</v>
      </c>
      <c r="AL239" s="71">
        <f t="shared" si="51"/>
        <v>0</v>
      </c>
    </row>
    <row r="240" spans="1:38" ht="47.25">
      <c r="A240" s="66" t="s">
        <v>486</v>
      </c>
      <c r="B240" s="67" t="s">
        <v>487</v>
      </c>
      <c r="C240" s="171">
        <v>379.44299999999998</v>
      </c>
      <c r="D240" s="74">
        <v>23</v>
      </c>
      <c r="E240" s="266">
        <v>22</v>
      </c>
      <c r="F240" s="157">
        <f t="shared" si="43"/>
        <v>5.7979722909633331E-2</v>
      </c>
      <c r="G240" s="72">
        <v>0</v>
      </c>
      <c r="H240" s="75">
        <v>0</v>
      </c>
      <c r="I240" s="75"/>
      <c r="J240" s="75"/>
      <c r="K240" s="75"/>
      <c r="L240" s="75"/>
      <c r="M240" s="75">
        <v>0</v>
      </c>
      <c r="N240" s="75"/>
      <c r="O240" s="70">
        <v>0</v>
      </c>
      <c r="P240" s="77"/>
      <c r="Q240" s="77"/>
      <c r="R240" s="77"/>
      <c r="S240" s="77"/>
      <c r="T240" s="77"/>
      <c r="U240" s="71">
        <v>0</v>
      </c>
      <c r="V240" s="71">
        <f t="shared" si="44"/>
        <v>2.2000000000000002</v>
      </c>
      <c r="W240" s="73">
        <f t="shared" si="45"/>
        <v>2</v>
      </c>
      <c r="X240" s="77">
        <v>10</v>
      </c>
      <c r="Y240" s="73">
        <f>'ИТОГ и проверка'!R240</f>
        <v>0</v>
      </c>
      <c r="Z240" s="73">
        <f t="shared" si="52"/>
        <v>0</v>
      </c>
      <c r="AA240" s="71">
        <f t="shared" si="46"/>
        <v>-10</v>
      </c>
      <c r="AB240" s="73">
        <f t="shared" si="47"/>
        <v>0</v>
      </c>
      <c r="AC240" s="77"/>
      <c r="AD240" s="73"/>
      <c r="AE240" s="77"/>
      <c r="AF240" s="77"/>
      <c r="AG240" s="73">
        <f t="shared" si="48"/>
        <v>0</v>
      </c>
      <c r="AH240" s="73"/>
      <c r="AI240" s="91"/>
      <c r="AJ240" s="91">
        <f t="shared" si="49"/>
        <v>0</v>
      </c>
      <c r="AK240" s="89">
        <f t="shared" si="50"/>
        <v>0</v>
      </c>
      <c r="AL240" s="71">
        <f t="shared" si="51"/>
        <v>0</v>
      </c>
    </row>
    <row r="241" spans="1:38" ht="31.5">
      <c r="A241" s="66" t="s">
        <v>488</v>
      </c>
      <c r="B241" s="67" t="s">
        <v>489</v>
      </c>
      <c r="C241" s="195">
        <v>246.23500000000001</v>
      </c>
      <c r="D241" s="284">
        <v>31</v>
      </c>
      <c r="E241" s="250">
        <v>30</v>
      </c>
      <c r="F241" s="174">
        <f t="shared" si="43"/>
        <v>0.12183483257863423</v>
      </c>
      <c r="G241" s="72">
        <v>3</v>
      </c>
      <c r="H241" s="75">
        <v>10</v>
      </c>
      <c r="I241" s="75"/>
      <c r="J241" s="75"/>
      <c r="K241" s="75"/>
      <c r="L241" s="75"/>
      <c r="M241" s="75">
        <v>3</v>
      </c>
      <c r="N241" s="75"/>
      <c r="O241" s="70">
        <v>1</v>
      </c>
      <c r="P241" s="77"/>
      <c r="Q241" s="77"/>
      <c r="R241" s="77"/>
      <c r="S241" s="77"/>
      <c r="T241" s="77"/>
      <c r="U241" s="71">
        <f t="shared" ref="U241:U265" si="53">O241/G241%</f>
        <v>33.333333333333336</v>
      </c>
      <c r="V241" s="71">
        <f t="shared" si="44"/>
        <v>3</v>
      </c>
      <c r="W241" s="73">
        <f t="shared" si="45"/>
        <v>3</v>
      </c>
      <c r="X241" s="77">
        <v>10</v>
      </c>
      <c r="Y241" s="73">
        <f>'ИТОГ и проверка'!R241</f>
        <v>3</v>
      </c>
      <c r="Z241" s="73">
        <f t="shared" si="52"/>
        <v>10</v>
      </c>
      <c r="AA241" s="71">
        <f t="shared" si="46"/>
        <v>0</v>
      </c>
      <c r="AB241" s="10">
        <f t="shared" si="47"/>
        <v>0</v>
      </c>
      <c r="AC241" s="77"/>
      <c r="AD241" s="73"/>
      <c r="AE241" s="77"/>
      <c r="AF241" s="77"/>
      <c r="AG241" s="73">
        <f t="shared" si="48"/>
        <v>3</v>
      </c>
      <c r="AH241" s="73"/>
      <c r="AI241" s="91"/>
      <c r="AJ241" s="91">
        <f t="shared" si="49"/>
        <v>3</v>
      </c>
      <c r="AK241" s="89">
        <f t="shared" si="50"/>
        <v>0</v>
      </c>
      <c r="AL241" s="71">
        <f t="shared" si="51"/>
        <v>0</v>
      </c>
    </row>
    <row r="242" spans="1:38" ht="47.25">
      <c r="A242" s="66" t="s">
        <v>490</v>
      </c>
      <c r="B242" s="67" t="s">
        <v>491</v>
      </c>
      <c r="C242" s="171">
        <v>349.32100000000003</v>
      </c>
      <c r="D242" s="74">
        <v>24</v>
      </c>
      <c r="E242" s="246">
        <v>23</v>
      </c>
      <c r="F242" s="157">
        <f t="shared" si="43"/>
        <v>6.5842019231595009E-2</v>
      </c>
      <c r="G242" s="72">
        <v>0</v>
      </c>
      <c r="H242" s="75">
        <v>0</v>
      </c>
      <c r="I242" s="75"/>
      <c r="J242" s="75"/>
      <c r="K242" s="75"/>
      <c r="L242" s="75"/>
      <c r="M242" s="75">
        <v>0</v>
      </c>
      <c r="N242" s="75"/>
      <c r="O242" s="70">
        <v>0</v>
      </c>
      <c r="P242" s="77"/>
      <c r="Q242" s="77"/>
      <c r="R242" s="77"/>
      <c r="S242" s="77"/>
      <c r="T242" s="77"/>
      <c r="U242" s="71">
        <v>0</v>
      </c>
      <c r="V242" s="71">
        <f t="shared" si="44"/>
        <v>2.3000000000000003</v>
      </c>
      <c r="W242" s="73">
        <f t="shared" si="45"/>
        <v>2</v>
      </c>
      <c r="X242" s="77">
        <v>10</v>
      </c>
      <c r="Y242" s="73">
        <f>'ИТОГ и проверка'!R242</f>
        <v>0</v>
      </c>
      <c r="Z242" s="73">
        <f t="shared" si="52"/>
        <v>0</v>
      </c>
      <c r="AA242" s="71">
        <f t="shared" si="46"/>
        <v>-10</v>
      </c>
      <c r="AB242" s="73">
        <f t="shared" si="47"/>
        <v>0</v>
      </c>
      <c r="AC242" s="77"/>
      <c r="AD242" s="73"/>
      <c r="AE242" s="77"/>
      <c r="AF242" s="77"/>
      <c r="AG242" s="73">
        <f t="shared" si="48"/>
        <v>0</v>
      </c>
      <c r="AH242" s="73"/>
      <c r="AI242" s="91"/>
      <c r="AJ242" s="91">
        <f t="shared" si="49"/>
        <v>0</v>
      </c>
      <c r="AK242" s="89">
        <f t="shared" si="50"/>
        <v>0</v>
      </c>
      <c r="AL242" s="71">
        <f t="shared" si="51"/>
        <v>0</v>
      </c>
    </row>
    <row r="243" spans="1:38" ht="47.25">
      <c r="A243" s="66" t="s">
        <v>492</v>
      </c>
      <c r="B243" s="67" t="s">
        <v>493</v>
      </c>
      <c r="C243" s="168">
        <v>144.42500000000001</v>
      </c>
      <c r="D243" s="74">
        <v>9</v>
      </c>
      <c r="E243" s="75">
        <v>10</v>
      </c>
      <c r="F243" s="157">
        <f t="shared" si="43"/>
        <v>6.9240090012117006E-2</v>
      </c>
      <c r="G243" s="72">
        <v>0</v>
      </c>
      <c r="H243" s="75">
        <v>0</v>
      </c>
      <c r="I243" s="75"/>
      <c r="J243" s="75"/>
      <c r="K243" s="75"/>
      <c r="L243" s="75"/>
      <c r="M243" s="75">
        <v>0</v>
      </c>
      <c r="N243" s="75"/>
      <c r="O243" s="70">
        <v>0</v>
      </c>
      <c r="P243" s="77"/>
      <c r="Q243" s="77"/>
      <c r="R243" s="77"/>
      <c r="S243" s="77"/>
      <c r="T243" s="77"/>
      <c r="U243" s="71">
        <v>0</v>
      </c>
      <c r="V243" s="71">
        <f t="shared" si="44"/>
        <v>0</v>
      </c>
      <c r="W243" s="73">
        <f t="shared" si="45"/>
        <v>0</v>
      </c>
      <c r="X243" s="77">
        <v>0</v>
      </c>
      <c r="Y243" s="73">
        <f>'ИТОГ и проверка'!R243</f>
        <v>0</v>
      </c>
      <c r="Z243" s="73">
        <f t="shared" si="52"/>
        <v>0</v>
      </c>
      <c r="AA243" s="71">
        <f t="shared" si="46"/>
        <v>0</v>
      </c>
      <c r="AB243" s="10">
        <f t="shared" si="47"/>
        <v>0</v>
      </c>
      <c r="AC243" s="77"/>
      <c r="AD243" s="73"/>
      <c r="AE243" s="77"/>
      <c r="AF243" s="77"/>
      <c r="AG243" s="73">
        <f t="shared" si="48"/>
        <v>0</v>
      </c>
      <c r="AH243" s="73"/>
      <c r="AI243" s="91"/>
      <c r="AJ243" s="91">
        <f t="shared" si="49"/>
        <v>0</v>
      </c>
      <c r="AK243" s="89">
        <f t="shared" si="50"/>
        <v>0</v>
      </c>
      <c r="AL243" s="71">
        <f t="shared" si="51"/>
        <v>0</v>
      </c>
    </row>
    <row r="244" spans="1:38" ht="47.25">
      <c r="A244" s="66" t="s">
        <v>494</v>
      </c>
      <c r="B244" s="67" t="s">
        <v>495</v>
      </c>
      <c r="C244" s="171">
        <v>289.97000000000003</v>
      </c>
      <c r="D244" s="74">
        <v>14</v>
      </c>
      <c r="E244" s="246">
        <v>17</v>
      </c>
      <c r="F244" s="157">
        <f t="shared" si="43"/>
        <v>5.8626754491843978E-2</v>
      </c>
      <c r="G244" s="72">
        <v>0</v>
      </c>
      <c r="H244" s="75">
        <v>0</v>
      </c>
      <c r="I244" s="75"/>
      <c r="J244" s="75"/>
      <c r="K244" s="75"/>
      <c r="L244" s="75"/>
      <c r="M244" s="75">
        <v>0</v>
      </c>
      <c r="N244" s="75"/>
      <c r="O244" s="70">
        <v>0</v>
      </c>
      <c r="P244" s="77"/>
      <c r="Q244" s="77"/>
      <c r="R244" s="77"/>
      <c r="S244" s="77"/>
      <c r="T244" s="77"/>
      <c r="U244" s="71">
        <v>0</v>
      </c>
      <c r="V244" s="71">
        <f t="shared" si="44"/>
        <v>1.7000000000000002</v>
      </c>
      <c r="W244" s="73">
        <f t="shared" si="45"/>
        <v>1</v>
      </c>
      <c r="X244" s="77">
        <v>10</v>
      </c>
      <c r="Y244" s="73">
        <f>'ИТОГ и проверка'!R244</f>
        <v>0</v>
      </c>
      <c r="Z244" s="73">
        <f t="shared" si="52"/>
        <v>0</v>
      </c>
      <c r="AA244" s="71">
        <f t="shared" si="46"/>
        <v>-10</v>
      </c>
      <c r="AB244" s="73">
        <f t="shared" si="47"/>
        <v>0</v>
      </c>
      <c r="AC244" s="77"/>
      <c r="AD244" s="73"/>
      <c r="AE244" s="77"/>
      <c r="AF244" s="77"/>
      <c r="AG244" s="73">
        <f t="shared" si="48"/>
        <v>0</v>
      </c>
      <c r="AH244" s="73"/>
      <c r="AI244" s="91"/>
      <c r="AJ244" s="91">
        <f t="shared" si="49"/>
        <v>0</v>
      </c>
      <c r="AK244" s="89">
        <f t="shared" si="50"/>
        <v>0</v>
      </c>
      <c r="AL244" s="71">
        <f t="shared" si="51"/>
        <v>0</v>
      </c>
    </row>
    <row r="245" spans="1:38">
      <c r="A245" s="93" t="s">
        <v>496</v>
      </c>
      <c r="B245" s="57" t="s">
        <v>497</v>
      </c>
      <c r="C245" s="175"/>
      <c r="D245" s="58"/>
      <c r="E245" s="59"/>
      <c r="F245" s="267"/>
      <c r="G245" s="119"/>
      <c r="H245" s="61"/>
      <c r="I245" s="61"/>
      <c r="J245" s="61"/>
      <c r="K245" s="61"/>
      <c r="L245" s="61"/>
      <c r="M245" s="61"/>
      <c r="N245" s="61"/>
      <c r="O245" s="7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120"/>
      <c r="AA245" s="60"/>
      <c r="AB245" s="10">
        <f t="shared" si="47"/>
        <v>0</v>
      </c>
      <c r="AC245" s="60"/>
      <c r="AD245" s="60"/>
      <c r="AE245" s="60"/>
      <c r="AF245" s="60"/>
      <c r="AG245" s="60"/>
      <c r="AH245" s="60"/>
      <c r="AI245" s="317"/>
      <c r="AJ245" s="91">
        <f t="shared" si="49"/>
        <v>0</v>
      </c>
      <c r="AK245" s="89">
        <f t="shared" si="50"/>
        <v>0</v>
      </c>
      <c r="AL245" s="71">
        <f t="shared" si="51"/>
        <v>0</v>
      </c>
    </row>
    <row r="246" spans="1:38" ht="63">
      <c r="A246" s="66" t="s">
        <v>498</v>
      </c>
      <c r="B246" s="67" t="s">
        <v>499</v>
      </c>
      <c r="C246" s="171">
        <v>18</v>
      </c>
      <c r="D246" s="284">
        <v>0</v>
      </c>
      <c r="E246" s="369">
        <v>0</v>
      </c>
      <c r="F246" s="157">
        <f t="shared" si="43"/>
        <v>0</v>
      </c>
      <c r="G246" s="72">
        <v>0</v>
      </c>
      <c r="H246" s="75">
        <v>0</v>
      </c>
      <c r="I246" s="75"/>
      <c r="J246" s="75"/>
      <c r="K246" s="75"/>
      <c r="L246" s="75"/>
      <c r="M246" s="75">
        <v>0</v>
      </c>
      <c r="N246" s="75"/>
      <c r="O246" s="70">
        <v>0</v>
      </c>
      <c r="P246" s="77"/>
      <c r="Q246" s="77"/>
      <c r="R246" s="77"/>
      <c r="S246" s="77"/>
      <c r="T246" s="77"/>
      <c r="U246" s="71">
        <v>0</v>
      </c>
      <c r="V246" s="71">
        <f t="shared" si="44"/>
        <v>0</v>
      </c>
      <c r="W246" s="73">
        <f t="shared" si="45"/>
        <v>0</v>
      </c>
      <c r="X246" s="77">
        <v>0</v>
      </c>
      <c r="Y246" s="73">
        <f>'ИТОГ и проверка'!R246</f>
        <v>0</v>
      </c>
      <c r="Z246" s="73">
        <v>0</v>
      </c>
      <c r="AA246" s="71">
        <f t="shared" si="46"/>
        <v>0</v>
      </c>
      <c r="AB246" s="73">
        <f t="shared" si="47"/>
        <v>0</v>
      </c>
      <c r="AC246" s="77"/>
      <c r="AD246" s="73"/>
      <c r="AE246" s="77"/>
      <c r="AF246" s="77"/>
      <c r="AG246" s="73">
        <f t="shared" si="48"/>
        <v>0</v>
      </c>
      <c r="AH246" s="73"/>
      <c r="AI246" s="91"/>
      <c r="AJ246" s="91">
        <f t="shared" si="49"/>
        <v>0</v>
      </c>
      <c r="AK246" s="89">
        <f t="shared" si="50"/>
        <v>0</v>
      </c>
      <c r="AL246" s="71">
        <f t="shared" si="51"/>
        <v>0</v>
      </c>
    </row>
    <row r="247" spans="1:38" ht="47.25">
      <c r="A247" s="66" t="s">
        <v>500</v>
      </c>
      <c r="B247" s="67" t="s">
        <v>501</v>
      </c>
      <c r="C247" s="168">
        <v>144.4</v>
      </c>
      <c r="D247" s="74">
        <v>5</v>
      </c>
      <c r="E247" s="206">
        <v>5</v>
      </c>
      <c r="F247" s="157">
        <f t="shared" si="43"/>
        <v>3.462603878116343E-2</v>
      </c>
      <c r="G247" s="72">
        <v>0</v>
      </c>
      <c r="H247" s="75">
        <v>0</v>
      </c>
      <c r="I247" s="75"/>
      <c r="J247" s="75"/>
      <c r="K247" s="75"/>
      <c r="L247" s="75"/>
      <c r="M247" s="75">
        <v>0</v>
      </c>
      <c r="N247" s="75"/>
      <c r="O247" s="70">
        <v>0</v>
      </c>
      <c r="P247" s="77"/>
      <c r="Q247" s="77"/>
      <c r="R247" s="77"/>
      <c r="S247" s="77"/>
      <c r="T247" s="77"/>
      <c r="U247" s="71">
        <v>0</v>
      </c>
      <c r="V247" s="71">
        <f t="shared" si="44"/>
        <v>0</v>
      </c>
      <c r="W247" s="73">
        <f t="shared" si="45"/>
        <v>0</v>
      </c>
      <c r="X247" s="77">
        <v>0</v>
      </c>
      <c r="Y247" s="73">
        <f>'ИТОГ и проверка'!R247</f>
        <v>0</v>
      </c>
      <c r="Z247" s="73">
        <f t="shared" si="52"/>
        <v>0</v>
      </c>
      <c r="AA247" s="71">
        <f t="shared" si="46"/>
        <v>0</v>
      </c>
      <c r="AB247" s="10">
        <f t="shared" si="47"/>
        <v>0</v>
      </c>
      <c r="AC247" s="77"/>
      <c r="AD247" s="73"/>
      <c r="AE247" s="77"/>
      <c r="AF247" s="77"/>
      <c r="AG247" s="73">
        <f t="shared" si="48"/>
        <v>0</v>
      </c>
      <c r="AH247" s="73"/>
      <c r="AI247" s="91"/>
      <c r="AJ247" s="91">
        <f t="shared" si="49"/>
        <v>0</v>
      </c>
      <c r="AK247" s="89">
        <f t="shared" si="50"/>
        <v>0</v>
      </c>
      <c r="AL247" s="71">
        <f t="shared" si="51"/>
        <v>0</v>
      </c>
    </row>
    <row r="248" spans="1:38">
      <c r="A248" s="93" t="s">
        <v>502</v>
      </c>
      <c r="B248" s="57" t="s">
        <v>503</v>
      </c>
      <c r="C248" s="163"/>
      <c r="D248" s="165"/>
      <c r="E248" s="258"/>
      <c r="F248" s="261"/>
      <c r="G248" s="119"/>
      <c r="H248" s="61"/>
      <c r="I248" s="61"/>
      <c r="J248" s="61"/>
      <c r="K248" s="61"/>
      <c r="L248" s="61"/>
      <c r="M248" s="61"/>
      <c r="N248" s="61"/>
      <c r="O248" s="7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120"/>
      <c r="AA248" s="60"/>
      <c r="AB248" s="73">
        <f t="shared" si="47"/>
        <v>0</v>
      </c>
      <c r="AC248" s="60"/>
      <c r="AD248" s="60"/>
      <c r="AE248" s="60"/>
      <c r="AF248" s="60"/>
      <c r="AG248" s="60"/>
      <c r="AH248" s="60"/>
      <c r="AI248" s="317"/>
      <c r="AJ248" s="91">
        <f t="shared" si="49"/>
        <v>0</v>
      </c>
      <c r="AK248" s="89">
        <f t="shared" si="50"/>
        <v>0</v>
      </c>
      <c r="AL248" s="71">
        <f t="shared" si="51"/>
        <v>0</v>
      </c>
    </row>
    <row r="249" spans="1:38" ht="63">
      <c r="A249" s="66" t="s">
        <v>504</v>
      </c>
      <c r="B249" s="67" t="s">
        <v>505</v>
      </c>
      <c r="C249" s="168">
        <v>29.6</v>
      </c>
      <c r="D249" s="74">
        <v>3</v>
      </c>
      <c r="E249" s="187">
        <v>3</v>
      </c>
      <c r="F249" s="157">
        <f t="shared" si="43"/>
        <v>0.10135135135135134</v>
      </c>
      <c r="G249" s="72">
        <v>0</v>
      </c>
      <c r="H249" s="75">
        <v>0</v>
      </c>
      <c r="I249" s="75"/>
      <c r="J249" s="75"/>
      <c r="K249" s="75"/>
      <c r="L249" s="75"/>
      <c r="M249" s="75">
        <v>0</v>
      </c>
      <c r="N249" s="75"/>
      <c r="O249" s="70">
        <v>0</v>
      </c>
      <c r="P249" s="77"/>
      <c r="Q249" s="77"/>
      <c r="R249" s="77"/>
      <c r="S249" s="77"/>
      <c r="T249" s="77"/>
      <c r="U249" s="71">
        <v>0</v>
      </c>
      <c r="V249" s="71">
        <f t="shared" si="44"/>
        <v>0</v>
      </c>
      <c r="W249" s="73">
        <f t="shared" si="45"/>
        <v>0</v>
      </c>
      <c r="X249" s="77">
        <v>0</v>
      </c>
      <c r="Y249" s="73">
        <f>'ИТОГ и проверка'!R249</f>
        <v>0</v>
      </c>
      <c r="Z249" s="73">
        <f t="shared" si="52"/>
        <v>0</v>
      </c>
      <c r="AA249" s="71">
        <f t="shared" si="46"/>
        <v>0</v>
      </c>
      <c r="AB249" s="10">
        <f t="shared" si="47"/>
        <v>0</v>
      </c>
      <c r="AC249" s="77"/>
      <c r="AD249" s="73"/>
      <c r="AE249" s="77"/>
      <c r="AF249" s="77"/>
      <c r="AG249" s="73">
        <f t="shared" si="48"/>
        <v>0</v>
      </c>
      <c r="AH249" s="73"/>
      <c r="AI249" s="91"/>
      <c r="AJ249" s="91">
        <f t="shared" si="49"/>
        <v>0</v>
      </c>
      <c r="AK249" s="89">
        <f t="shared" si="50"/>
        <v>0</v>
      </c>
      <c r="AL249" s="71">
        <f t="shared" si="51"/>
        <v>0</v>
      </c>
    </row>
    <row r="250" spans="1:38" ht="47.25">
      <c r="A250" s="66" t="s">
        <v>506</v>
      </c>
      <c r="B250" s="67" t="s">
        <v>507</v>
      </c>
      <c r="C250" s="171">
        <v>5.2</v>
      </c>
      <c r="D250" s="74">
        <v>0</v>
      </c>
      <c r="E250" s="251">
        <v>0</v>
      </c>
      <c r="F250" s="157">
        <f t="shared" si="43"/>
        <v>0</v>
      </c>
      <c r="G250" s="72">
        <v>0</v>
      </c>
      <c r="H250" s="75">
        <v>0</v>
      </c>
      <c r="I250" s="75"/>
      <c r="J250" s="75"/>
      <c r="K250" s="75"/>
      <c r="L250" s="75"/>
      <c r="M250" s="75">
        <v>0</v>
      </c>
      <c r="N250" s="75"/>
      <c r="O250" s="70">
        <v>0</v>
      </c>
      <c r="P250" s="77"/>
      <c r="Q250" s="77"/>
      <c r="R250" s="77"/>
      <c r="S250" s="77"/>
      <c r="T250" s="77"/>
      <c r="U250" s="71">
        <v>0</v>
      </c>
      <c r="V250" s="71">
        <f t="shared" si="44"/>
        <v>0</v>
      </c>
      <c r="W250" s="73">
        <f t="shared" si="45"/>
        <v>0</v>
      </c>
      <c r="X250" s="77">
        <v>0</v>
      </c>
      <c r="Y250" s="73">
        <f>'ИТОГ и проверка'!R250</f>
        <v>0</v>
      </c>
      <c r="Z250" s="73">
        <v>0</v>
      </c>
      <c r="AA250" s="71">
        <f t="shared" si="46"/>
        <v>0</v>
      </c>
      <c r="AB250" s="73">
        <f t="shared" si="47"/>
        <v>0</v>
      </c>
      <c r="AC250" s="77"/>
      <c r="AD250" s="73"/>
      <c r="AE250" s="77"/>
      <c r="AF250" s="77"/>
      <c r="AG250" s="73">
        <f t="shared" si="48"/>
        <v>0</v>
      </c>
      <c r="AH250" s="73"/>
      <c r="AI250" s="91"/>
      <c r="AJ250" s="91">
        <f t="shared" si="49"/>
        <v>0</v>
      </c>
      <c r="AK250" s="89">
        <f t="shared" si="50"/>
        <v>0</v>
      </c>
      <c r="AL250" s="71">
        <f t="shared" si="51"/>
        <v>0</v>
      </c>
    </row>
    <row r="251" spans="1:38" ht="47.25">
      <c r="A251" s="66" t="s">
        <v>508</v>
      </c>
      <c r="B251" s="67" t="s">
        <v>509</v>
      </c>
      <c r="C251" s="168">
        <v>3.2</v>
      </c>
      <c r="D251" s="284">
        <v>0</v>
      </c>
      <c r="E251" s="250">
        <v>0</v>
      </c>
      <c r="F251" s="174">
        <f t="shared" si="43"/>
        <v>0</v>
      </c>
      <c r="G251" s="72">
        <v>0</v>
      </c>
      <c r="H251" s="75">
        <v>0</v>
      </c>
      <c r="I251" s="75"/>
      <c r="J251" s="75"/>
      <c r="K251" s="75"/>
      <c r="L251" s="75"/>
      <c r="M251" s="75">
        <v>0</v>
      </c>
      <c r="N251" s="75"/>
      <c r="O251" s="70">
        <v>0</v>
      </c>
      <c r="P251" s="77"/>
      <c r="Q251" s="77"/>
      <c r="R251" s="77"/>
      <c r="S251" s="77"/>
      <c r="T251" s="77"/>
      <c r="U251" s="71">
        <v>0</v>
      </c>
      <c r="V251" s="71">
        <f t="shared" si="44"/>
        <v>0</v>
      </c>
      <c r="W251" s="73">
        <f t="shared" si="45"/>
        <v>0</v>
      </c>
      <c r="X251" s="77">
        <v>0</v>
      </c>
      <c r="Y251" s="73">
        <f>'ИТОГ и проверка'!R251</f>
        <v>0</v>
      </c>
      <c r="Z251" s="73">
        <v>0</v>
      </c>
      <c r="AA251" s="71">
        <f t="shared" si="46"/>
        <v>0</v>
      </c>
      <c r="AB251" s="10">
        <f t="shared" si="47"/>
        <v>0</v>
      </c>
      <c r="AC251" s="77"/>
      <c r="AD251" s="73"/>
      <c r="AE251" s="77"/>
      <c r="AF251" s="77"/>
      <c r="AG251" s="73">
        <f t="shared" si="48"/>
        <v>0</v>
      </c>
      <c r="AH251" s="73"/>
      <c r="AI251" s="91"/>
      <c r="AJ251" s="91">
        <f t="shared" si="49"/>
        <v>0</v>
      </c>
      <c r="AK251" s="89">
        <f t="shared" si="50"/>
        <v>0</v>
      </c>
      <c r="AL251" s="71">
        <f t="shared" si="51"/>
        <v>0</v>
      </c>
    </row>
    <row r="252" spans="1:38" ht="31.5">
      <c r="A252" s="66" t="s">
        <v>510</v>
      </c>
      <c r="B252" s="67" t="s">
        <v>511</v>
      </c>
      <c r="C252" s="171">
        <v>4</v>
      </c>
      <c r="D252" s="74">
        <v>0</v>
      </c>
      <c r="E252" s="251">
        <v>0</v>
      </c>
      <c r="F252" s="157">
        <f t="shared" si="43"/>
        <v>0</v>
      </c>
      <c r="G252" s="72">
        <v>0</v>
      </c>
      <c r="H252" s="75">
        <v>0</v>
      </c>
      <c r="I252" s="75"/>
      <c r="J252" s="75"/>
      <c r="K252" s="75"/>
      <c r="L252" s="75"/>
      <c r="M252" s="75">
        <v>0</v>
      </c>
      <c r="N252" s="75"/>
      <c r="O252" s="70">
        <v>0</v>
      </c>
      <c r="P252" s="77"/>
      <c r="Q252" s="77"/>
      <c r="R252" s="77"/>
      <c r="S252" s="77"/>
      <c r="T252" s="77"/>
      <c r="U252" s="71">
        <v>0</v>
      </c>
      <c r="V252" s="71">
        <f t="shared" si="44"/>
        <v>0</v>
      </c>
      <c r="W252" s="73">
        <f t="shared" si="45"/>
        <v>0</v>
      </c>
      <c r="X252" s="77">
        <v>0</v>
      </c>
      <c r="Y252" s="73">
        <f>'ИТОГ и проверка'!R252</f>
        <v>0</v>
      </c>
      <c r="Z252" s="73">
        <v>0</v>
      </c>
      <c r="AA252" s="71">
        <f t="shared" si="46"/>
        <v>0</v>
      </c>
      <c r="AB252" s="73">
        <f t="shared" si="47"/>
        <v>0</v>
      </c>
      <c r="AC252" s="77"/>
      <c r="AD252" s="73"/>
      <c r="AE252" s="77"/>
      <c r="AF252" s="77"/>
      <c r="AG252" s="73">
        <f t="shared" si="48"/>
        <v>0</v>
      </c>
      <c r="AH252" s="73"/>
      <c r="AI252" s="91"/>
      <c r="AJ252" s="91">
        <f t="shared" si="49"/>
        <v>0</v>
      </c>
      <c r="AK252" s="89">
        <f t="shared" si="50"/>
        <v>0</v>
      </c>
      <c r="AL252" s="71">
        <f t="shared" si="51"/>
        <v>0</v>
      </c>
    </row>
    <row r="253" spans="1:38" ht="31.5">
      <c r="A253" s="66" t="s">
        <v>512</v>
      </c>
      <c r="B253" s="67" t="s">
        <v>513</v>
      </c>
      <c r="C253" s="168">
        <v>9.4</v>
      </c>
      <c r="D253" s="284">
        <v>0</v>
      </c>
      <c r="E253" s="250">
        <v>0</v>
      </c>
      <c r="F253" s="174">
        <f t="shared" si="43"/>
        <v>0</v>
      </c>
      <c r="G253" s="72">
        <v>0</v>
      </c>
      <c r="H253" s="75">
        <v>0</v>
      </c>
      <c r="I253" s="75"/>
      <c r="J253" s="75"/>
      <c r="K253" s="75"/>
      <c r="L253" s="75"/>
      <c r="M253" s="75">
        <v>0</v>
      </c>
      <c r="N253" s="75"/>
      <c r="O253" s="70">
        <v>0</v>
      </c>
      <c r="P253" s="77"/>
      <c r="Q253" s="77"/>
      <c r="R253" s="77"/>
      <c r="S253" s="77"/>
      <c r="T253" s="77"/>
      <c r="U253" s="71">
        <v>0</v>
      </c>
      <c r="V253" s="71">
        <f t="shared" si="44"/>
        <v>0</v>
      </c>
      <c r="W253" s="73">
        <f t="shared" si="45"/>
        <v>0</v>
      </c>
      <c r="X253" s="77">
        <v>0</v>
      </c>
      <c r="Y253" s="73">
        <f>'ИТОГ и проверка'!R253</f>
        <v>0</v>
      </c>
      <c r="Z253" s="73">
        <v>0</v>
      </c>
      <c r="AA253" s="71">
        <f t="shared" si="46"/>
        <v>0</v>
      </c>
      <c r="AB253" s="10">
        <f t="shared" si="47"/>
        <v>0</v>
      </c>
      <c r="AC253" s="77"/>
      <c r="AD253" s="73"/>
      <c r="AE253" s="77"/>
      <c r="AF253" s="77"/>
      <c r="AG253" s="73">
        <f t="shared" si="48"/>
        <v>0</v>
      </c>
      <c r="AH253" s="73"/>
      <c r="AI253" s="91"/>
      <c r="AJ253" s="91">
        <f t="shared" si="49"/>
        <v>0</v>
      </c>
      <c r="AK253" s="89">
        <f t="shared" si="50"/>
        <v>0</v>
      </c>
      <c r="AL253" s="71">
        <f t="shared" si="51"/>
        <v>0</v>
      </c>
    </row>
    <row r="254" spans="1:38" ht="63">
      <c r="A254" s="66" t="s">
        <v>514</v>
      </c>
      <c r="B254" s="67" t="s">
        <v>515</v>
      </c>
      <c r="C254" s="171">
        <v>11.4</v>
      </c>
      <c r="D254" s="74">
        <v>0</v>
      </c>
      <c r="E254" s="148">
        <v>0</v>
      </c>
      <c r="F254" s="157">
        <f t="shared" si="43"/>
        <v>0</v>
      </c>
      <c r="G254" s="72">
        <v>0</v>
      </c>
      <c r="H254" s="75">
        <v>0</v>
      </c>
      <c r="I254" s="75"/>
      <c r="J254" s="75"/>
      <c r="K254" s="75"/>
      <c r="L254" s="75"/>
      <c r="M254" s="75">
        <v>0</v>
      </c>
      <c r="N254" s="75"/>
      <c r="O254" s="70">
        <v>0</v>
      </c>
      <c r="P254" s="77"/>
      <c r="Q254" s="77"/>
      <c r="R254" s="77"/>
      <c r="S254" s="77"/>
      <c r="T254" s="77"/>
      <c r="U254" s="71">
        <v>0</v>
      </c>
      <c r="V254" s="71">
        <f t="shared" si="44"/>
        <v>0</v>
      </c>
      <c r="W254" s="73">
        <f t="shared" si="45"/>
        <v>0</v>
      </c>
      <c r="X254" s="77">
        <v>0</v>
      </c>
      <c r="Y254" s="73">
        <f>'ИТОГ и проверка'!R254</f>
        <v>0</v>
      </c>
      <c r="Z254" s="73">
        <v>0</v>
      </c>
      <c r="AA254" s="71">
        <f t="shared" si="46"/>
        <v>0</v>
      </c>
      <c r="AB254" s="73">
        <f t="shared" si="47"/>
        <v>0</v>
      </c>
      <c r="AC254" s="77"/>
      <c r="AD254" s="73"/>
      <c r="AE254" s="77"/>
      <c r="AF254" s="77"/>
      <c r="AG254" s="73">
        <f t="shared" si="48"/>
        <v>0</v>
      </c>
      <c r="AH254" s="73"/>
      <c r="AI254" s="91"/>
      <c r="AJ254" s="91">
        <f t="shared" si="49"/>
        <v>0</v>
      </c>
      <c r="AK254" s="89">
        <f t="shared" si="50"/>
        <v>0</v>
      </c>
      <c r="AL254" s="71">
        <f t="shared" si="51"/>
        <v>0</v>
      </c>
    </row>
    <row r="255" spans="1:38">
      <c r="A255" s="66" t="s">
        <v>516</v>
      </c>
      <c r="B255" s="67" t="s">
        <v>517</v>
      </c>
      <c r="C255" s="168">
        <v>5.1719999999999997</v>
      </c>
      <c r="D255" s="74">
        <v>0</v>
      </c>
      <c r="E255" s="70">
        <v>0</v>
      </c>
      <c r="F255" s="157">
        <f t="shared" si="43"/>
        <v>0</v>
      </c>
      <c r="G255" s="72">
        <v>0</v>
      </c>
      <c r="H255" s="75">
        <v>0</v>
      </c>
      <c r="I255" s="75"/>
      <c r="J255" s="75"/>
      <c r="K255" s="75"/>
      <c r="L255" s="75"/>
      <c r="M255" s="75">
        <v>0</v>
      </c>
      <c r="N255" s="75"/>
      <c r="O255" s="115"/>
      <c r="P255" s="77"/>
      <c r="Q255" s="77"/>
      <c r="R255" s="77"/>
      <c r="S255" s="77"/>
      <c r="T255" s="77"/>
      <c r="U255" s="71">
        <v>0</v>
      </c>
      <c r="V255" s="71">
        <f t="shared" si="44"/>
        <v>0</v>
      </c>
      <c r="W255" s="73">
        <f t="shared" si="45"/>
        <v>0</v>
      </c>
      <c r="X255" s="77">
        <v>0</v>
      </c>
      <c r="Y255" s="73">
        <f>'ИТОГ и проверка'!R255</f>
        <v>0</v>
      </c>
      <c r="Z255" s="73">
        <v>0</v>
      </c>
      <c r="AA255" s="71">
        <f t="shared" si="46"/>
        <v>0</v>
      </c>
      <c r="AB255" s="10">
        <f t="shared" si="47"/>
        <v>0</v>
      </c>
      <c r="AC255" s="77"/>
      <c r="AD255" s="73"/>
      <c r="AE255" s="77"/>
      <c r="AF255" s="77"/>
      <c r="AG255" s="73">
        <f t="shared" si="48"/>
        <v>0</v>
      </c>
      <c r="AH255" s="73"/>
      <c r="AI255" s="91"/>
      <c r="AJ255" s="91">
        <f t="shared" si="49"/>
        <v>0</v>
      </c>
      <c r="AK255" s="89">
        <f t="shared" si="50"/>
        <v>0</v>
      </c>
      <c r="AL255" s="71">
        <f t="shared" si="51"/>
        <v>0</v>
      </c>
    </row>
    <row r="256" spans="1:38" ht="31.5">
      <c r="A256" s="66" t="s">
        <v>518</v>
      </c>
      <c r="B256" s="67" t="s">
        <v>519</v>
      </c>
      <c r="C256" s="171">
        <v>3.52</v>
      </c>
      <c r="D256" s="74">
        <v>0</v>
      </c>
      <c r="E256" s="365">
        <v>0</v>
      </c>
      <c r="F256" s="157">
        <f t="shared" si="43"/>
        <v>0</v>
      </c>
      <c r="G256" s="72">
        <v>0</v>
      </c>
      <c r="H256" s="75">
        <v>0</v>
      </c>
      <c r="I256" s="75"/>
      <c r="J256" s="75"/>
      <c r="K256" s="75"/>
      <c r="L256" s="75"/>
      <c r="M256" s="75">
        <v>0</v>
      </c>
      <c r="N256" s="75"/>
      <c r="O256" s="70">
        <v>0</v>
      </c>
      <c r="P256" s="77"/>
      <c r="Q256" s="77"/>
      <c r="R256" s="77"/>
      <c r="S256" s="77"/>
      <c r="T256" s="77"/>
      <c r="U256" s="71">
        <v>0</v>
      </c>
      <c r="V256" s="71">
        <f t="shared" si="44"/>
        <v>0</v>
      </c>
      <c r="W256" s="73">
        <f t="shared" si="45"/>
        <v>0</v>
      </c>
      <c r="X256" s="77">
        <v>0</v>
      </c>
      <c r="Y256" s="73">
        <f>'ИТОГ и проверка'!R256</f>
        <v>0</v>
      </c>
      <c r="Z256" s="73">
        <v>0</v>
      </c>
      <c r="AA256" s="71">
        <f t="shared" si="46"/>
        <v>0</v>
      </c>
      <c r="AB256" s="73">
        <f t="shared" si="47"/>
        <v>0</v>
      </c>
      <c r="AC256" s="77"/>
      <c r="AD256" s="73"/>
      <c r="AE256" s="77"/>
      <c r="AF256" s="77"/>
      <c r="AG256" s="73">
        <f t="shared" si="48"/>
        <v>0</v>
      </c>
      <c r="AH256" s="73"/>
      <c r="AI256" s="91"/>
      <c r="AJ256" s="91">
        <f t="shared" si="49"/>
        <v>0</v>
      </c>
      <c r="AK256" s="89">
        <f t="shared" si="50"/>
        <v>0</v>
      </c>
      <c r="AL256" s="71">
        <f t="shared" si="51"/>
        <v>0</v>
      </c>
    </row>
    <row r="257" spans="1:38" ht="31.5">
      <c r="A257" s="66" t="s">
        <v>520</v>
      </c>
      <c r="B257" s="67" t="s">
        <v>521</v>
      </c>
      <c r="C257" s="168">
        <v>23.2</v>
      </c>
      <c r="D257" s="284">
        <v>1</v>
      </c>
      <c r="E257" s="218">
        <v>1</v>
      </c>
      <c r="F257" s="174">
        <f t="shared" si="43"/>
        <v>4.3103448275862072E-2</v>
      </c>
      <c r="G257" s="72">
        <v>0</v>
      </c>
      <c r="H257" s="75">
        <v>0</v>
      </c>
      <c r="I257" s="75"/>
      <c r="J257" s="75"/>
      <c r="K257" s="75"/>
      <c r="L257" s="75"/>
      <c r="M257" s="75">
        <v>0</v>
      </c>
      <c r="N257" s="75"/>
      <c r="O257" s="70">
        <v>0</v>
      </c>
      <c r="P257" s="77"/>
      <c r="Q257" s="77"/>
      <c r="R257" s="77"/>
      <c r="S257" s="77"/>
      <c r="T257" s="77"/>
      <c r="U257" s="71">
        <v>0</v>
      </c>
      <c r="V257" s="71">
        <f t="shared" si="44"/>
        <v>0</v>
      </c>
      <c r="W257" s="73">
        <f t="shared" si="45"/>
        <v>0</v>
      </c>
      <c r="X257" s="77">
        <v>0</v>
      </c>
      <c r="Y257" s="73">
        <f>'ИТОГ и проверка'!R257</f>
        <v>0</v>
      </c>
      <c r="Z257" s="73">
        <f t="shared" si="52"/>
        <v>0</v>
      </c>
      <c r="AA257" s="71">
        <f t="shared" si="46"/>
        <v>0</v>
      </c>
      <c r="AB257" s="10">
        <f t="shared" si="47"/>
        <v>0</v>
      </c>
      <c r="AC257" s="77"/>
      <c r="AD257" s="73"/>
      <c r="AE257" s="77"/>
      <c r="AF257" s="77"/>
      <c r="AG257" s="73">
        <f t="shared" si="48"/>
        <v>0</v>
      </c>
      <c r="AH257" s="73"/>
      <c r="AI257" s="91"/>
      <c r="AJ257" s="91">
        <f t="shared" si="49"/>
        <v>0</v>
      </c>
      <c r="AK257" s="89">
        <f t="shared" si="50"/>
        <v>0</v>
      </c>
      <c r="AL257" s="71">
        <f t="shared" si="51"/>
        <v>0</v>
      </c>
    </row>
    <row r="258" spans="1:38" ht="31.5">
      <c r="A258" s="66" t="s">
        <v>522</v>
      </c>
      <c r="B258" s="67" t="s">
        <v>523</v>
      </c>
      <c r="C258" s="222">
        <v>35.938000000000002</v>
      </c>
      <c r="D258" s="74">
        <v>3</v>
      </c>
      <c r="E258" s="187">
        <v>4</v>
      </c>
      <c r="F258" s="157">
        <f t="shared" si="43"/>
        <v>0.11130279926540151</v>
      </c>
      <c r="G258" s="72">
        <v>0</v>
      </c>
      <c r="H258" s="75">
        <v>0</v>
      </c>
      <c r="I258" s="75"/>
      <c r="J258" s="75"/>
      <c r="K258" s="75"/>
      <c r="L258" s="75"/>
      <c r="M258" s="75">
        <v>0</v>
      </c>
      <c r="N258" s="75"/>
      <c r="O258" s="70">
        <v>0</v>
      </c>
      <c r="P258" s="77"/>
      <c r="Q258" s="77"/>
      <c r="R258" s="77"/>
      <c r="S258" s="77"/>
      <c r="T258" s="77"/>
      <c r="U258" s="71">
        <v>0</v>
      </c>
      <c r="V258" s="71">
        <f t="shared" si="44"/>
        <v>0</v>
      </c>
      <c r="W258" s="73">
        <f t="shared" si="45"/>
        <v>0</v>
      </c>
      <c r="X258" s="77">
        <v>0</v>
      </c>
      <c r="Y258" s="73">
        <f>'ИТОГ и проверка'!R258</f>
        <v>0</v>
      </c>
      <c r="Z258" s="73">
        <f t="shared" si="52"/>
        <v>0</v>
      </c>
      <c r="AA258" s="71">
        <f t="shared" si="46"/>
        <v>0</v>
      </c>
      <c r="AB258" s="73">
        <f t="shared" si="47"/>
        <v>0</v>
      </c>
      <c r="AC258" s="77"/>
      <c r="AD258" s="73"/>
      <c r="AE258" s="77"/>
      <c r="AF258" s="77"/>
      <c r="AG258" s="73">
        <f t="shared" si="48"/>
        <v>0</v>
      </c>
      <c r="AH258" s="73"/>
      <c r="AI258" s="91"/>
      <c r="AJ258" s="91">
        <f t="shared" si="49"/>
        <v>0</v>
      </c>
      <c r="AK258" s="89">
        <f t="shared" si="50"/>
        <v>0</v>
      </c>
      <c r="AL258" s="71">
        <f t="shared" si="51"/>
        <v>0</v>
      </c>
    </row>
    <row r="259" spans="1:38" ht="47.25">
      <c r="A259" s="66" t="s">
        <v>524</v>
      </c>
      <c r="B259" s="67" t="s">
        <v>525</v>
      </c>
      <c r="C259" s="168">
        <v>12.676</v>
      </c>
      <c r="D259" s="74">
        <v>2</v>
      </c>
      <c r="E259" s="70">
        <v>1</v>
      </c>
      <c r="F259" s="157">
        <f t="shared" si="43"/>
        <v>7.8889239507731149E-2</v>
      </c>
      <c r="G259" s="72">
        <v>0</v>
      </c>
      <c r="H259" s="75">
        <v>0</v>
      </c>
      <c r="I259" s="75"/>
      <c r="J259" s="75"/>
      <c r="K259" s="75"/>
      <c r="L259" s="75"/>
      <c r="M259" s="75">
        <v>0</v>
      </c>
      <c r="N259" s="75"/>
      <c r="O259" s="70">
        <v>0</v>
      </c>
      <c r="P259" s="77"/>
      <c r="Q259" s="77"/>
      <c r="R259" s="77"/>
      <c r="S259" s="77"/>
      <c r="T259" s="77"/>
      <c r="U259" s="71">
        <v>0</v>
      </c>
      <c r="V259" s="71">
        <f t="shared" si="44"/>
        <v>0</v>
      </c>
      <c r="W259" s="73">
        <f t="shared" si="45"/>
        <v>0</v>
      </c>
      <c r="X259" s="77">
        <v>0</v>
      </c>
      <c r="Y259" s="73">
        <f>'ИТОГ и проверка'!R259</f>
        <v>0</v>
      </c>
      <c r="Z259" s="73">
        <f t="shared" si="52"/>
        <v>0</v>
      </c>
      <c r="AA259" s="71">
        <f t="shared" si="46"/>
        <v>0</v>
      </c>
      <c r="AB259" s="10">
        <f t="shared" si="47"/>
        <v>0</v>
      </c>
      <c r="AC259" s="77"/>
      <c r="AD259" s="73"/>
      <c r="AE259" s="77"/>
      <c r="AF259" s="77"/>
      <c r="AG259" s="73">
        <f t="shared" si="48"/>
        <v>0</v>
      </c>
      <c r="AH259" s="73"/>
      <c r="AI259" s="91"/>
      <c r="AJ259" s="91">
        <f t="shared" si="49"/>
        <v>0</v>
      </c>
      <c r="AK259" s="89">
        <f t="shared" si="50"/>
        <v>0</v>
      </c>
      <c r="AL259" s="71">
        <f t="shared" si="51"/>
        <v>0</v>
      </c>
    </row>
    <row r="260" spans="1:38" ht="63">
      <c r="A260" s="69" t="s">
        <v>526</v>
      </c>
      <c r="B260" s="128" t="s">
        <v>527</v>
      </c>
      <c r="C260" s="171">
        <v>9.8000000000000007</v>
      </c>
      <c r="D260" s="74">
        <v>0</v>
      </c>
      <c r="E260" s="187">
        <v>4</v>
      </c>
      <c r="F260" s="157">
        <f t="shared" si="43"/>
        <v>0.4081632653061224</v>
      </c>
      <c r="G260" s="72">
        <v>0</v>
      </c>
      <c r="H260" s="75">
        <v>0</v>
      </c>
      <c r="I260" s="75"/>
      <c r="J260" s="75"/>
      <c r="K260" s="75"/>
      <c r="L260" s="75"/>
      <c r="M260" s="75">
        <v>0</v>
      </c>
      <c r="N260" s="75"/>
      <c r="O260" s="70">
        <v>0</v>
      </c>
      <c r="P260" s="77"/>
      <c r="Q260" s="77"/>
      <c r="R260" s="77"/>
      <c r="S260" s="77"/>
      <c r="T260" s="77"/>
      <c r="U260" s="71">
        <v>0</v>
      </c>
      <c r="V260" s="71">
        <f t="shared" si="44"/>
        <v>0</v>
      </c>
      <c r="W260" s="73">
        <f t="shared" si="45"/>
        <v>0</v>
      </c>
      <c r="X260" s="77">
        <v>0</v>
      </c>
      <c r="Y260" s="73">
        <f>'ИТОГ и проверка'!R260</f>
        <v>0</v>
      </c>
      <c r="Z260" s="73">
        <v>0</v>
      </c>
      <c r="AA260" s="71">
        <f t="shared" si="46"/>
        <v>0</v>
      </c>
      <c r="AB260" s="73">
        <f t="shared" si="47"/>
        <v>0</v>
      </c>
      <c r="AC260" s="77"/>
      <c r="AD260" s="73"/>
      <c r="AE260" s="77"/>
      <c r="AF260" s="77"/>
      <c r="AG260" s="73">
        <f t="shared" si="48"/>
        <v>0</v>
      </c>
      <c r="AH260" s="73"/>
      <c r="AI260" s="91"/>
      <c r="AJ260" s="91">
        <f t="shared" si="49"/>
        <v>0</v>
      </c>
      <c r="AK260" s="89">
        <f t="shared" si="50"/>
        <v>0</v>
      </c>
      <c r="AL260" s="71">
        <f t="shared" si="51"/>
        <v>0</v>
      </c>
    </row>
    <row r="261" spans="1:38" ht="63">
      <c r="A261" s="66" t="s">
        <v>528</v>
      </c>
      <c r="B261" s="67" t="s">
        <v>529</v>
      </c>
      <c r="C261" s="168">
        <v>16.123000000000001</v>
      </c>
      <c r="D261" s="69">
        <v>0</v>
      </c>
      <c r="E261" s="206">
        <v>0</v>
      </c>
      <c r="F261" s="157">
        <f t="shared" si="43"/>
        <v>0</v>
      </c>
      <c r="G261" s="72">
        <v>0</v>
      </c>
      <c r="H261" s="75">
        <v>0</v>
      </c>
      <c r="I261" s="74"/>
      <c r="J261" s="75">
        <v>0</v>
      </c>
      <c r="K261" s="74"/>
      <c r="L261" s="74"/>
      <c r="M261" s="74"/>
      <c r="N261" s="75">
        <v>0</v>
      </c>
      <c r="O261" s="70">
        <v>0</v>
      </c>
      <c r="P261" s="69"/>
      <c r="Q261" s="69"/>
      <c r="R261" s="69"/>
      <c r="S261" s="69">
        <v>0</v>
      </c>
      <c r="T261" s="69">
        <v>0</v>
      </c>
      <c r="U261" s="71">
        <v>0</v>
      </c>
      <c r="V261" s="257">
        <f t="shared" si="44"/>
        <v>0</v>
      </c>
      <c r="W261" s="73">
        <v>0</v>
      </c>
      <c r="X261" s="77">
        <v>0</v>
      </c>
      <c r="Y261" s="73">
        <v>0</v>
      </c>
      <c r="Z261" s="73">
        <v>0</v>
      </c>
      <c r="AA261" s="71"/>
      <c r="AB261" s="10">
        <f t="shared" si="47"/>
        <v>0</v>
      </c>
      <c r="AC261" s="69"/>
      <c r="AD261" s="73">
        <v>0</v>
      </c>
      <c r="AE261" s="69"/>
      <c r="AF261" s="69"/>
      <c r="AG261" s="69"/>
      <c r="AH261" s="73">
        <v>0</v>
      </c>
      <c r="AI261" s="91"/>
      <c r="AJ261" s="91"/>
      <c r="AK261" s="89"/>
      <c r="AL261" s="71"/>
    </row>
    <row r="262" spans="1:38" ht="31.5">
      <c r="A262" s="66" t="s">
        <v>530</v>
      </c>
      <c r="B262" s="67" t="s">
        <v>531</v>
      </c>
      <c r="C262" s="171">
        <v>179.86</v>
      </c>
      <c r="D262" s="284">
        <v>0</v>
      </c>
      <c r="E262" s="170">
        <v>0</v>
      </c>
      <c r="F262" s="174">
        <f t="shared" si="43"/>
        <v>0</v>
      </c>
      <c r="G262" s="72">
        <v>0</v>
      </c>
      <c r="H262" s="75">
        <v>0</v>
      </c>
      <c r="I262" s="75"/>
      <c r="J262" s="75"/>
      <c r="K262" s="75"/>
      <c r="L262" s="75"/>
      <c r="M262" s="75">
        <v>0</v>
      </c>
      <c r="N262" s="75"/>
      <c r="O262" s="70">
        <v>0</v>
      </c>
      <c r="P262" s="77"/>
      <c r="Q262" s="77"/>
      <c r="R262" s="77"/>
      <c r="S262" s="77"/>
      <c r="T262" s="77"/>
      <c r="U262" s="71">
        <v>0</v>
      </c>
      <c r="V262" s="71">
        <f t="shared" si="44"/>
        <v>0</v>
      </c>
      <c r="W262" s="73">
        <f t="shared" si="45"/>
        <v>0</v>
      </c>
      <c r="X262" s="77">
        <v>0</v>
      </c>
      <c r="Y262" s="73">
        <f>'ИТОГ и проверка'!R262</f>
        <v>0</v>
      </c>
      <c r="Z262" s="73">
        <v>0</v>
      </c>
      <c r="AA262" s="71">
        <f t="shared" si="46"/>
        <v>0</v>
      </c>
      <c r="AB262" s="73">
        <f t="shared" si="47"/>
        <v>0</v>
      </c>
      <c r="AC262" s="77"/>
      <c r="AD262" s="73"/>
      <c r="AE262" s="77"/>
      <c r="AF262" s="77"/>
      <c r="AG262" s="73">
        <f t="shared" si="48"/>
        <v>0</v>
      </c>
      <c r="AH262" s="73"/>
      <c r="AI262" s="91"/>
      <c r="AJ262" s="91">
        <f t="shared" si="49"/>
        <v>0</v>
      </c>
      <c r="AK262" s="89">
        <f t="shared" si="50"/>
        <v>0</v>
      </c>
      <c r="AL262" s="71">
        <f t="shared" si="51"/>
        <v>0</v>
      </c>
    </row>
    <row r="263" spans="1:38" ht="47.25">
      <c r="A263" s="66" t="s">
        <v>532</v>
      </c>
      <c r="B263" s="67" t="s">
        <v>533</v>
      </c>
      <c r="C263" s="168">
        <v>47.5</v>
      </c>
      <c r="D263" s="284">
        <v>8</v>
      </c>
      <c r="E263" s="250">
        <v>7</v>
      </c>
      <c r="F263" s="174">
        <f t="shared" si="43"/>
        <v>0.14736842105263157</v>
      </c>
      <c r="G263" s="72">
        <v>0</v>
      </c>
      <c r="H263" s="75">
        <v>0</v>
      </c>
      <c r="I263" s="75"/>
      <c r="J263" s="75"/>
      <c r="K263" s="75"/>
      <c r="L263" s="75"/>
      <c r="M263" s="75">
        <v>0</v>
      </c>
      <c r="N263" s="75"/>
      <c r="O263" s="70">
        <v>0</v>
      </c>
      <c r="P263" s="77"/>
      <c r="Q263" s="77"/>
      <c r="R263" s="77"/>
      <c r="S263" s="77"/>
      <c r="T263" s="77"/>
      <c r="U263" s="71">
        <v>0</v>
      </c>
      <c r="V263" s="71">
        <f t="shared" si="44"/>
        <v>0</v>
      </c>
      <c r="W263" s="73">
        <f t="shared" si="45"/>
        <v>0</v>
      </c>
      <c r="X263" s="77">
        <v>0</v>
      </c>
      <c r="Y263" s="73">
        <f>'ИТОГ и проверка'!R263</f>
        <v>0</v>
      </c>
      <c r="Z263" s="73">
        <f t="shared" si="52"/>
        <v>0</v>
      </c>
      <c r="AA263" s="71">
        <f t="shared" si="46"/>
        <v>0</v>
      </c>
      <c r="AB263" s="10">
        <f t="shared" si="47"/>
        <v>0</v>
      </c>
      <c r="AC263" s="77"/>
      <c r="AD263" s="73"/>
      <c r="AE263" s="77"/>
      <c r="AF263" s="77"/>
      <c r="AG263" s="73">
        <f t="shared" si="48"/>
        <v>0</v>
      </c>
      <c r="AH263" s="73"/>
      <c r="AI263" s="91"/>
      <c r="AJ263" s="91">
        <f t="shared" si="49"/>
        <v>0</v>
      </c>
      <c r="AK263" s="89">
        <f t="shared" si="50"/>
        <v>0</v>
      </c>
      <c r="AL263" s="71">
        <f t="shared" si="51"/>
        <v>0</v>
      </c>
    </row>
    <row r="264" spans="1:38" ht="47.25">
      <c r="A264" s="66" t="s">
        <v>534</v>
      </c>
      <c r="B264" s="67" t="s">
        <v>535</v>
      </c>
      <c r="C264" s="222">
        <v>23.922999999999998</v>
      </c>
      <c r="D264" s="74">
        <v>4</v>
      </c>
      <c r="E264" s="246">
        <v>4</v>
      </c>
      <c r="F264" s="157">
        <f t="shared" si="43"/>
        <v>0.1672031099778456</v>
      </c>
      <c r="G264" s="72">
        <v>0</v>
      </c>
      <c r="H264" s="75">
        <v>0</v>
      </c>
      <c r="I264" s="75"/>
      <c r="J264" s="75"/>
      <c r="K264" s="75"/>
      <c r="L264" s="75"/>
      <c r="M264" s="75">
        <v>0</v>
      </c>
      <c r="N264" s="75"/>
      <c r="O264" s="70">
        <v>0</v>
      </c>
      <c r="P264" s="77"/>
      <c r="Q264" s="77"/>
      <c r="R264" s="77"/>
      <c r="S264" s="77"/>
      <c r="T264" s="77"/>
      <c r="U264" s="71">
        <v>0</v>
      </c>
      <c r="V264" s="71">
        <f t="shared" si="44"/>
        <v>0</v>
      </c>
      <c r="W264" s="73">
        <f t="shared" si="45"/>
        <v>0</v>
      </c>
      <c r="X264" s="77">
        <v>0</v>
      </c>
      <c r="Y264" s="73">
        <f>'ИТОГ и проверка'!R264</f>
        <v>0</v>
      </c>
      <c r="Z264" s="73">
        <f t="shared" si="52"/>
        <v>0</v>
      </c>
      <c r="AA264" s="71">
        <f t="shared" si="46"/>
        <v>0</v>
      </c>
      <c r="AB264" s="73">
        <f t="shared" si="47"/>
        <v>0</v>
      </c>
      <c r="AC264" s="77"/>
      <c r="AD264" s="73"/>
      <c r="AE264" s="77"/>
      <c r="AF264" s="77"/>
      <c r="AG264" s="73">
        <f t="shared" si="48"/>
        <v>0</v>
      </c>
      <c r="AH264" s="73"/>
      <c r="AI264" s="91"/>
      <c r="AJ264" s="91">
        <f t="shared" si="49"/>
        <v>0</v>
      </c>
      <c r="AK264" s="89">
        <f t="shared" si="50"/>
        <v>0</v>
      </c>
      <c r="AL264" s="71">
        <f t="shared" si="51"/>
        <v>0</v>
      </c>
    </row>
    <row r="265" spans="1:38" s="139" customFormat="1">
      <c r="A265" s="129"/>
      <c r="B265" s="130" t="s">
        <v>536</v>
      </c>
      <c r="C265" s="131">
        <f>SUM(C13:C264)</f>
        <v>70022.294000000009</v>
      </c>
      <c r="D265" s="132">
        <f>SUM(D13:D264)</f>
        <v>2921</v>
      </c>
      <c r="E265" s="132">
        <f>SUM(E13:E264)</f>
        <v>2874</v>
      </c>
      <c r="F265" s="370">
        <f t="shared" si="43"/>
        <v>4.1044070906902874E-2</v>
      </c>
      <c r="G265" s="274">
        <f>SUM(G12:G264)</f>
        <v>192</v>
      </c>
      <c r="H265" s="275">
        <f>G265/D265%</f>
        <v>6.5730914070523792</v>
      </c>
      <c r="I265" s="274">
        <f t="shared" ref="I265:N265" si="54">SUM(I13:I264)</f>
        <v>13</v>
      </c>
      <c r="J265" s="274">
        <f t="shared" si="54"/>
        <v>0</v>
      </c>
      <c r="K265" s="274">
        <f t="shared" si="54"/>
        <v>0</v>
      </c>
      <c r="L265" s="274">
        <f t="shared" si="54"/>
        <v>0</v>
      </c>
      <c r="M265" s="274">
        <f t="shared" si="54"/>
        <v>192</v>
      </c>
      <c r="N265" s="274">
        <f t="shared" si="54"/>
        <v>0</v>
      </c>
      <c r="O265" s="132">
        <f>SUM(O12:O264)</f>
        <v>66</v>
      </c>
      <c r="P265" s="132">
        <f>SUM(P13:P264)</f>
        <v>0</v>
      </c>
      <c r="Q265" s="132">
        <f>SUM(Q13:Q264)</f>
        <v>0</v>
      </c>
      <c r="R265" s="132">
        <f>SUM(R13:R264)</f>
        <v>0</v>
      </c>
      <c r="S265" s="132">
        <f>SUM(S13:S264)</f>
        <v>0</v>
      </c>
      <c r="T265" s="132">
        <f>SUM(T13:T264)</f>
        <v>0</v>
      </c>
      <c r="U265" s="133">
        <f t="shared" si="53"/>
        <v>34.375</v>
      </c>
      <c r="V265" s="371"/>
      <c r="W265" s="132">
        <f>SUM(W13:W264)</f>
        <v>234</v>
      </c>
      <c r="X265" s="132"/>
      <c r="Y265" s="132">
        <f>SUM(Y13:Y264)</f>
        <v>193</v>
      </c>
      <c r="Z265" s="132"/>
      <c r="AA265" s="132"/>
      <c r="AB265" s="132">
        <f t="shared" ref="AB265:AH265" si="55">SUM(AB13:AB264)</f>
        <v>0</v>
      </c>
      <c r="AC265" s="132">
        <f t="shared" si="55"/>
        <v>20</v>
      </c>
      <c r="AD265" s="132">
        <f t="shared" si="55"/>
        <v>0</v>
      </c>
      <c r="AE265" s="132">
        <f t="shared" si="55"/>
        <v>0</v>
      </c>
      <c r="AF265" s="132">
        <f t="shared" si="55"/>
        <v>0</v>
      </c>
      <c r="AG265" s="132">
        <f t="shared" si="55"/>
        <v>173</v>
      </c>
      <c r="AH265" s="132">
        <f t="shared" si="55"/>
        <v>0</v>
      </c>
      <c r="AI265" s="337"/>
      <c r="AJ265" s="136">
        <f t="shared" si="49"/>
        <v>173</v>
      </c>
      <c r="AK265" s="137"/>
      <c r="AL265" s="138"/>
    </row>
    <row r="266" spans="1:38">
      <c r="V266" s="143"/>
      <c r="W266" s="143"/>
      <c r="X266" s="143"/>
      <c r="Y266" s="143"/>
      <c r="Z266" s="143"/>
      <c r="AA266" s="143"/>
      <c r="AB266" s="143"/>
      <c r="AC266" s="143"/>
      <c r="AD266" s="143"/>
      <c r="AE266" s="143"/>
      <c r="AF266" s="143"/>
      <c r="AG266" s="143"/>
      <c r="AH266" s="143"/>
    </row>
    <row r="268" spans="1:38" ht="66" customHeight="1">
      <c r="B268" s="537" t="s">
        <v>537</v>
      </c>
      <c r="C268" s="537"/>
      <c r="D268" s="538" t="s">
        <v>550</v>
      </c>
      <c r="E268" s="538"/>
      <c r="F268" s="539" t="s">
        <v>539</v>
      </c>
      <c r="G268" s="540"/>
      <c r="I268" s="541" t="s">
        <v>540</v>
      </c>
      <c r="J268" s="541"/>
      <c r="K268" s="541"/>
      <c r="V268" s="276"/>
      <c r="W268" s="276"/>
    </row>
    <row r="269" spans="1:38">
      <c r="V269" s="276"/>
      <c r="W269" s="276"/>
      <c r="X269" s="562"/>
      <c r="Y269" s="562"/>
      <c r="Z269" s="563"/>
      <c r="AA269" s="563"/>
    </row>
  </sheetData>
  <mergeCells count="41">
    <mergeCell ref="X269:Y269"/>
    <mergeCell ref="Z269:AA269"/>
    <mergeCell ref="AK9:AK10"/>
    <mergeCell ref="B268:C268"/>
    <mergeCell ref="D268:E268"/>
    <mergeCell ref="F268:G268"/>
    <mergeCell ref="I268:K268"/>
    <mergeCell ref="Y8:Y10"/>
    <mergeCell ref="Z8:Z10"/>
    <mergeCell ref="AA8:AA10"/>
    <mergeCell ref="AC8:AC10"/>
    <mergeCell ref="AD8:AH8"/>
    <mergeCell ref="AD9:AG9"/>
    <mergeCell ref="AH9:AH10"/>
    <mergeCell ref="P8:T8"/>
    <mergeCell ref="U8:U10"/>
    <mergeCell ref="V8:V10"/>
    <mergeCell ref="W8:W10"/>
    <mergeCell ref="X8:X10"/>
    <mergeCell ref="P9:S9"/>
    <mergeCell ref="T9:T10"/>
    <mergeCell ref="G8:G10"/>
    <mergeCell ref="H8:H10"/>
    <mergeCell ref="I8:I10"/>
    <mergeCell ref="J8:N8"/>
    <mergeCell ref="O8:O10"/>
    <mergeCell ref="J9:M9"/>
    <mergeCell ref="N9:N10"/>
    <mergeCell ref="G6:U6"/>
    <mergeCell ref="W6:AH6"/>
    <mergeCell ref="G7:N7"/>
    <mergeCell ref="O7:U7"/>
    <mergeCell ref="W7:X7"/>
    <mergeCell ref="Y7:AH7"/>
    <mergeCell ref="A6:A10"/>
    <mergeCell ref="B6:B10"/>
    <mergeCell ref="C6:C10"/>
    <mergeCell ref="D6:E8"/>
    <mergeCell ref="F6:F10"/>
    <mergeCell ref="D9:D10"/>
    <mergeCell ref="E9:E10"/>
  </mergeCells>
  <pageMargins left="0.70078740157480324" right="0.70078740157480324" top="0.75196850393700787" bottom="0.75196850393700787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L269"/>
  <sheetViews>
    <sheetView zoomScale="70" workbookViewId="0">
      <pane ySplit="10" topLeftCell="A11" activePane="bottomLeft" state="frozen"/>
      <selection activeCell="L15" sqref="L15"/>
      <selection pane="bottomLeft"/>
    </sheetView>
  </sheetViews>
  <sheetFormatPr defaultColWidth="9" defaultRowHeight="15.75"/>
  <cols>
    <col min="1" max="1" width="4.75" style="1" bestFit="1" customWidth="1"/>
    <col min="2" max="2" width="35" style="1" bestFit="1" customWidth="1"/>
    <col min="3" max="3" width="9.375" style="2" bestFit="1" customWidth="1"/>
    <col min="4" max="4" width="8.25" style="2" bestFit="1" customWidth="1"/>
    <col min="5" max="5" width="7.25" style="2" bestFit="1" customWidth="1"/>
    <col min="6" max="6" width="6.75" style="2" bestFit="1" customWidth="1"/>
    <col min="7" max="7" width="6.75" style="147" bestFit="1" customWidth="1"/>
    <col min="8" max="8" width="7" style="147" bestFit="1" customWidth="1"/>
    <col min="9" max="20" width="6.75" style="147" bestFit="1" customWidth="1"/>
    <col min="21" max="21" width="7.875" style="147" bestFit="1" customWidth="1"/>
    <col min="22" max="22" width="6.75" style="147" hidden="1" customWidth="1"/>
    <col min="23" max="25" width="6.75" style="147" bestFit="1" customWidth="1"/>
    <col min="26" max="26" width="7.875" style="147" bestFit="1" customWidth="1"/>
    <col min="27" max="27" width="6.375" style="147" hidden="1" customWidth="1"/>
    <col min="28" max="28" width="9.5" style="147" hidden="1" customWidth="1"/>
    <col min="29" max="31" width="6.75" style="147" bestFit="1" customWidth="1"/>
    <col min="32" max="35" width="9" style="3" bestFit="1"/>
    <col min="36" max="38" width="0" style="1" hidden="1" bestFit="1" customWidth="1"/>
    <col min="39" max="39" width="9" style="1" bestFit="1"/>
    <col min="40" max="16384" width="9" style="1"/>
  </cols>
  <sheetData>
    <row r="1" spans="1:38">
      <c r="A1" s="5"/>
      <c r="B1" s="6" t="s">
        <v>0</v>
      </c>
      <c r="C1" s="7"/>
      <c r="D1" s="7"/>
      <c r="E1" s="7"/>
      <c r="F1" s="7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5"/>
    </row>
    <row r="2" spans="1:38" ht="20.25">
      <c r="A2" s="5"/>
      <c r="B2" s="6" t="s">
        <v>1</v>
      </c>
      <c r="C2" s="7"/>
      <c r="D2" s="7"/>
      <c r="E2" s="7"/>
      <c r="F2" s="7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8"/>
      <c r="W2" s="8"/>
      <c r="X2" s="8"/>
      <c r="Y2" s="8"/>
      <c r="Z2" s="8"/>
      <c r="AA2" s="13"/>
      <c r="AB2" s="13"/>
      <c r="AC2" s="8"/>
      <c r="AD2" s="8"/>
      <c r="AE2" s="8"/>
      <c r="AF2" s="8"/>
      <c r="AG2" s="8"/>
      <c r="AH2" s="8"/>
      <c r="AI2" s="8"/>
      <c r="AJ2" s="5"/>
    </row>
    <row r="3" spans="1:38" ht="20.25">
      <c r="A3" s="5"/>
      <c r="B3" s="6" t="s">
        <v>2</v>
      </c>
      <c r="C3" s="7"/>
      <c r="D3" s="7"/>
      <c r="E3" s="7"/>
      <c r="F3" s="7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8"/>
      <c r="W3" s="8"/>
      <c r="X3" s="8"/>
      <c r="Y3" s="8"/>
      <c r="Z3" s="8"/>
      <c r="AA3" s="15"/>
      <c r="AB3" s="15"/>
      <c r="AC3" s="8"/>
      <c r="AD3" s="8"/>
      <c r="AE3" s="149"/>
      <c r="AF3" s="8"/>
      <c r="AG3" s="8"/>
      <c r="AH3" s="8"/>
      <c r="AI3" s="8"/>
      <c r="AJ3" s="5"/>
    </row>
    <row r="4" spans="1:38" ht="20.25">
      <c r="A4" s="5"/>
      <c r="B4" s="6" t="s">
        <v>551</v>
      </c>
      <c r="C4" s="7"/>
      <c r="D4" s="7"/>
      <c r="E4" s="7"/>
      <c r="F4" s="7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8"/>
      <c r="W4" s="8"/>
      <c r="X4" s="8"/>
      <c r="Y4" s="8"/>
      <c r="Z4" s="8"/>
      <c r="AA4" s="15"/>
      <c r="AB4" s="15"/>
      <c r="AC4" s="8"/>
      <c r="AD4" s="8"/>
      <c r="AE4" s="8"/>
      <c r="AF4" s="8"/>
      <c r="AG4" s="8"/>
      <c r="AH4" s="8"/>
      <c r="AI4" s="8"/>
      <c r="AJ4" s="5"/>
    </row>
    <row r="5" spans="1:38">
      <c r="A5" s="18"/>
      <c r="B5" s="19"/>
      <c r="C5" s="20"/>
      <c r="D5" s="20"/>
      <c r="E5" s="20"/>
      <c r="F5" s="2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8"/>
      <c r="AJ5" s="5"/>
    </row>
    <row r="6" spans="1:38">
      <c r="A6" s="494" t="s">
        <v>5</v>
      </c>
      <c r="B6" s="521" t="s">
        <v>6</v>
      </c>
      <c r="C6" s="498" t="s">
        <v>7</v>
      </c>
      <c r="D6" s="556" t="s">
        <v>8</v>
      </c>
      <c r="E6" s="557"/>
      <c r="F6" s="498" t="s">
        <v>9</v>
      </c>
      <c r="G6" s="513" t="s">
        <v>10</v>
      </c>
      <c r="H6" s="514"/>
      <c r="I6" s="514"/>
      <c r="J6" s="514"/>
      <c r="K6" s="514"/>
      <c r="L6" s="514"/>
      <c r="M6" s="514"/>
      <c r="N6" s="514"/>
      <c r="O6" s="514"/>
      <c r="P6" s="514"/>
      <c r="Q6" s="514"/>
      <c r="R6" s="514"/>
      <c r="S6" s="514"/>
      <c r="T6" s="514"/>
      <c r="U6" s="515"/>
      <c r="V6" s="29"/>
      <c r="W6" s="510" t="s">
        <v>11</v>
      </c>
      <c r="X6" s="511"/>
      <c r="Y6" s="511"/>
      <c r="Z6" s="511"/>
      <c r="AA6" s="511"/>
      <c r="AB6" s="511"/>
      <c r="AC6" s="511"/>
      <c r="AD6" s="511"/>
      <c r="AE6" s="511"/>
      <c r="AF6" s="511"/>
      <c r="AG6" s="511"/>
      <c r="AH6" s="512"/>
      <c r="AI6" s="307"/>
      <c r="AJ6" s="32"/>
    </row>
    <row r="7" spans="1:38">
      <c r="A7" s="495"/>
      <c r="B7" s="522"/>
      <c r="C7" s="499"/>
      <c r="D7" s="558"/>
      <c r="E7" s="559"/>
      <c r="F7" s="499"/>
      <c r="G7" s="513" t="s">
        <v>12</v>
      </c>
      <c r="H7" s="514"/>
      <c r="I7" s="514"/>
      <c r="J7" s="514"/>
      <c r="K7" s="514"/>
      <c r="L7" s="514"/>
      <c r="M7" s="514"/>
      <c r="N7" s="515"/>
      <c r="O7" s="513" t="s">
        <v>13</v>
      </c>
      <c r="P7" s="514"/>
      <c r="Q7" s="514"/>
      <c r="R7" s="514"/>
      <c r="S7" s="514"/>
      <c r="T7" s="514"/>
      <c r="U7" s="515"/>
      <c r="V7" s="29"/>
      <c r="W7" s="510" t="s">
        <v>14</v>
      </c>
      <c r="X7" s="512"/>
      <c r="Y7" s="510" t="s">
        <v>15</v>
      </c>
      <c r="Z7" s="511"/>
      <c r="AA7" s="511"/>
      <c r="AB7" s="511"/>
      <c r="AC7" s="511"/>
      <c r="AD7" s="511"/>
      <c r="AE7" s="511"/>
      <c r="AF7" s="511"/>
      <c r="AG7" s="511"/>
      <c r="AH7" s="512"/>
      <c r="AI7" s="307"/>
      <c r="AJ7" s="32"/>
    </row>
    <row r="8" spans="1:38" ht="22.5" customHeight="1">
      <c r="A8" s="495"/>
      <c r="B8" s="522"/>
      <c r="C8" s="499"/>
      <c r="D8" s="560"/>
      <c r="E8" s="561"/>
      <c r="F8" s="499"/>
      <c r="G8" s="516" t="s">
        <v>16</v>
      </c>
      <c r="H8" s="516" t="s">
        <v>17</v>
      </c>
      <c r="I8" s="516" t="s">
        <v>18</v>
      </c>
      <c r="J8" s="518" t="s">
        <v>19</v>
      </c>
      <c r="K8" s="519"/>
      <c r="L8" s="519"/>
      <c r="M8" s="519"/>
      <c r="N8" s="520"/>
      <c r="O8" s="521" t="s">
        <v>16</v>
      </c>
      <c r="P8" s="523" t="s">
        <v>19</v>
      </c>
      <c r="Q8" s="524"/>
      <c r="R8" s="524"/>
      <c r="S8" s="524"/>
      <c r="T8" s="525"/>
      <c r="U8" s="521" t="s">
        <v>20</v>
      </c>
      <c r="V8" s="547" t="s">
        <v>21</v>
      </c>
      <c r="W8" s="521" t="s">
        <v>16</v>
      </c>
      <c r="X8" s="521" t="s">
        <v>17</v>
      </c>
      <c r="Y8" s="521" t="s">
        <v>16</v>
      </c>
      <c r="Z8" s="521" t="s">
        <v>17</v>
      </c>
      <c r="AA8" s="570" t="s">
        <v>22</v>
      </c>
      <c r="AB8" s="372"/>
      <c r="AC8" s="521" t="s">
        <v>23</v>
      </c>
      <c r="AD8" s="523" t="s">
        <v>19</v>
      </c>
      <c r="AE8" s="524"/>
      <c r="AF8" s="524"/>
      <c r="AG8" s="524"/>
      <c r="AH8" s="525"/>
      <c r="AI8" s="307"/>
      <c r="AJ8" s="32"/>
      <c r="AK8" s="145"/>
    </row>
    <row r="9" spans="1:38" ht="22.5" customHeight="1">
      <c r="A9" s="495"/>
      <c r="B9" s="522"/>
      <c r="C9" s="499"/>
      <c r="D9" s="516" t="s">
        <v>24</v>
      </c>
      <c r="E9" s="516" t="s">
        <v>25</v>
      </c>
      <c r="F9" s="499"/>
      <c r="G9" s="517"/>
      <c r="H9" s="517"/>
      <c r="I9" s="517"/>
      <c r="J9" s="518" t="s">
        <v>26</v>
      </c>
      <c r="K9" s="519"/>
      <c r="L9" s="519"/>
      <c r="M9" s="520"/>
      <c r="N9" s="494" t="s">
        <v>27</v>
      </c>
      <c r="O9" s="522"/>
      <c r="P9" s="523" t="s">
        <v>26</v>
      </c>
      <c r="Q9" s="524"/>
      <c r="R9" s="524"/>
      <c r="S9" s="525"/>
      <c r="T9" s="521" t="s">
        <v>27</v>
      </c>
      <c r="U9" s="522"/>
      <c r="V9" s="548"/>
      <c r="W9" s="522"/>
      <c r="X9" s="522"/>
      <c r="Y9" s="529"/>
      <c r="Z9" s="529"/>
      <c r="AA9" s="571"/>
      <c r="AB9" s="373"/>
      <c r="AC9" s="529"/>
      <c r="AD9" s="523" t="s">
        <v>26</v>
      </c>
      <c r="AE9" s="524"/>
      <c r="AF9" s="524"/>
      <c r="AG9" s="525"/>
      <c r="AH9" s="521" t="s">
        <v>27</v>
      </c>
      <c r="AI9" s="307"/>
      <c r="AJ9" s="32"/>
      <c r="AK9" s="536" t="s">
        <v>22</v>
      </c>
    </row>
    <row r="10" spans="1:38" ht="56.25" customHeight="1">
      <c r="A10" s="495"/>
      <c r="B10" s="522"/>
      <c r="C10" s="500"/>
      <c r="D10" s="517"/>
      <c r="E10" s="517"/>
      <c r="F10" s="500"/>
      <c r="G10" s="517"/>
      <c r="H10" s="517"/>
      <c r="I10" s="517"/>
      <c r="J10" s="35" t="s">
        <v>28</v>
      </c>
      <c r="K10" s="35" t="s">
        <v>29</v>
      </c>
      <c r="L10" s="35" t="s">
        <v>30</v>
      </c>
      <c r="M10" s="35" t="s">
        <v>31</v>
      </c>
      <c r="N10" s="495"/>
      <c r="O10" s="522"/>
      <c r="P10" s="42" t="s">
        <v>28</v>
      </c>
      <c r="Q10" s="42" t="s">
        <v>29</v>
      </c>
      <c r="R10" s="42" t="s">
        <v>30</v>
      </c>
      <c r="S10" s="42" t="s">
        <v>31</v>
      </c>
      <c r="T10" s="522"/>
      <c r="U10" s="522"/>
      <c r="V10" s="549"/>
      <c r="W10" s="522"/>
      <c r="X10" s="522"/>
      <c r="Y10" s="530"/>
      <c r="Z10" s="530"/>
      <c r="AA10" s="572"/>
      <c r="AB10" s="374"/>
      <c r="AC10" s="530"/>
      <c r="AD10" s="42" t="s">
        <v>28</v>
      </c>
      <c r="AE10" s="42" t="s">
        <v>29</v>
      </c>
      <c r="AF10" s="42" t="s">
        <v>30</v>
      </c>
      <c r="AG10" s="42" t="s">
        <v>31</v>
      </c>
      <c r="AH10" s="530"/>
      <c r="AI10" s="307"/>
      <c r="AJ10" s="32"/>
      <c r="AK10" s="536"/>
    </row>
    <row r="11" spans="1:38" s="46" customFormat="1" ht="9.75" customHeight="1">
      <c r="A11" s="47">
        <v>1</v>
      </c>
      <c r="B11" s="48">
        <v>2</v>
      </c>
      <c r="C11" s="49">
        <v>3</v>
      </c>
      <c r="D11" s="49">
        <v>4</v>
      </c>
      <c r="E11" s="49">
        <v>5</v>
      </c>
      <c r="F11" s="49">
        <v>6</v>
      </c>
      <c r="G11" s="47">
        <v>7</v>
      </c>
      <c r="H11" s="47">
        <v>8</v>
      </c>
      <c r="I11" s="47">
        <v>9</v>
      </c>
      <c r="J11" s="47">
        <v>10</v>
      </c>
      <c r="K11" s="47">
        <v>11</v>
      </c>
      <c r="L11" s="47">
        <v>12</v>
      </c>
      <c r="M11" s="47">
        <v>13</v>
      </c>
      <c r="N11" s="47">
        <v>14</v>
      </c>
      <c r="O11" s="47">
        <v>15</v>
      </c>
      <c r="P11" s="47">
        <v>16</v>
      </c>
      <c r="Q11" s="47">
        <v>17</v>
      </c>
      <c r="R11" s="47">
        <v>18</v>
      </c>
      <c r="S11" s="47">
        <v>19</v>
      </c>
      <c r="T11" s="47">
        <v>20</v>
      </c>
      <c r="U11" s="47">
        <v>21</v>
      </c>
      <c r="V11" s="47"/>
      <c r="W11" s="47">
        <v>22</v>
      </c>
      <c r="X11" s="47">
        <v>23</v>
      </c>
      <c r="Y11" s="47">
        <v>24</v>
      </c>
      <c r="Z11" s="47">
        <v>25</v>
      </c>
      <c r="AA11" s="47"/>
      <c r="AB11" s="47"/>
      <c r="AC11" s="47">
        <v>26</v>
      </c>
      <c r="AD11" s="47">
        <v>27</v>
      </c>
      <c r="AE11" s="47">
        <v>28</v>
      </c>
      <c r="AF11" s="47">
        <v>29</v>
      </c>
      <c r="AG11" s="47">
        <v>30</v>
      </c>
      <c r="AH11" s="47">
        <v>31</v>
      </c>
      <c r="AI11" s="375"/>
      <c r="AJ11" s="52"/>
      <c r="AK11" s="53"/>
      <c r="AL11" s="151"/>
    </row>
    <row r="12" spans="1:38" ht="15" customHeight="1">
      <c r="A12" s="56">
        <v>1</v>
      </c>
      <c r="B12" s="57" t="s">
        <v>32</v>
      </c>
      <c r="C12" s="58"/>
      <c r="D12" s="58"/>
      <c r="E12" s="282"/>
      <c r="F12" s="58"/>
      <c r="G12" s="282"/>
      <c r="H12" s="282"/>
      <c r="I12" s="282"/>
      <c r="J12" s="282"/>
      <c r="K12" s="282"/>
      <c r="L12" s="282"/>
      <c r="M12" s="282"/>
      <c r="N12" s="282"/>
      <c r="O12" s="58"/>
      <c r="P12" s="58"/>
      <c r="Q12" s="58"/>
      <c r="R12" s="58"/>
      <c r="S12" s="58"/>
      <c r="T12" s="58"/>
      <c r="U12" s="58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376"/>
      <c r="AJ12" s="63"/>
      <c r="AK12" s="64"/>
      <c r="AL12" s="65"/>
    </row>
    <row r="13" spans="1:38" ht="31.5">
      <c r="A13" s="66" t="s">
        <v>33</v>
      </c>
      <c r="B13" s="67" t="s">
        <v>34</v>
      </c>
      <c r="C13" s="155">
        <v>240</v>
      </c>
      <c r="D13" s="284">
        <v>160</v>
      </c>
      <c r="E13" s="227">
        <v>150</v>
      </c>
      <c r="F13" s="174">
        <f>E13/C13</f>
        <v>0.625</v>
      </c>
      <c r="G13" s="75">
        <v>0</v>
      </c>
      <c r="H13" s="75">
        <v>0</v>
      </c>
      <c r="I13" s="75"/>
      <c r="J13" s="75"/>
      <c r="K13" s="75"/>
      <c r="L13" s="75"/>
      <c r="M13" s="75">
        <v>0</v>
      </c>
      <c r="N13" s="75"/>
      <c r="O13" s="377">
        <v>0</v>
      </c>
      <c r="P13" s="77"/>
      <c r="Q13" s="77"/>
      <c r="R13" s="77"/>
      <c r="S13" s="77"/>
      <c r="T13" s="77"/>
      <c r="U13" s="71">
        <v>0</v>
      </c>
      <c r="V13" s="71">
        <f>E13*X13%</f>
        <v>15</v>
      </c>
      <c r="W13" s="73">
        <f>ROUNDDOWN(V13,0)</f>
        <v>15</v>
      </c>
      <c r="X13" s="77">
        <v>10</v>
      </c>
      <c r="Y13" s="73">
        <f>'ИТОГ и проверка (миша-барс)'!D13</f>
        <v>0</v>
      </c>
      <c r="Z13" s="73">
        <f>Y13/E13%</f>
        <v>0</v>
      </c>
      <c r="AA13" s="71">
        <f>Z13-X13</f>
        <v>-10</v>
      </c>
      <c r="AB13" s="10">
        <f t="shared" ref="AB13:AB76" si="0">IF(AA13&gt;0.01,AA13*1000000,0)</f>
        <v>0</v>
      </c>
      <c r="AC13" s="77"/>
      <c r="AD13" s="73"/>
      <c r="AE13" s="77"/>
      <c r="AF13" s="77"/>
      <c r="AG13" s="73">
        <f>Y13</f>
        <v>0</v>
      </c>
      <c r="AH13" s="73"/>
      <c r="AI13" s="80"/>
      <c r="AJ13" s="80">
        <f>SUM(AD13:AI13)</f>
        <v>0</v>
      </c>
      <c r="AK13" s="81">
        <f t="shared" ref="AK13:AK76" si="1">AJ13-Y13</f>
        <v>0</v>
      </c>
      <c r="AL13" s="71">
        <f t="shared" ref="AL13:AL76" si="2">IF(AK13&gt;1,AK13*1000,0)</f>
        <v>0</v>
      </c>
    </row>
    <row r="14" spans="1:38">
      <c r="A14" s="56" t="s">
        <v>35</v>
      </c>
      <c r="B14" s="57" t="s">
        <v>36</v>
      </c>
      <c r="C14" s="163"/>
      <c r="D14" s="165"/>
      <c r="E14" s="258"/>
      <c r="F14" s="177"/>
      <c r="G14" s="61"/>
      <c r="H14" s="61"/>
      <c r="I14" s="61"/>
      <c r="J14" s="61"/>
      <c r="K14" s="61"/>
      <c r="L14" s="61"/>
      <c r="M14" s="61"/>
      <c r="N14" s="61"/>
      <c r="O14" s="378"/>
      <c r="P14" s="58"/>
      <c r="Q14" s="58"/>
      <c r="R14" s="58"/>
      <c r="S14" s="58"/>
      <c r="T14" s="58"/>
      <c r="U14" s="58"/>
      <c r="V14" s="60"/>
      <c r="W14" s="60"/>
      <c r="X14" s="60"/>
      <c r="Y14" s="60"/>
      <c r="Z14" s="120"/>
      <c r="AA14" s="60"/>
      <c r="AB14" s="73">
        <f t="shared" si="0"/>
        <v>0</v>
      </c>
      <c r="AC14" s="60"/>
      <c r="AD14" s="60"/>
      <c r="AE14" s="60"/>
      <c r="AF14" s="60"/>
      <c r="AG14" s="60"/>
      <c r="AH14" s="60"/>
      <c r="AI14" s="315"/>
      <c r="AJ14" s="88"/>
      <c r="AK14" s="89">
        <f t="shared" si="1"/>
        <v>0</v>
      </c>
      <c r="AL14" s="71">
        <f t="shared" si="2"/>
        <v>0</v>
      </c>
    </row>
    <row r="15" spans="1:38" ht="47.25">
      <c r="A15" s="66" t="s">
        <v>37</v>
      </c>
      <c r="B15" s="67" t="s">
        <v>38</v>
      </c>
      <c r="C15" s="168">
        <v>67.034000000000006</v>
      </c>
      <c r="D15" s="74">
        <v>32</v>
      </c>
      <c r="E15" s="187">
        <v>32</v>
      </c>
      <c r="F15" s="157">
        <f t="shared" ref="F15:F77" si="3">E15/C15</f>
        <v>0.47736969299161613</v>
      </c>
      <c r="G15" s="75">
        <v>3</v>
      </c>
      <c r="H15" s="75">
        <v>9</v>
      </c>
      <c r="I15" s="75"/>
      <c r="J15" s="75"/>
      <c r="K15" s="75"/>
      <c r="L15" s="75"/>
      <c r="M15" s="75">
        <v>3</v>
      </c>
      <c r="N15" s="75"/>
      <c r="O15" s="377">
        <v>1</v>
      </c>
      <c r="P15" s="77"/>
      <c r="Q15" s="77"/>
      <c r="R15" s="77"/>
      <c r="S15" s="77"/>
      <c r="T15" s="77"/>
      <c r="U15" s="71">
        <f t="shared" ref="U15:U71" si="4">O15/G15%</f>
        <v>33.333333333333336</v>
      </c>
      <c r="V15" s="71">
        <f t="shared" ref="V15:V77" si="5">E15*X15%</f>
        <v>3.2</v>
      </c>
      <c r="W15" s="73">
        <f t="shared" ref="W15:W77" si="6">ROUNDDOWN(V15,0)</f>
        <v>3</v>
      </c>
      <c r="X15" s="77">
        <v>10</v>
      </c>
      <c r="Y15" s="73">
        <f>'ИТОГ и проверка (миша-барс)'!D15</f>
        <v>3</v>
      </c>
      <c r="Z15" s="73">
        <f t="shared" ref="Z15:Z71" si="7">Y15/E15%</f>
        <v>9.375</v>
      </c>
      <c r="AA15" s="71">
        <f t="shared" ref="AA15:AA77" si="8">Z15-X15</f>
        <v>-0.625</v>
      </c>
      <c r="AB15" s="73">
        <f t="shared" si="0"/>
        <v>0</v>
      </c>
      <c r="AC15" s="77"/>
      <c r="AD15" s="73"/>
      <c r="AE15" s="77"/>
      <c r="AF15" s="77"/>
      <c r="AG15" s="73">
        <f t="shared" ref="AG15:AG77" si="9">Y15</f>
        <v>3</v>
      </c>
      <c r="AH15" s="73"/>
      <c r="AI15" s="91"/>
      <c r="AJ15" s="91">
        <f t="shared" ref="AJ15:AJ78" si="10">SUM(AD15:AI15)</f>
        <v>3</v>
      </c>
      <c r="AK15" s="89">
        <f t="shared" si="1"/>
        <v>0</v>
      </c>
      <c r="AL15" s="71">
        <f t="shared" si="2"/>
        <v>0</v>
      </c>
    </row>
    <row r="16" spans="1:38" ht="31.5">
      <c r="A16" s="66" t="s">
        <v>39</v>
      </c>
      <c r="B16" s="67" t="s">
        <v>40</v>
      </c>
      <c r="C16" s="171">
        <v>10.308</v>
      </c>
      <c r="D16" s="74">
        <v>22</v>
      </c>
      <c r="E16" s="92">
        <v>9</v>
      </c>
      <c r="F16" s="157">
        <f t="shared" si="3"/>
        <v>0.87310826542491271</v>
      </c>
      <c r="G16" s="75">
        <v>2</v>
      </c>
      <c r="H16" s="75">
        <v>9</v>
      </c>
      <c r="I16" s="75"/>
      <c r="J16" s="75"/>
      <c r="K16" s="75"/>
      <c r="L16" s="75"/>
      <c r="M16" s="75">
        <v>2</v>
      </c>
      <c r="N16" s="75"/>
      <c r="O16" s="377">
        <v>0</v>
      </c>
      <c r="P16" s="77"/>
      <c r="Q16" s="77"/>
      <c r="R16" s="77"/>
      <c r="S16" s="77"/>
      <c r="T16" s="77"/>
      <c r="U16" s="71">
        <f t="shared" si="4"/>
        <v>0</v>
      </c>
      <c r="V16" s="71">
        <f t="shared" si="5"/>
        <v>0</v>
      </c>
      <c r="W16" s="73">
        <f t="shared" si="6"/>
        <v>0</v>
      </c>
      <c r="X16" s="77">
        <v>0</v>
      </c>
      <c r="Y16" s="73">
        <f>'ИТОГ и проверка (миша-барс)'!D16</f>
        <v>0</v>
      </c>
      <c r="Z16" s="73">
        <f t="shared" si="7"/>
        <v>0</v>
      </c>
      <c r="AA16" s="71">
        <f t="shared" si="8"/>
        <v>0</v>
      </c>
      <c r="AB16" s="73">
        <f t="shared" si="0"/>
        <v>0</v>
      </c>
      <c r="AC16" s="77"/>
      <c r="AD16" s="73"/>
      <c r="AE16" s="77"/>
      <c r="AF16" s="77"/>
      <c r="AG16" s="73">
        <f t="shared" si="9"/>
        <v>0</v>
      </c>
      <c r="AH16" s="73"/>
      <c r="AI16" s="91"/>
      <c r="AJ16" s="91">
        <f t="shared" si="10"/>
        <v>0</v>
      </c>
      <c r="AK16" s="89">
        <f t="shared" si="1"/>
        <v>0</v>
      </c>
      <c r="AL16" s="71">
        <f t="shared" si="2"/>
        <v>0</v>
      </c>
    </row>
    <row r="17" spans="1:38">
      <c r="A17" s="93" t="s">
        <v>41</v>
      </c>
      <c r="B17" s="57" t="s">
        <v>42</v>
      </c>
      <c r="C17" s="175"/>
      <c r="D17" s="58"/>
      <c r="E17" s="185"/>
      <c r="F17" s="165"/>
      <c r="G17" s="61"/>
      <c r="H17" s="61"/>
      <c r="I17" s="61"/>
      <c r="J17" s="61"/>
      <c r="K17" s="61"/>
      <c r="L17" s="61"/>
      <c r="M17" s="61"/>
      <c r="N17" s="61"/>
      <c r="O17" s="378"/>
      <c r="P17" s="58"/>
      <c r="Q17" s="58"/>
      <c r="R17" s="58"/>
      <c r="S17" s="58"/>
      <c r="T17" s="58"/>
      <c r="U17" s="58"/>
      <c r="V17" s="60"/>
      <c r="W17" s="60"/>
      <c r="X17" s="60"/>
      <c r="Y17" s="60"/>
      <c r="Z17" s="120"/>
      <c r="AA17" s="60"/>
      <c r="AB17" s="10">
        <f t="shared" si="0"/>
        <v>0</v>
      </c>
      <c r="AC17" s="60"/>
      <c r="AD17" s="60"/>
      <c r="AE17" s="60"/>
      <c r="AF17" s="60"/>
      <c r="AG17" s="60"/>
      <c r="AH17" s="60"/>
      <c r="AI17" s="317"/>
      <c r="AJ17" s="91">
        <f t="shared" si="10"/>
        <v>0</v>
      </c>
      <c r="AK17" s="89">
        <f t="shared" si="1"/>
        <v>0</v>
      </c>
      <c r="AL17" s="71">
        <f t="shared" si="2"/>
        <v>0</v>
      </c>
    </row>
    <row r="18" spans="1:38" ht="47.25">
      <c r="A18" s="66" t="s">
        <v>43</v>
      </c>
      <c r="B18" s="67" t="s">
        <v>44</v>
      </c>
      <c r="C18" s="171">
        <v>397.6</v>
      </c>
      <c r="D18" s="284">
        <v>84</v>
      </c>
      <c r="E18" s="173">
        <v>87</v>
      </c>
      <c r="F18" s="174">
        <f t="shared" si="3"/>
        <v>0.21881287726358148</v>
      </c>
      <c r="G18" s="75">
        <v>8</v>
      </c>
      <c r="H18" s="75">
        <v>10</v>
      </c>
      <c r="I18" s="75"/>
      <c r="J18" s="75"/>
      <c r="K18" s="75"/>
      <c r="L18" s="75"/>
      <c r="M18" s="75">
        <v>8</v>
      </c>
      <c r="N18" s="75"/>
      <c r="O18" s="377">
        <v>2</v>
      </c>
      <c r="P18" s="77"/>
      <c r="Q18" s="77"/>
      <c r="R18" s="77"/>
      <c r="S18" s="77"/>
      <c r="T18" s="77"/>
      <c r="U18" s="71">
        <f t="shared" si="4"/>
        <v>25</v>
      </c>
      <c r="V18" s="257">
        <f t="shared" si="5"/>
        <v>8.7000000000000011</v>
      </c>
      <c r="W18" s="73">
        <f t="shared" si="6"/>
        <v>8</v>
      </c>
      <c r="X18" s="147">
        <v>10</v>
      </c>
      <c r="Y18" s="73">
        <f>'ИТОГ и проверка (миша-барс)'!D18</f>
        <v>8</v>
      </c>
      <c r="Z18" s="10">
        <f t="shared" si="7"/>
        <v>9.1954022988505741</v>
      </c>
      <c r="AA18" s="71">
        <f t="shared" si="8"/>
        <v>-0.80459770114942586</v>
      </c>
      <c r="AB18" s="73">
        <f t="shared" si="0"/>
        <v>0</v>
      </c>
      <c r="AC18" s="77"/>
      <c r="AD18" s="73"/>
      <c r="AE18" s="77"/>
      <c r="AF18" s="77"/>
      <c r="AG18" s="73">
        <f t="shared" si="9"/>
        <v>8</v>
      </c>
      <c r="AH18" s="73"/>
      <c r="AI18" s="91"/>
      <c r="AJ18" s="91">
        <f t="shared" si="10"/>
        <v>8</v>
      </c>
      <c r="AK18" s="89">
        <f t="shared" si="1"/>
        <v>0</v>
      </c>
      <c r="AL18" s="71">
        <f t="shared" si="2"/>
        <v>0</v>
      </c>
    </row>
    <row r="19" spans="1:38" ht="31.5">
      <c r="A19" s="66" t="s">
        <v>45</v>
      </c>
      <c r="B19" s="67" t="s">
        <v>46</v>
      </c>
      <c r="C19" s="168">
        <v>236.4</v>
      </c>
      <c r="D19" s="284">
        <v>0</v>
      </c>
      <c r="E19" s="173">
        <v>0</v>
      </c>
      <c r="F19" s="174">
        <f t="shared" si="3"/>
        <v>0</v>
      </c>
      <c r="G19" s="75">
        <v>0</v>
      </c>
      <c r="H19" s="75">
        <v>0</v>
      </c>
      <c r="I19" s="75"/>
      <c r="J19" s="75"/>
      <c r="K19" s="75"/>
      <c r="L19" s="75"/>
      <c r="M19" s="75">
        <v>0</v>
      </c>
      <c r="N19" s="75"/>
      <c r="O19" s="377">
        <v>0</v>
      </c>
      <c r="P19" s="77"/>
      <c r="Q19" s="77"/>
      <c r="R19" s="77"/>
      <c r="S19" s="77"/>
      <c r="T19" s="77"/>
      <c r="U19" s="71">
        <v>0</v>
      </c>
      <c r="V19" s="71">
        <f t="shared" si="5"/>
        <v>0</v>
      </c>
      <c r="W19" s="10">
        <f t="shared" si="6"/>
        <v>0</v>
      </c>
      <c r="X19" s="77">
        <v>0</v>
      </c>
      <c r="Y19" s="10">
        <f>'ИТОГ и проверка (миша-барс)'!D19</f>
        <v>0</v>
      </c>
      <c r="Z19" s="73">
        <v>0</v>
      </c>
      <c r="AA19" s="71">
        <f t="shared" si="8"/>
        <v>0</v>
      </c>
      <c r="AB19" s="10">
        <f t="shared" si="0"/>
        <v>0</v>
      </c>
      <c r="AC19" s="77"/>
      <c r="AD19" s="73"/>
      <c r="AE19" s="77"/>
      <c r="AF19" s="77"/>
      <c r="AG19" s="73">
        <f t="shared" si="9"/>
        <v>0</v>
      </c>
      <c r="AH19" s="73"/>
      <c r="AI19" s="91"/>
      <c r="AJ19" s="91">
        <f t="shared" si="10"/>
        <v>0</v>
      </c>
      <c r="AK19" s="89">
        <f t="shared" si="1"/>
        <v>0</v>
      </c>
      <c r="AL19" s="71">
        <f t="shared" si="2"/>
        <v>0</v>
      </c>
    </row>
    <row r="20" spans="1:38">
      <c r="A20" s="93" t="s">
        <v>47</v>
      </c>
      <c r="B20" s="57" t="s">
        <v>48</v>
      </c>
      <c r="C20" s="163"/>
      <c r="D20" s="165"/>
      <c r="E20" s="176"/>
      <c r="F20" s="177"/>
      <c r="G20" s="61"/>
      <c r="H20" s="61"/>
      <c r="I20" s="61"/>
      <c r="J20" s="61"/>
      <c r="K20" s="61"/>
      <c r="L20" s="61"/>
      <c r="M20" s="61"/>
      <c r="N20" s="61"/>
      <c r="O20" s="378"/>
      <c r="P20" s="58"/>
      <c r="Q20" s="58"/>
      <c r="R20" s="58"/>
      <c r="S20" s="58"/>
      <c r="T20" s="58"/>
      <c r="U20" s="58"/>
      <c r="V20" s="60"/>
      <c r="W20" s="60"/>
      <c r="X20" s="60"/>
      <c r="Y20" s="60"/>
      <c r="Z20" s="120"/>
      <c r="AA20" s="60"/>
      <c r="AB20" s="73">
        <f t="shared" si="0"/>
        <v>0</v>
      </c>
      <c r="AC20" s="60"/>
      <c r="AD20" s="60"/>
      <c r="AE20" s="60"/>
      <c r="AF20" s="60"/>
      <c r="AG20" s="60"/>
      <c r="AH20" s="60"/>
      <c r="AI20" s="317"/>
      <c r="AJ20" s="91">
        <f t="shared" si="10"/>
        <v>0</v>
      </c>
      <c r="AK20" s="89">
        <f t="shared" si="1"/>
        <v>0</v>
      </c>
      <c r="AL20" s="71">
        <f t="shared" si="2"/>
        <v>0</v>
      </c>
    </row>
    <row r="21" spans="1:38" ht="47.25">
      <c r="A21" s="66" t="s">
        <v>49</v>
      </c>
      <c r="B21" s="67" t="s">
        <v>50</v>
      </c>
      <c r="C21" s="168">
        <v>29.48</v>
      </c>
      <c r="D21" s="284">
        <v>0</v>
      </c>
      <c r="E21" s="227">
        <v>0</v>
      </c>
      <c r="F21" s="174">
        <f t="shared" si="3"/>
        <v>0</v>
      </c>
      <c r="G21" s="75">
        <v>0</v>
      </c>
      <c r="H21" s="75">
        <v>0</v>
      </c>
      <c r="I21" s="75"/>
      <c r="J21" s="75"/>
      <c r="K21" s="75"/>
      <c r="L21" s="75"/>
      <c r="M21" s="75">
        <v>0</v>
      </c>
      <c r="N21" s="75"/>
      <c r="O21" s="377">
        <v>0</v>
      </c>
      <c r="P21" s="77"/>
      <c r="Q21" s="77"/>
      <c r="R21" s="77"/>
      <c r="S21" s="77"/>
      <c r="T21" s="77"/>
      <c r="U21" s="71">
        <v>0</v>
      </c>
      <c r="V21" s="71">
        <f t="shared" si="5"/>
        <v>0</v>
      </c>
      <c r="W21" s="73">
        <f t="shared" si="6"/>
        <v>0</v>
      </c>
      <c r="X21" s="77">
        <v>0</v>
      </c>
      <c r="Y21" s="73">
        <f>'ИТОГ и проверка (миша-барс)'!D21</f>
        <v>0</v>
      </c>
      <c r="Z21" s="73">
        <v>0</v>
      </c>
      <c r="AA21" s="71">
        <f t="shared" si="8"/>
        <v>0</v>
      </c>
      <c r="AB21" s="73">
        <f t="shared" si="0"/>
        <v>0</v>
      </c>
      <c r="AC21" s="77"/>
      <c r="AD21" s="73"/>
      <c r="AE21" s="77"/>
      <c r="AF21" s="77"/>
      <c r="AG21" s="73">
        <f t="shared" si="9"/>
        <v>0</v>
      </c>
      <c r="AH21" s="73"/>
      <c r="AI21" s="91"/>
      <c r="AJ21" s="91">
        <f t="shared" si="10"/>
        <v>0</v>
      </c>
      <c r="AK21" s="89">
        <f t="shared" si="1"/>
        <v>0</v>
      </c>
      <c r="AL21" s="71">
        <f t="shared" si="2"/>
        <v>0</v>
      </c>
    </row>
    <row r="22" spans="1:38" ht="31.5">
      <c r="A22" s="66" t="s">
        <v>51</v>
      </c>
      <c r="B22" s="67" t="s">
        <v>52</v>
      </c>
      <c r="C22" s="171">
        <v>21.36</v>
      </c>
      <c r="D22" s="74">
        <v>0</v>
      </c>
      <c r="E22" s="187">
        <v>0</v>
      </c>
      <c r="F22" s="157">
        <f t="shared" si="3"/>
        <v>0</v>
      </c>
      <c r="G22" s="75">
        <v>0</v>
      </c>
      <c r="H22" s="75">
        <v>0</v>
      </c>
      <c r="I22" s="75"/>
      <c r="J22" s="75"/>
      <c r="K22" s="75"/>
      <c r="L22" s="75"/>
      <c r="M22" s="75">
        <v>0</v>
      </c>
      <c r="N22" s="75"/>
      <c r="O22" s="377">
        <v>0</v>
      </c>
      <c r="P22" s="77"/>
      <c r="Q22" s="77"/>
      <c r="R22" s="77"/>
      <c r="S22" s="77"/>
      <c r="T22" s="77"/>
      <c r="U22" s="71">
        <v>0</v>
      </c>
      <c r="V22" s="71">
        <f t="shared" si="5"/>
        <v>0</v>
      </c>
      <c r="W22" s="73">
        <f t="shared" si="6"/>
        <v>0</v>
      </c>
      <c r="X22" s="77">
        <v>0</v>
      </c>
      <c r="Y22" s="73">
        <f>'ИТОГ и проверка (миша-барс)'!D22</f>
        <v>0</v>
      </c>
      <c r="Z22" s="73">
        <v>0</v>
      </c>
      <c r="AA22" s="71">
        <f t="shared" si="8"/>
        <v>0</v>
      </c>
      <c r="AB22" s="73">
        <f t="shared" si="0"/>
        <v>0</v>
      </c>
      <c r="AC22" s="77"/>
      <c r="AD22" s="73"/>
      <c r="AE22" s="77"/>
      <c r="AF22" s="77"/>
      <c r="AG22" s="73">
        <f t="shared" si="9"/>
        <v>0</v>
      </c>
      <c r="AH22" s="73"/>
      <c r="AI22" s="91"/>
      <c r="AJ22" s="91">
        <f t="shared" si="10"/>
        <v>0</v>
      </c>
      <c r="AK22" s="89">
        <f t="shared" si="1"/>
        <v>0</v>
      </c>
      <c r="AL22" s="71">
        <f t="shared" si="2"/>
        <v>0</v>
      </c>
    </row>
    <row r="23" spans="1:38" ht="63">
      <c r="A23" s="66" t="s">
        <v>53</v>
      </c>
      <c r="B23" s="67" t="s">
        <v>54</v>
      </c>
      <c r="C23" s="168">
        <v>33.6</v>
      </c>
      <c r="D23" s="74">
        <v>15</v>
      </c>
      <c r="E23" s="206">
        <v>15</v>
      </c>
      <c r="F23" s="157">
        <f t="shared" si="3"/>
        <v>0.4464285714285714</v>
      </c>
      <c r="G23" s="75">
        <v>1</v>
      </c>
      <c r="H23" s="75">
        <v>7</v>
      </c>
      <c r="I23" s="75"/>
      <c r="J23" s="75"/>
      <c r="K23" s="75"/>
      <c r="L23" s="75"/>
      <c r="M23" s="75">
        <v>1</v>
      </c>
      <c r="N23" s="75"/>
      <c r="O23" s="377">
        <v>0</v>
      </c>
      <c r="P23" s="77"/>
      <c r="Q23" s="77"/>
      <c r="R23" s="77"/>
      <c r="S23" s="77"/>
      <c r="T23" s="77"/>
      <c r="U23" s="71">
        <f t="shared" si="4"/>
        <v>0</v>
      </c>
      <c r="V23" s="257">
        <f t="shared" si="5"/>
        <v>1.5</v>
      </c>
      <c r="W23" s="73">
        <f t="shared" si="6"/>
        <v>1</v>
      </c>
      <c r="X23" s="147">
        <v>10</v>
      </c>
      <c r="Y23" s="73">
        <f>'ИТОГ и проверка (миша-барс)'!D23</f>
        <v>1</v>
      </c>
      <c r="Z23" s="10">
        <f t="shared" si="7"/>
        <v>6.666666666666667</v>
      </c>
      <c r="AA23" s="71">
        <f t="shared" si="8"/>
        <v>-3.333333333333333</v>
      </c>
      <c r="AB23" s="10">
        <f t="shared" si="0"/>
        <v>0</v>
      </c>
      <c r="AC23" s="77"/>
      <c r="AD23" s="73"/>
      <c r="AE23" s="77"/>
      <c r="AF23" s="77"/>
      <c r="AG23" s="73">
        <f t="shared" si="9"/>
        <v>1</v>
      </c>
      <c r="AH23" s="73"/>
      <c r="AI23" s="91"/>
      <c r="AJ23" s="91">
        <f t="shared" si="10"/>
        <v>1</v>
      </c>
      <c r="AK23" s="89">
        <f t="shared" si="1"/>
        <v>0</v>
      </c>
      <c r="AL23" s="71">
        <f t="shared" si="2"/>
        <v>0</v>
      </c>
    </row>
    <row r="24" spans="1:38" ht="63">
      <c r="A24" s="101" t="s">
        <v>55</v>
      </c>
      <c r="B24" s="67" t="s">
        <v>56</v>
      </c>
      <c r="C24" s="68">
        <v>31.335999999999999</v>
      </c>
      <c r="D24" s="284">
        <v>15</v>
      </c>
      <c r="E24" s="227">
        <v>15</v>
      </c>
      <c r="F24" s="174">
        <f t="shared" si="3"/>
        <v>0.47868266530508047</v>
      </c>
      <c r="G24" s="75">
        <v>1</v>
      </c>
      <c r="H24" s="75">
        <v>7</v>
      </c>
      <c r="I24" s="75"/>
      <c r="J24" s="75"/>
      <c r="K24" s="75"/>
      <c r="L24" s="75"/>
      <c r="M24" s="75">
        <v>1</v>
      </c>
      <c r="N24" s="75"/>
      <c r="O24" s="377">
        <v>0</v>
      </c>
      <c r="P24" s="77"/>
      <c r="Q24" s="77"/>
      <c r="R24" s="77"/>
      <c r="S24" s="77"/>
      <c r="T24" s="77"/>
      <c r="U24" s="71">
        <f t="shared" si="4"/>
        <v>0</v>
      </c>
      <c r="V24" s="71">
        <f t="shared" si="5"/>
        <v>1.5</v>
      </c>
      <c r="W24" s="10">
        <f t="shared" si="6"/>
        <v>1</v>
      </c>
      <c r="X24" s="77">
        <v>10</v>
      </c>
      <c r="Y24" s="10">
        <f>'ИТОГ и проверка (миша-барс)'!D24</f>
        <v>1</v>
      </c>
      <c r="Z24" s="73">
        <f t="shared" si="7"/>
        <v>6.666666666666667</v>
      </c>
      <c r="AA24" s="257">
        <f t="shared" si="8"/>
        <v>-3.333333333333333</v>
      </c>
      <c r="AB24" s="73">
        <f t="shared" si="0"/>
        <v>0</v>
      </c>
      <c r="AC24" s="77"/>
      <c r="AD24" s="73"/>
      <c r="AE24" s="77"/>
      <c r="AF24" s="77"/>
      <c r="AG24" s="73">
        <f t="shared" si="9"/>
        <v>1</v>
      </c>
      <c r="AH24" s="73"/>
      <c r="AI24" s="91"/>
      <c r="AJ24" s="91">
        <f t="shared" si="10"/>
        <v>1</v>
      </c>
      <c r="AK24" s="89">
        <f t="shared" si="1"/>
        <v>0</v>
      </c>
      <c r="AL24" s="71">
        <f t="shared" si="2"/>
        <v>0</v>
      </c>
    </row>
    <row r="25" spans="1:38" ht="31.5">
      <c r="A25" s="66" t="s">
        <v>57</v>
      </c>
      <c r="B25" s="67" t="s">
        <v>58</v>
      </c>
      <c r="C25" s="189">
        <v>255.48</v>
      </c>
      <c r="D25" s="284">
        <v>45</v>
      </c>
      <c r="E25" s="227">
        <v>38</v>
      </c>
      <c r="F25" s="174">
        <f t="shared" si="3"/>
        <v>0.14873962736809143</v>
      </c>
      <c r="G25" s="75">
        <v>4</v>
      </c>
      <c r="H25" s="75">
        <v>9</v>
      </c>
      <c r="I25" s="75"/>
      <c r="J25" s="75"/>
      <c r="K25" s="75"/>
      <c r="L25" s="75"/>
      <c r="M25" s="75">
        <v>4</v>
      </c>
      <c r="N25" s="75"/>
      <c r="O25" s="377">
        <v>1</v>
      </c>
      <c r="P25" s="77"/>
      <c r="Q25" s="77"/>
      <c r="R25" s="77"/>
      <c r="S25" s="77"/>
      <c r="T25" s="77"/>
      <c r="U25" s="71">
        <v>0</v>
      </c>
      <c r="V25" s="257">
        <f t="shared" si="5"/>
        <v>3.8000000000000003</v>
      </c>
      <c r="W25" s="73">
        <f t="shared" si="6"/>
        <v>3</v>
      </c>
      <c r="X25" s="147">
        <v>10</v>
      </c>
      <c r="Y25" s="73">
        <f>'ИТОГ и проверка (миша-барс)'!D25</f>
        <v>3</v>
      </c>
      <c r="Z25" s="10">
        <f t="shared" si="7"/>
        <v>7.8947368421052628</v>
      </c>
      <c r="AA25" s="71">
        <f t="shared" si="8"/>
        <v>-2.1052631578947372</v>
      </c>
      <c r="AB25" s="10">
        <f t="shared" si="0"/>
        <v>0</v>
      </c>
      <c r="AC25" s="77"/>
      <c r="AD25" s="73"/>
      <c r="AE25" s="77"/>
      <c r="AF25" s="77"/>
      <c r="AG25" s="73">
        <f t="shared" si="9"/>
        <v>3</v>
      </c>
      <c r="AH25" s="73"/>
      <c r="AI25" s="91"/>
      <c r="AJ25" s="91">
        <f t="shared" si="10"/>
        <v>3</v>
      </c>
      <c r="AK25" s="89">
        <f t="shared" si="1"/>
        <v>0</v>
      </c>
      <c r="AL25" s="71">
        <f t="shared" si="2"/>
        <v>0</v>
      </c>
    </row>
    <row r="26" spans="1:38">
      <c r="A26" s="93" t="s">
        <v>59</v>
      </c>
      <c r="B26" s="57" t="s">
        <v>60</v>
      </c>
      <c r="C26" s="163"/>
      <c r="D26" s="165"/>
      <c r="E26" s="258"/>
      <c r="F26" s="213"/>
      <c r="G26" s="61"/>
      <c r="H26" s="61"/>
      <c r="I26" s="61"/>
      <c r="J26" s="61"/>
      <c r="K26" s="61"/>
      <c r="L26" s="61"/>
      <c r="M26" s="61"/>
      <c r="N26" s="61"/>
      <c r="O26" s="378"/>
      <c r="P26" s="58"/>
      <c r="Q26" s="58"/>
      <c r="R26" s="58"/>
      <c r="S26" s="58"/>
      <c r="T26" s="58"/>
      <c r="U26" s="58"/>
      <c r="V26" s="60"/>
      <c r="W26" s="60"/>
      <c r="X26" s="60"/>
      <c r="Y26" s="60"/>
      <c r="Z26" s="120"/>
      <c r="AA26" s="60"/>
      <c r="AB26" s="73">
        <f t="shared" si="0"/>
        <v>0</v>
      </c>
      <c r="AC26" s="60"/>
      <c r="AD26" s="60"/>
      <c r="AE26" s="60"/>
      <c r="AF26" s="60"/>
      <c r="AG26" s="60"/>
      <c r="AH26" s="60"/>
      <c r="AI26" s="317"/>
      <c r="AJ26" s="91">
        <f t="shared" si="10"/>
        <v>0</v>
      </c>
      <c r="AK26" s="89">
        <f t="shared" si="1"/>
        <v>0</v>
      </c>
      <c r="AL26" s="71">
        <f t="shared" si="2"/>
        <v>0</v>
      </c>
    </row>
    <row r="27" spans="1:38" ht="31.5">
      <c r="A27" s="66" t="s">
        <v>61</v>
      </c>
      <c r="B27" s="67" t="s">
        <v>62</v>
      </c>
      <c r="C27" s="168">
        <v>8592.02</v>
      </c>
      <c r="D27" s="271">
        <v>0</v>
      </c>
      <c r="E27" s="227">
        <v>0</v>
      </c>
      <c r="F27" s="174">
        <f t="shared" si="3"/>
        <v>0</v>
      </c>
      <c r="G27" s="75">
        <v>0</v>
      </c>
      <c r="H27" s="75">
        <v>0</v>
      </c>
      <c r="I27" s="75"/>
      <c r="J27" s="75"/>
      <c r="K27" s="75"/>
      <c r="L27" s="75"/>
      <c r="M27" s="75">
        <v>0</v>
      </c>
      <c r="N27" s="75"/>
      <c r="O27" s="377">
        <v>0</v>
      </c>
      <c r="P27" s="77"/>
      <c r="Q27" s="77"/>
      <c r="R27" s="77"/>
      <c r="S27" s="77"/>
      <c r="T27" s="77"/>
      <c r="U27" s="71">
        <v>0</v>
      </c>
      <c r="V27" s="257">
        <f t="shared" si="5"/>
        <v>0</v>
      </c>
      <c r="W27" s="73">
        <f t="shared" si="6"/>
        <v>0</v>
      </c>
      <c r="X27" s="147">
        <v>0</v>
      </c>
      <c r="Y27" s="73">
        <f>'ИТОГ и проверка (миша-барс)'!D27</f>
        <v>0</v>
      </c>
      <c r="Z27" s="10">
        <v>0</v>
      </c>
      <c r="AA27" s="71">
        <f t="shared" si="8"/>
        <v>0</v>
      </c>
      <c r="AB27" s="10">
        <f t="shared" si="0"/>
        <v>0</v>
      </c>
      <c r="AC27" s="77"/>
      <c r="AD27" s="73"/>
      <c r="AE27" s="77"/>
      <c r="AF27" s="77"/>
      <c r="AG27" s="73">
        <f t="shared" si="9"/>
        <v>0</v>
      </c>
      <c r="AH27" s="73"/>
      <c r="AI27" s="91"/>
      <c r="AJ27" s="91">
        <f t="shared" si="10"/>
        <v>0</v>
      </c>
      <c r="AK27" s="89">
        <f t="shared" si="1"/>
        <v>0</v>
      </c>
      <c r="AL27" s="71">
        <f t="shared" si="2"/>
        <v>0</v>
      </c>
    </row>
    <row r="28" spans="1:38">
      <c r="A28" s="93" t="s">
        <v>63</v>
      </c>
      <c r="B28" s="57" t="s">
        <v>64</v>
      </c>
      <c r="C28" s="163"/>
      <c r="D28" s="165"/>
      <c r="E28" s="229"/>
      <c r="F28" s="213"/>
      <c r="G28" s="61"/>
      <c r="H28" s="61"/>
      <c r="I28" s="61"/>
      <c r="J28" s="61"/>
      <c r="K28" s="61"/>
      <c r="L28" s="61"/>
      <c r="M28" s="61"/>
      <c r="N28" s="61"/>
      <c r="O28" s="378"/>
      <c r="P28" s="58"/>
      <c r="Q28" s="58"/>
      <c r="R28" s="58"/>
      <c r="S28" s="58"/>
      <c r="T28" s="58"/>
      <c r="U28" s="58"/>
      <c r="V28" s="60"/>
      <c r="W28" s="60"/>
      <c r="X28" s="60"/>
      <c r="Y28" s="60"/>
      <c r="Z28" s="120"/>
      <c r="AA28" s="60"/>
      <c r="AB28" s="73">
        <f t="shared" si="0"/>
        <v>0</v>
      </c>
      <c r="AC28" s="60"/>
      <c r="AD28" s="60"/>
      <c r="AE28" s="60"/>
      <c r="AF28" s="60"/>
      <c r="AG28" s="60"/>
      <c r="AH28" s="60"/>
      <c r="AI28" s="317"/>
      <c r="AJ28" s="91">
        <f t="shared" si="10"/>
        <v>0</v>
      </c>
      <c r="AK28" s="89">
        <f t="shared" si="1"/>
        <v>0</v>
      </c>
      <c r="AL28" s="71">
        <f t="shared" si="2"/>
        <v>0</v>
      </c>
    </row>
    <row r="29" spans="1:38" ht="47.25">
      <c r="A29" s="66" t="s">
        <v>65</v>
      </c>
      <c r="B29" s="67" t="s">
        <v>66</v>
      </c>
      <c r="C29" s="195">
        <v>19.600000000000001</v>
      </c>
      <c r="D29" s="41">
        <v>20</v>
      </c>
      <c r="E29" s="197">
        <v>20</v>
      </c>
      <c r="F29" s="157">
        <f t="shared" si="3"/>
        <v>1.0204081632653061</v>
      </c>
      <c r="G29" s="75">
        <v>2</v>
      </c>
      <c r="H29" s="75">
        <v>10</v>
      </c>
      <c r="I29" s="75"/>
      <c r="J29" s="75"/>
      <c r="K29" s="75"/>
      <c r="L29" s="75"/>
      <c r="M29" s="75">
        <v>2</v>
      </c>
      <c r="N29" s="75"/>
      <c r="O29" s="36">
        <v>0</v>
      </c>
      <c r="P29" s="77"/>
      <c r="Q29" s="77"/>
      <c r="R29" s="77"/>
      <c r="S29" s="77"/>
      <c r="T29" s="77"/>
      <c r="U29" s="71">
        <f t="shared" si="4"/>
        <v>0</v>
      </c>
      <c r="V29" s="257">
        <f t="shared" si="5"/>
        <v>2</v>
      </c>
      <c r="W29" s="73">
        <f t="shared" si="6"/>
        <v>2</v>
      </c>
      <c r="X29" s="147">
        <v>10</v>
      </c>
      <c r="Y29" s="73">
        <f>'ИТОГ и проверка (миша-барс)'!D29</f>
        <v>2</v>
      </c>
      <c r="Z29" s="10">
        <f t="shared" si="7"/>
        <v>10</v>
      </c>
      <c r="AA29" s="71">
        <f t="shared" si="8"/>
        <v>0</v>
      </c>
      <c r="AB29" s="10">
        <f t="shared" si="0"/>
        <v>0</v>
      </c>
      <c r="AC29" s="77"/>
      <c r="AD29" s="73"/>
      <c r="AE29" s="77"/>
      <c r="AF29" s="77"/>
      <c r="AG29" s="73">
        <f t="shared" si="9"/>
        <v>2</v>
      </c>
      <c r="AH29" s="73"/>
      <c r="AI29" s="91"/>
      <c r="AJ29" s="91">
        <f t="shared" si="10"/>
        <v>2</v>
      </c>
      <c r="AK29" s="89">
        <f t="shared" si="1"/>
        <v>0</v>
      </c>
      <c r="AL29" s="71">
        <f t="shared" si="2"/>
        <v>0</v>
      </c>
    </row>
    <row r="30" spans="1:38" ht="47.25">
      <c r="A30" s="66" t="s">
        <v>67</v>
      </c>
      <c r="B30" s="67" t="s">
        <v>68</v>
      </c>
      <c r="C30" s="196">
        <v>6.8</v>
      </c>
      <c r="D30" s="41">
        <v>12</v>
      </c>
      <c r="E30" s="44">
        <v>12</v>
      </c>
      <c r="F30" s="157">
        <f t="shared" si="3"/>
        <v>1.7647058823529411</v>
      </c>
      <c r="G30" s="75">
        <v>1</v>
      </c>
      <c r="H30" s="75">
        <v>8</v>
      </c>
      <c r="I30" s="75"/>
      <c r="J30" s="75"/>
      <c r="K30" s="75"/>
      <c r="L30" s="75"/>
      <c r="M30" s="75">
        <v>1</v>
      </c>
      <c r="N30" s="75"/>
      <c r="O30" s="172">
        <v>0</v>
      </c>
      <c r="P30" s="77"/>
      <c r="Q30" s="77"/>
      <c r="R30" s="77"/>
      <c r="S30" s="77"/>
      <c r="T30" s="77"/>
      <c r="U30" s="71">
        <f t="shared" si="4"/>
        <v>0</v>
      </c>
      <c r="V30" s="71">
        <f t="shared" si="5"/>
        <v>1.2000000000000002</v>
      </c>
      <c r="W30" s="10">
        <f t="shared" si="6"/>
        <v>1</v>
      </c>
      <c r="X30" s="77">
        <v>10</v>
      </c>
      <c r="Y30" s="10">
        <f>'ИТОГ и проверка (миша-барс)'!D30</f>
        <v>1</v>
      </c>
      <c r="Z30" s="73">
        <f t="shared" si="7"/>
        <v>8.3333333333333339</v>
      </c>
      <c r="AA30" s="257">
        <f t="shared" si="8"/>
        <v>-1.6666666666666661</v>
      </c>
      <c r="AB30" s="73">
        <f t="shared" si="0"/>
        <v>0</v>
      </c>
      <c r="AC30" s="77"/>
      <c r="AD30" s="73"/>
      <c r="AE30" s="77"/>
      <c r="AF30" s="77"/>
      <c r="AG30" s="73">
        <f t="shared" si="9"/>
        <v>1</v>
      </c>
      <c r="AH30" s="73"/>
      <c r="AI30" s="91"/>
      <c r="AJ30" s="91">
        <f t="shared" si="10"/>
        <v>1</v>
      </c>
      <c r="AK30" s="89">
        <f t="shared" si="1"/>
        <v>0</v>
      </c>
      <c r="AL30" s="71">
        <f t="shared" si="2"/>
        <v>0</v>
      </c>
    </row>
    <row r="31" spans="1:38" ht="47.25">
      <c r="A31" s="66" t="s">
        <v>69</v>
      </c>
      <c r="B31" s="67" t="s">
        <v>70</v>
      </c>
      <c r="C31" s="189">
        <v>5.1580000000000004</v>
      </c>
      <c r="D31" s="41">
        <v>10</v>
      </c>
      <c r="E31" s="197">
        <v>10</v>
      </c>
      <c r="F31" s="157">
        <f t="shared" si="3"/>
        <v>1.9387359441644048</v>
      </c>
      <c r="G31" s="75">
        <v>1</v>
      </c>
      <c r="H31" s="75">
        <v>10</v>
      </c>
      <c r="I31" s="75"/>
      <c r="J31" s="75"/>
      <c r="K31" s="75"/>
      <c r="L31" s="75"/>
      <c r="M31" s="75">
        <v>1</v>
      </c>
      <c r="N31" s="75"/>
      <c r="O31" s="36">
        <v>0</v>
      </c>
      <c r="P31" s="77"/>
      <c r="Q31" s="77"/>
      <c r="R31" s="77"/>
      <c r="S31" s="77"/>
      <c r="T31" s="77"/>
      <c r="U31" s="71">
        <v>0</v>
      </c>
      <c r="V31" s="257">
        <f t="shared" si="5"/>
        <v>1</v>
      </c>
      <c r="W31" s="73">
        <f t="shared" si="6"/>
        <v>1</v>
      </c>
      <c r="X31" s="147">
        <v>10</v>
      </c>
      <c r="Y31" s="73">
        <f>'ИТОГ и проверка (миша-барс)'!D31</f>
        <v>1</v>
      </c>
      <c r="Z31" s="10">
        <f t="shared" si="7"/>
        <v>10</v>
      </c>
      <c r="AA31" s="71">
        <f t="shared" si="8"/>
        <v>0</v>
      </c>
      <c r="AB31" s="10">
        <f t="shared" si="0"/>
        <v>0</v>
      </c>
      <c r="AC31" s="77"/>
      <c r="AD31" s="73"/>
      <c r="AE31" s="77"/>
      <c r="AF31" s="77"/>
      <c r="AG31" s="73">
        <f t="shared" si="9"/>
        <v>1</v>
      </c>
      <c r="AH31" s="73"/>
      <c r="AI31" s="91"/>
      <c r="AJ31" s="91">
        <f t="shared" si="10"/>
        <v>1</v>
      </c>
      <c r="AK31" s="89">
        <f t="shared" si="1"/>
        <v>0</v>
      </c>
      <c r="AL31" s="71">
        <f t="shared" si="2"/>
        <v>0</v>
      </c>
    </row>
    <row r="32" spans="1:38" ht="31.5">
      <c r="A32" s="66" t="s">
        <v>71</v>
      </c>
      <c r="B32" s="67" t="s">
        <v>72</v>
      </c>
      <c r="C32" s="171">
        <v>9.0289999999999999</v>
      </c>
      <c r="D32" s="41">
        <v>0</v>
      </c>
      <c r="E32" s="92">
        <v>2</v>
      </c>
      <c r="F32" s="157">
        <f t="shared" si="3"/>
        <v>0.22150847269908075</v>
      </c>
      <c r="G32" s="75">
        <v>0</v>
      </c>
      <c r="H32" s="75">
        <v>0</v>
      </c>
      <c r="I32" s="75"/>
      <c r="J32" s="75"/>
      <c r="K32" s="75"/>
      <c r="L32" s="75"/>
      <c r="M32" s="75">
        <v>0</v>
      </c>
      <c r="N32" s="75"/>
      <c r="O32" s="377"/>
      <c r="P32" s="77"/>
      <c r="Q32" s="77"/>
      <c r="R32" s="77"/>
      <c r="S32" s="77"/>
      <c r="T32" s="77"/>
      <c r="U32" s="71" t="e">
        <f t="shared" si="4"/>
        <v>#DIV/0!</v>
      </c>
      <c r="V32" s="71">
        <f t="shared" si="5"/>
        <v>0</v>
      </c>
      <c r="W32" s="10">
        <f t="shared" si="6"/>
        <v>0</v>
      </c>
      <c r="X32" s="77">
        <v>0</v>
      </c>
      <c r="Y32" s="10">
        <f>'ИТОГ и проверка (миша-барс)'!D32</f>
        <v>0</v>
      </c>
      <c r="Z32" s="73">
        <f t="shared" si="7"/>
        <v>0</v>
      </c>
      <c r="AA32" s="257">
        <f t="shared" si="8"/>
        <v>0</v>
      </c>
      <c r="AB32" s="73">
        <f t="shared" si="0"/>
        <v>0</v>
      </c>
      <c r="AC32" s="77"/>
      <c r="AD32" s="73"/>
      <c r="AE32" s="77"/>
      <c r="AF32" s="77"/>
      <c r="AG32" s="73">
        <f t="shared" si="9"/>
        <v>0</v>
      </c>
      <c r="AH32" s="73"/>
      <c r="AI32" s="91"/>
      <c r="AJ32" s="91">
        <f t="shared" si="10"/>
        <v>0</v>
      </c>
      <c r="AK32" s="89">
        <f t="shared" si="1"/>
        <v>0</v>
      </c>
      <c r="AL32" s="71">
        <f t="shared" si="2"/>
        <v>0</v>
      </c>
    </row>
    <row r="33" spans="1:38" ht="31.5">
      <c r="A33" s="66" t="s">
        <v>73</v>
      </c>
      <c r="B33" s="67" t="s">
        <v>74</v>
      </c>
      <c r="C33" s="189">
        <v>302.7</v>
      </c>
      <c r="D33" s="41">
        <v>212</v>
      </c>
      <c r="E33" s="199">
        <v>325</v>
      </c>
      <c r="F33" s="157">
        <f t="shared" si="3"/>
        <v>1.0736703006276842</v>
      </c>
      <c r="G33" s="75">
        <v>21</v>
      </c>
      <c r="H33" s="75">
        <v>10</v>
      </c>
      <c r="I33" s="75"/>
      <c r="J33" s="75"/>
      <c r="K33" s="75"/>
      <c r="L33" s="75"/>
      <c r="M33" s="75">
        <v>21</v>
      </c>
      <c r="N33" s="75"/>
      <c r="O33" s="377">
        <v>15</v>
      </c>
      <c r="P33" s="77"/>
      <c r="Q33" s="77"/>
      <c r="R33" s="77"/>
      <c r="S33" s="77"/>
      <c r="T33" s="77"/>
      <c r="U33" s="71">
        <v>0</v>
      </c>
      <c r="V33" s="257">
        <f t="shared" si="5"/>
        <v>32.5</v>
      </c>
      <c r="W33" s="73">
        <f t="shared" si="6"/>
        <v>32</v>
      </c>
      <c r="X33" s="147">
        <v>10</v>
      </c>
      <c r="Y33" s="73">
        <f>'ИТОГ и проверка (миша-барс)'!D33</f>
        <v>32</v>
      </c>
      <c r="Z33" s="10">
        <f t="shared" si="7"/>
        <v>9.8461538461538467</v>
      </c>
      <c r="AA33" s="71">
        <f t="shared" si="8"/>
        <v>-0.1538461538461533</v>
      </c>
      <c r="AB33" s="10">
        <f t="shared" si="0"/>
        <v>0</v>
      </c>
      <c r="AC33" s="77"/>
      <c r="AD33" s="73"/>
      <c r="AE33" s="77"/>
      <c r="AF33" s="77"/>
      <c r="AG33" s="73">
        <f t="shared" si="9"/>
        <v>32</v>
      </c>
      <c r="AH33" s="73"/>
      <c r="AI33" s="91"/>
      <c r="AJ33" s="91">
        <f t="shared" si="10"/>
        <v>32</v>
      </c>
      <c r="AK33" s="89">
        <f t="shared" si="1"/>
        <v>0</v>
      </c>
      <c r="AL33" s="71">
        <f t="shared" si="2"/>
        <v>0</v>
      </c>
    </row>
    <row r="34" spans="1:38" ht="31.5">
      <c r="A34" s="66" t="s">
        <v>75</v>
      </c>
      <c r="B34" s="67" t="s">
        <v>76</v>
      </c>
      <c r="C34" s="171">
        <v>10</v>
      </c>
      <c r="D34" s="41">
        <v>20</v>
      </c>
      <c r="E34" s="44">
        <v>0</v>
      </c>
      <c r="F34" s="157">
        <f t="shared" si="3"/>
        <v>0</v>
      </c>
      <c r="G34" s="75">
        <v>0</v>
      </c>
      <c r="H34" s="75">
        <v>0</v>
      </c>
      <c r="I34" s="75"/>
      <c r="J34" s="75"/>
      <c r="K34" s="75"/>
      <c r="L34" s="75"/>
      <c r="M34" s="75">
        <v>0</v>
      </c>
      <c r="N34" s="75"/>
      <c r="O34" s="379">
        <v>0</v>
      </c>
      <c r="P34" s="77"/>
      <c r="Q34" s="77"/>
      <c r="R34" s="77"/>
      <c r="S34" s="77"/>
      <c r="T34" s="77"/>
      <c r="U34" s="71">
        <v>0</v>
      </c>
      <c r="V34" s="71">
        <f t="shared" si="5"/>
        <v>0</v>
      </c>
      <c r="W34" s="10">
        <f t="shared" si="6"/>
        <v>0</v>
      </c>
      <c r="X34" s="77">
        <v>0</v>
      </c>
      <c r="Y34" s="10">
        <f>'ИТОГ и проверка (миша-барс)'!D34</f>
        <v>0</v>
      </c>
      <c r="Z34" s="73">
        <v>0</v>
      </c>
      <c r="AA34" s="257">
        <f t="shared" si="8"/>
        <v>0</v>
      </c>
      <c r="AB34" s="73">
        <f t="shared" si="0"/>
        <v>0</v>
      </c>
      <c r="AC34" s="77"/>
      <c r="AD34" s="73"/>
      <c r="AE34" s="77"/>
      <c r="AF34" s="77"/>
      <c r="AG34" s="73">
        <f t="shared" si="9"/>
        <v>0</v>
      </c>
      <c r="AH34" s="73"/>
      <c r="AI34" s="91"/>
      <c r="AJ34" s="91">
        <f t="shared" si="10"/>
        <v>0</v>
      </c>
      <c r="AK34" s="89">
        <f t="shared" si="1"/>
        <v>0</v>
      </c>
      <c r="AL34" s="71">
        <f t="shared" si="2"/>
        <v>0</v>
      </c>
    </row>
    <row r="35" spans="1:38" ht="47.25">
      <c r="A35" s="66" t="s">
        <v>77</v>
      </c>
      <c r="B35" s="67" t="s">
        <v>78</v>
      </c>
      <c r="C35" s="168">
        <v>9.8000000000000007</v>
      </c>
      <c r="D35" s="354">
        <v>8</v>
      </c>
      <c r="E35" s="355">
        <v>4</v>
      </c>
      <c r="F35" s="174">
        <f t="shared" si="3"/>
        <v>0.4081632653061224</v>
      </c>
      <c r="G35" s="75">
        <v>0</v>
      </c>
      <c r="H35" s="75">
        <v>0</v>
      </c>
      <c r="I35" s="75"/>
      <c r="J35" s="75"/>
      <c r="K35" s="75"/>
      <c r="L35" s="75"/>
      <c r="M35" s="75">
        <v>0</v>
      </c>
      <c r="N35" s="75"/>
      <c r="O35" s="377">
        <v>0</v>
      </c>
      <c r="P35" s="77"/>
      <c r="Q35" s="77"/>
      <c r="R35" s="77"/>
      <c r="S35" s="77"/>
      <c r="T35" s="77"/>
      <c r="U35" s="71">
        <v>0</v>
      </c>
      <c r="V35" s="257">
        <f t="shared" si="5"/>
        <v>0</v>
      </c>
      <c r="W35" s="73">
        <f t="shared" si="6"/>
        <v>0</v>
      </c>
      <c r="X35" s="147">
        <v>0</v>
      </c>
      <c r="Y35" s="73">
        <f>'ИТОГ и проверка (миша-барс)'!D35</f>
        <v>0</v>
      </c>
      <c r="Z35" s="10">
        <f t="shared" si="7"/>
        <v>0</v>
      </c>
      <c r="AA35" s="71">
        <f t="shared" si="8"/>
        <v>0</v>
      </c>
      <c r="AB35" s="10">
        <f t="shared" si="0"/>
        <v>0</v>
      </c>
      <c r="AC35" s="77"/>
      <c r="AD35" s="73"/>
      <c r="AE35" s="77"/>
      <c r="AF35" s="77"/>
      <c r="AG35" s="73">
        <f t="shared" si="9"/>
        <v>0</v>
      </c>
      <c r="AH35" s="73"/>
      <c r="AI35" s="91"/>
      <c r="AJ35" s="91">
        <f t="shared" si="10"/>
        <v>0</v>
      </c>
      <c r="AK35" s="89">
        <f t="shared" si="1"/>
        <v>0</v>
      </c>
      <c r="AL35" s="71">
        <f t="shared" si="2"/>
        <v>0</v>
      </c>
    </row>
    <row r="36" spans="1:38">
      <c r="A36" s="93" t="s">
        <v>79</v>
      </c>
      <c r="B36" s="57" t="s">
        <v>80</v>
      </c>
      <c r="C36" s="163"/>
      <c r="D36" s="165"/>
      <c r="E36" s="229"/>
      <c r="F36" s="213"/>
      <c r="G36" s="61"/>
      <c r="H36" s="61"/>
      <c r="I36" s="61"/>
      <c r="J36" s="61"/>
      <c r="K36" s="61"/>
      <c r="L36" s="61"/>
      <c r="M36" s="61"/>
      <c r="N36" s="61"/>
      <c r="O36" s="378"/>
      <c r="P36" s="58"/>
      <c r="Q36" s="58"/>
      <c r="R36" s="58"/>
      <c r="S36" s="58"/>
      <c r="T36" s="58"/>
      <c r="U36" s="58"/>
      <c r="V36" s="60"/>
      <c r="W36" s="60"/>
      <c r="X36" s="60"/>
      <c r="Y36" s="60"/>
      <c r="Z36" s="120"/>
      <c r="AA36" s="60"/>
      <c r="AB36" s="73">
        <f t="shared" si="0"/>
        <v>0</v>
      </c>
      <c r="AC36" s="60"/>
      <c r="AD36" s="60"/>
      <c r="AE36" s="60"/>
      <c r="AF36" s="60"/>
      <c r="AG36" s="60"/>
      <c r="AH36" s="60"/>
      <c r="AI36" s="317"/>
      <c r="AJ36" s="91">
        <f t="shared" si="10"/>
        <v>0</v>
      </c>
      <c r="AK36" s="89">
        <f t="shared" si="1"/>
        <v>0</v>
      </c>
      <c r="AL36" s="71">
        <f t="shared" si="2"/>
        <v>0</v>
      </c>
    </row>
    <row r="37" spans="1:38" ht="47.25">
      <c r="A37" s="66" t="s">
        <v>81</v>
      </c>
      <c r="B37" s="67" t="s">
        <v>82</v>
      </c>
      <c r="C37" s="168">
        <v>164.08600000000001</v>
      </c>
      <c r="D37" s="74">
        <v>0</v>
      </c>
      <c r="E37" s="148">
        <v>0</v>
      </c>
      <c r="F37" s="157">
        <f t="shared" si="3"/>
        <v>0</v>
      </c>
      <c r="G37" s="75">
        <v>0</v>
      </c>
      <c r="H37" s="75">
        <v>0</v>
      </c>
      <c r="I37" s="75"/>
      <c r="J37" s="75"/>
      <c r="K37" s="75"/>
      <c r="L37" s="75"/>
      <c r="M37" s="75">
        <v>0</v>
      </c>
      <c r="N37" s="75"/>
      <c r="O37" s="377">
        <v>0</v>
      </c>
      <c r="P37" s="77"/>
      <c r="Q37" s="77"/>
      <c r="R37" s="77"/>
      <c r="S37" s="77"/>
      <c r="T37" s="77"/>
      <c r="U37" s="71">
        <v>0</v>
      </c>
      <c r="V37" s="257">
        <f t="shared" si="5"/>
        <v>0</v>
      </c>
      <c r="W37" s="73">
        <f t="shared" si="6"/>
        <v>0</v>
      </c>
      <c r="X37" s="147">
        <v>0</v>
      </c>
      <c r="Y37" s="73">
        <f>'ИТОГ и проверка (миша-барс)'!D37</f>
        <v>0</v>
      </c>
      <c r="Z37" s="10">
        <v>0</v>
      </c>
      <c r="AA37" s="71">
        <f t="shared" si="8"/>
        <v>0</v>
      </c>
      <c r="AB37" s="10">
        <f t="shared" si="0"/>
        <v>0</v>
      </c>
      <c r="AC37" s="77"/>
      <c r="AD37" s="73"/>
      <c r="AE37" s="77"/>
      <c r="AF37" s="77"/>
      <c r="AG37" s="73">
        <f t="shared" si="9"/>
        <v>0</v>
      </c>
      <c r="AH37" s="73"/>
      <c r="AI37" s="91"/>
      <c r="AJ37" s="91">
        <f t="shared" si="10"/>
        <v>0</v>
      </c>
      <c r="AK37" s="89">
        <f t="shared" si="1"/>
        <v>0</v>
      </c>
      <c r="AL37" s="71">
        <f t="shared" si="2"/>
        <v>0</v>
      </c>
    </row>
    <row r="38" spans="1:38" ht="47.25">
      <c r="A38" s="66" t="s">
        <v>83</v>
      </c>
      <c r="B38" s="67" t="s">
        <v>84</v>
      </c>
      <c r="C38" s="171">
        <v>358.7</v>
      </c>
      <c r="D38" s="74">
        <v>2</v>
      </c>
      <c r="E38" s="70">
        <v>2</v>
      </c>
      <c r="F38" s="157">
        <f t="shared" si="3"/>
        <v>5.5756899916364648E-3</v>
      </c>
      <c r="G38" s="75">
        <v>0</v>
      </c>
      <c r="H38" s="75">
        <v>0</v>
      </c>
      <c r="I38" s="75"/>
      <c r="J38" s="75"/>
      <c r="K38" s="75"/>
      <c r="L38" s="75"/>
      <c r="M38" s="75">
        <v>0</v>
      </c>
      <c r="N38" s="75"/>
      <c r="O38" s="377">
        <v>0</v>
      </c>
      <c r="P38" s="77"/>
      <c r="Q38" s="77"/>
      <c r="R38" s="77"/>
      <c r="S38" s="77"/>
      <c r="T38" s="77"/>
      <c r="U38" s="71" t="e">
        <f t="shared" si="4"/>
        <v>#DIV/0!</v>
      </c>
      <c r="V38" s="71">
        <f t="shared" si="5"/>
        <v>0</v>
      </c>
      <c r="W38" s="10">
        <f t="shared" si="6"/>
        <v>0</v>
      </c>
      <c r="X38" s="77">
        <v>0</v>
      </c>
      <c r="Y38" s="10">
        <f>'ИТОГ и проверка (миша-барс)'!D38</f>
        <v>0</v>
      </c>
      <c r="Z38" s="73">
        <f t="shared" si="7"/>
        <v>0</v>
      </c>
      <c r="AA38" s="257">
        <f t="shared" si="8"/>
        <v>0</v>
      </c>
      <c r="AB38" s="73">
        <f t="shared" si="0"/>
        <v>0</v>
      </c>
      <c r="AC38" s="77"/>
      <c r="AD38" s="73"/>
      <c r="AE38" s="77"/>
      <c r="AF38" s="77"/>
      <c r="AG38" s="73">
        <f t="shared" si="9"/>
        <v>0</v>
      </c>
      <c r="AH38" s="73"/>
      <c r="AI38" s="91"/>
      <c r="AJ38" s="91">
        <f t="shared" si="10"/>
        <v>0</v>
      </c>
      <c r="AK38" s="89">
        <f t="shared" si="1"/>
        <v>0</v>
      </c>
      <c r="AL38" s="71">
        <f t="shared" si="2"/>
        <v>0</v>
      </c>
    </row>
    <row r="39" spans="1:38" ht="47.25">
      <c r="A39" s="66" t="s">
        <v>85</v>
      </c>
      <c r="B39" s="67" t="s">
        <v>86</v>
      </c>
      <c r="C39" s="168">
        <v>59.463999999999999</v>
      </c>
      <c r="D39" s="74">
        <v>10</v>
      </c>
      <c r="E39" s="206">
        <v>25</v>
      </c>
      <c r="F39" s="157">
        <f t="shared" si="3"/>
        <v>0.42042244046818245</v>
      </c>
      <c r="G39" s="75">
        <v>1</v>
      </c>
      <c r="H39" s="75">
        <v>10</v>
      </c>
      <c r="I39" s="75"/>
      <c r="J39" s="75"/>
      <c r="K39" s="75"/>
      <c r="L39" s="75"/>
      <c r="M39" s="75">
        <v>1</v>
      </c>
      <c r="N39" s="75"/>
      <c r="O39" s="377">
        <v>0</v>
      </c>
      <c r="P39" s="77"/>
      <c r="Q39" s="77"/>
      <c r="R39" s="77"/>
      <c r="S39" s="77"/>
      <c r="T39" s="77"/>
      <c r="U39" s="71">
        <v>0</v>
      </c>
      <c r="V39" s="257">
        <f t="shared" si="5"/>
        <v>2.5</v>
      </c>
      <c r="W39" s="73">
        <f t="shared" si="6"/>
        <v>2</v>
      </c>
      <c r="X39" s="147">
        <v>10</v>
      </c>
      <c r="Y39" s="73">
        <f>'ИТОГ и проверка (миша-барс)'!D39</f>
        <v>1</v>
      </c>
      <c r="Z39" s="10">
        <f t="shared" si="7"/>
        <v>4</v>
      </c>
      <c r="AA39" s="71">
        <f t="shared" si="8"/>
        <v>-6</v>
      </c>
      <c r="AB39" s="10">
        <f t="shared" si="0"/>
        <v>0</v>
      </c>
      <c r="AC39" s="77"/>
      <c r="AD39" s="73"/>
      <c r="AE39" s="77"/>
      <c r="AF39" s="77"/>
      <c r="AG39" s="73">
        <f t="shared" si="9"/>
        <v>1</v>
      </c>
      <c r="AH39" s="73"/>
      <c r="AI39" s="91"/>
      <c r="AJ39" s="91">
        <f t="shared" si="10"/>
        <v>1</v>
      </c>
      <c r="AK39" s="89">
        <f t="shared" si="1"/>
        <v>0</v>
      </c>
      <c r="AL39" s="71">
        <f t="shared" si="2"/>
        <v>0</v>
      </c>
    </row>
    <row r="40" spans="1:38" ht="31.5">
      <c r="A40" s="66" t="s">
        <v>87</v>
      </c>
      <c r="B40" s="67" t="s">
        <v>88</v>
      </c>
      <c r="C40" s="171">
        <v>57.622</v>
      </c>
      <c r="D40" s="284">
        <v>0</v>
      </c>
      <c r="E40" s="170">
        <v>0</v>
      </c>
      <c r="F40" s="174">
        <f t="shared" si="3"/>
        <v>0</v>
      </c>
      <c r="G40" s="75">
        <v>0</v>
      </c>
      <c r="H40" s="75">
        <v>0</v>
      </c>
      <c r="I40" s="75"/>
      <c r="J40" s="75"/>
      <c r="K40" s="75"/>
      <c r="L40" s="75"/>
      <c r="M40" s="75">
        <v>0</v>
      </c>
      <c r="N40" s="75"/>
      <c r="O40" s="377">
        <v>0</v>
      </c>
      <c r="P40" s="77"/>
      <c r="Q40" s="77"/>
      <c r="R40" s="77"/>
      <c r="S40" s="77"/>
      <c r="T40" s="77"/>
      <c r="U40" s="71">
        <v>0</v>
      </c>
      <c r="V40" s="71">
        <f t="shared" si="5"/>
        <v>0</v>
      </c>
      <c r="W40" s="10">
        <f t="shared" si="6"/>
        <v>0</v>
      </c>
      <c r="X40" s="77">
        <v>0</v>
      </c>
      <c r="Y40" s="10">
        <f>'ИТОГ и проверка (миша-барс)'!D40</f>
        <v>0</v>
      </c>
      <c r="Z40" s="73">
        <v>0</v>
      </c>
      <c r="AA40" s="257">
        <f t="shared" si="8"/>
        <v>0</v>
      </c>
      <c r="AB40" s="73">
        <f t="shared" si="0"/>
        <v>0</v>
      </c>
      <c r="AC40" s="77"/>
      <c r="AD40" s="73"/>
      <c r="AE40" s="77"/>
      <c r="AF40" s="77"/>
      <c r="AG40" s="73">
        <f t="shared" si="9"/>
        <v>0</v>
      </c>
      <c r="AH40" s="73"/>
      <c r="AI40" s="91"/>
      <c r="AJ40" s="91">
        <f t="shared" si="10"/>
        <v>0</v>
      </c>
      <c r="AK40" s="89">
        <f t="shared" si="1"/>
        <v>0</v>
      </c>
      <c r="AL40" s="71">
        <f t="shared" si="2"/>
        <v>0</v>
      </c>
    </row>
    <row r="41" spans="1:38" ht="47.25">
      <c r="A41" s="66" t="s">
        <v>89</v>
      </c>
      <c r="B41" s="67" t="s">
        <v>90</v>
      </c>
      <c r="C41" s="168">
        <v>335.71</v>
      </c>
      <c r="D41" s="284">
        <v>18</v>
      </c>
      <c r="E41" s="170">
        <v>18</v>
      </c>
      <c r="F41" s="174">
        <f t="shared" si="3"/>
        <v>5.3617705757945847E-2</v>
      </c>
      <c r="G41" s="75">
        <v>0</v>
      </c>
      <c r="H41" s="75">
        <v>0</v>
      </c>
      <c r="I41" s="75"/>
      <c r="J41" s="75"/>
      <c r="K41" s="75"/>
      <c r="L41" s="75"/>
      <c r="M41" s="75">
        <v>0</v>
      </c>
      <c r="N41" s="75"/>
      <c r="O41" s="379">
        <v>0</v>
      </c>
      <c r="P41" s="77"/>
      <c r="Q41" s="77"/>
      <c r="R41" s="77"/>
      <c r="S41" s="77"/>
      <c r="T41" s="77"/>
      <c r="U41" s="71">
        <v>0</v>
      </c>
      <c r="V41" s="257">
        <f t="shared" si="5"/>
        <v>1.8</v>
      </c>
      <c r="W41" s="73">
        <f t="shared" si="6"/>
        <v>1</v>
      </c>
      <c r="X41" s="147">
        <v>10</v>
      </c>
      <c r="Y41" s="73">
        <f>'ИТОГ и проверка (миша-барс)'!D41</f>
        <v>0</v>
      </c>
      <c r="Z41" s="10">
        <f t="shared" si="7"/>
        <v>0</v>
      </c>
      <c r="AA41" s="71">
        <f t="shared" si="8"/>
        <v>-10</v>
      </c>
      <c r="AB41" s="10">
        <f t="shared" si="0"/>
        <v>0</v>
      </c>
      <c r="AC41" s="77"/>
      <c r="AD41" s="73"/>
      <c r="AE41" s="77"/>
      <c r="AF41" s="77"/>
      <c r="AG41" s="73">
        <f t="shared" si="9"/>
        <v>0</v>
      </c>
      <c r="AH41" s="73"/>
      <c r="AI41" s="91"/>
      <c r="AJ41" s="91">
        <f t="shared" si="10"/>
        <v>0</v>
      </c>
      <c r="AK41" s="89">
        <f t="shared" si="1"/>
        <v>0</v>
      </c>
      <c r="AL41" s="71">
        <f t="shared" si="2"/>
        <v>0</v>
      </c>
    </row>
    <row r="42" spans="1:38" ht="47.25">
      <c r="A42" s="66" t="s">
        <v>91</v>
      </c>
      <c r="B42" s="67" t="s">
        <v>92</v>
      </c>
      <c r="C42" s="171">
        <v>371.93</v>
      </c>
      <c r="D42" s="74">
        <v>16</v>
      </c>
      <c r="E42" s="148">
        <v>13</v>
      </c>
      <c r="F42" s="157">
        <f t="shared" si="3"/>
        <v>3.4952813701502973E-2</v>
      </c>
      <c r="G42" s="75">
        <v>1</v>
      </c>
      <c r="H42" s="75">
        <v>6</v>
      </c>
      <c r="I42" s="75"/>
      <c r="J42" s="75"/>
      <c r="K42" s="75"/>
      <c r="L42" s="75"/>
      <c r="M42" s="75">
        <v>1</v>
      </c>
      <c r="N42" s="75"/>
      <c r="O42" s="377">
        <v>0</v>
      </c>
      <c r="P42" s="77"/>
      <c r="Q42" s="77"/>
      <c r="R42" s="77"/>
      <c r="S42" s="77"/>
      <c r="T42" s="77"/>
      <c r="U42" s="71">
        <v>0</v>
      </c>
      <c r="V42" s="71">
        <f t="shared" si="5"/>
        <v>1.3</v>
      </c>
      <c r="W42" s="10">
        <f t="shared" si="6"/>
        <v>1</v>
      </c>
      <c r="X42" s="77">
        <v>10</v>
      </c>
      <c r="Y42" s="10">
        <f>'ИТОГ и проверка (миша-барс)'!D42</f>
        <v>1</v>
      </c>
      <c r="Z42" s="73">
        <f t="shared" si="7"/>
        <v>7.6923076923076916</v>
      </c>
      <c r="AA42" s="257">
        <f t="shared" si="8"/>
        <v>-2.3076923076923084</v>
      </c>
      <c r="AB42" s="73">
        <f t="shared" si="0"/>
        <v>0</v>
      </c>
      <c r="AC42" s="77"/>
      <c r="AD42" s="73"/>
      <c r="AE42" s="77"/>
      <c r="AF42" s="77"/>
      <c r="AG42" s="73">
        <f t="shared" si="9"/>
        <v>1</v>
      </c>
      <c r="AH42" s="73"/>
      <c r="AI42" s="91"/>
      <c r="AJ42" s="91">
        <f t="shared" si="10"/>
        <v>1</v>
      </c>
      <c r="AK42" s="89">
        <f t="shared" si="1"/>
        <v>0</v>
      </c>
      <c r="AL42" s="71">
        <f t="shared" si="2"/>
        <v>0</v>
      </c>
    </row>
    <row r="43" spans="1:38" ht="47.25">
      <c r="A43" s="66" t="s">
        <v>93</v>
      </c>
      <c r="B43" s="67" t="s">
        <v>94</v>
      </c>
      <c r="C43" s="168">
        <v>291.029</v>
      </c>
      <c r="D43" s="74">
        <v>51</v>
      </c>
      <c r="E43" s="90">
        <v>48</v>
      </c>
      <c r="F43" s="157">
        <f t="shared" si="3"/>
        <v>0.1649320170842081</v>
      </c>
      <c r="G43" s="75">
        <v>5</v>
      </c>
      <c r="H43" s="75">
        <v>10</v>
      </c>
      <c r="I43" s="75"/>
      <c r="J43" s="75"/>
      <c r="K43" s="75"/>
      <c r="L43" s="75"/>
      <c r="M43" s="75">
        <v>5</v>
      </c>
      <c r="N43" s="75"/>
      <c r="O43" s="377">
        <v>0</v>
      </c>
      <c r="P43" s="77"/>
      <c r="Q43" s="77"/>
      <c r="R43" s="77"/>
      <c r="S43" s="77"/>
      <c r="T43" s="77"/>
      <c r="U43" s="71">
        <f t="shared" si="4"/>
        <v>0</v>
      </c>
      <c r="V43" s="257">
        <f t="shared" si="5"/>
        <v>4.8000000000000007</v>
      </c>
      <c r="W43" s="73">
        <f t="shared" si="6"/>
        <v>4</v>
      </c>
      <c r="X43" s="147">
        <v>10</v>
      </c>
      <c r="Y43" s="73">
        <f>'ИТОГ и проверка (миша-барс)'!D43</f>
        <v>4</v>
      </c>
      <c r="Z43" s="10">
        <f t="shared" si="7"/>
        <v>8.3333333333333339</v>
      </c>
      <c r="AA43" s="71">
        <f t="shared" si="8"/>
        <v>-1.6666666666666661</v>
      </c>
      <c r="AB43" s="10">
        <f t="shared" si="0"/>
        <v>0</v>
      </c>
      <c r="AC43" s="77"/>
      <c r="AD43" s="73"/>
      <c r="AE43" s="77"/>
      <c r="AF43" s="77"/>
      <c r="AG43" s="73">
        <f t="shared" si="9"/>
        <v>4</v>
      </c>
      <c r="AH43" s="73"/>
      <c r="AI43" s="91"/>
      <c r="AJ43" s="91">
        <f t="shared" si="10"/>
        <v>4</v>
      </c>
      <c r="AK43" s="89">
        <f t="shared" si="1"/>
        <v>0</v>
      </c>
      <c r="AL43" s="71">
        <f t="shared" si="2"/>
        <v>0</v>
      </c>
    </row>
    <row r="44" spans="1:38" ht="47.25">
      <c r="A44" s="66" t="s">
        <v>95</v>
      </c>
      <c r="B44" s="67" t="s">
        <v>96</v>
      </c>
      <c r="C44" s="171">
        <v>170.64400000000001</v>
      </c>
      <c r="D44" s="74">
        <v>7</v>
      </c>
      <c r="E44" s="148">
        <v>8</v>
      </c>
      <c r="F44" s="157">
        <f t="shared" si="3"/>
        <v>4.6881226412882962E-2</v>
      </c>
      <c r="G44" s="75">
        <v>0</v>
      </c>
      <c r="H44" s="75">
        <v>0</v>
      </c>
      <c r="I44" s="75"/>
      <c r="J44" s="75"/>
      <c r="K44" s="75"/>
      <c r="L44" s="75"/>
      <c r="M44" s="75">
        <v>0</v>
      </c>
      <c r="N44" s="75"/>
      <c r="O44" s="377">
        <v>0</v>
      </c>
      <c r="P44" s="77"/>
      <c r="Q44" s="77"/>
      <c r="R44" s="77"/>
      <c r="S44" s="77"/>
      <c r="T44" s="77"/>
      <c r="U44" s="71">
        <v>0</v>
      </c>
      <c r="V44" s="71">
        <f t="shared" si="5"/>
        <v>0</v>
      </c>
      <c r="W44" s="10">
        <f t="shared" si="6"/>
        <v>0</v>
      </c>
      <c r="X44" s="77">
        <v>0</v>
      </c>
      <c r="Y44" s="10">
        <f>'ИТОГ и проверка (миша-барс)'!D44</f>
        <v>0</v>
      </c>
      <c r="Z44" s="73">
        <f t="shared" si="7"/>
        <v>0</v>
      </c>
      <c r="AA44" s="257">
        <f t="shared" si="8"/>
        <v>0</v>
      </c>
      <c r="AB44" s="73">
        <f t="shared" si="0"/>
        <v>0</v>
      </c>
      <c r="AC44" s="77"/>
      <c r="AD44" s="73"/>
      <c r="AE44" s="77"/>
      <c r="AF44" s="77"/>
      <c r="AG44" s="73">
        <f t="shared" si="9"/>
        <v>0</v>
      </c>
      <c r="AH44" s="73"/>
      <c r="AI44" s="91"/>
      <c r="AJ44" s="91">
        <f t="shared" si="10"/>
        <v>0</v>
      </c>
      <c r="AK44" s="89">
        <f t="shared" si="1"/>
        <v>0</v>
      </c>
      <c r="AL44" s="71">
        <f t="shared" si="2"/>
        <v>0</v>
      </c>
    </row>
    <row r="45" spans="1:38" ht="63">
      <c r="A45" s="66" t="s">
        <v>97</v>
      </c>
      <c r="B45" s="67" t="s">
        <v>98</v>
      </c>
      <c r="C45" s="168">
        <v>225.4</v>
      </c>
      <c r="D45" s="74">
        <v>21</v>
      </c>
      <c r="E45" s="90">
        <v>28</v>
      </c>
      <c r="F45" s="157">
        <f t="shared" si="3"/>
        <v>0.12422360248447205</v>
      </c>
      <c r="G45" s="75">
        <v>2</v>
      </c>
      <c r="H45" s="75">
        <v>10</v>
      </c>
      <c r="I45" s="75"/>
      <c r="J45" s="75"/>
      <c r="K45" s="75"/>
      <c r="L45" s="75"/>
      <c r="M45" s="75">
        <v>2</v>
      </c>
      <c r="N45" s="75"/>
      <c r="O45" s="379">
        <v>1</v>
      </c>
      <c r="P45" s="77"/>
      <c r="Q45" s="77"/>
      <c r="R45" s="77"/>
      <c r="S45" s="77"/>
      <c r="T45" s="77"/>
      <c r="U45" s="71">
        <f t="shared" si="4"/>
        <v>50</v>
      </c>
      <c r="V45" s="257">
        <f t="shared" si="5"/>
        <v>2.8000000000000003</v>
      </c>
      <c r="W45" s="73">
        <f t="shared" si="6"/>
        <v>2</v>
      </c>
      <c r="X45" s="147">
        <v>10</v>
      </c>
      <c r="Y45" s="73">
        <f>'ИТОГ и проверка (миша-барс)'!D45</f>
        <v>2</v>
      </c>
      <c r="Z45" s="10">
        <f t="shared" si="7"/>
        <v>7.1428571428571423</v>
      </c>
      <c r="AA45" s="71">
        <f t="shared" si="8"/>
        <v>-2.8571428571428577</v>
      </c>
      <c r="AB45" s="10">
        <f t="shared" si="0"/>
        <v>0</v>
      </c>
      <c r="AC45" s="77"/>
      <c r="AD45" s="73"/>
      <c r="AE45" s="77"/>
      <c r="AF45" s="77"/>
      <c r="AG45" s="73">
        <f t="shared" si="9"/>
        <v>2</v>
      </c>
      <c r="AH45" s="73"/>
      <c r="AI45" s="91"/>
      <c r="AJ45" s="91">
        <f t="shared" si="10"/>
        <v>2</v>
      </c>
      <c r="AK45" s="89">
        <f t="shared" si="1"/>
        <v>0</v>
      </c>
      <c r="AL45" s="71">
        <f t="shared" si="2"/>
        <v>0</v>
      </c>
    </row>
    <row r="46" spans="1:38" ht="47.25">
      <c r="A46" s="66" t="s">
        <v>99</v>
      </c>
      <c r="B46" s="67" t="s">
        <v>100</v>
      </c>
      <c r="C46" s="171">
        <v>434.36</v>
      </c>
      <c r="D46" s="284">
        <v>0</v>
      </c>
      <c r="E46" s="248">
        <v>0</v>
      </c>
      <c r="F46" s="174">
        <f t="shared" si="3"/>
        <v>0</v>
      </c>
      <c r="G46" s="75">
        <v>0</v>
      </c>
      <c r="H46" s="75">
        <v>0</v>
      </c>
      <c r="I46" s="75"/>
      <c r="J46" s="75"/>
      <c r="K46" s="75"/>
      <c r="L46" s="75"/>
      <c r="M46" s="75">
        <v>0</v>
      </c>
      <c r="N46" s="75"/>
      <c r="O46" s="379">
        <v>0</v>
      </c>
      <c r="P46" s="77"/>
      <c r="Q46" s="77"/>
      <c r="R46" s="77"/>
      <c r="S46" s="77"/>
      <c r="T46" s="77"/>
      <c r="U46" s="71">
        <v>0</v>
      </c>
      <c r="V46" s="71">
        <f t="shared" si="5"/>
        <v>0</v>
      </c>
      <c r="W46" s="10">
        <f t="shared" si="6"/>
        <v>0</v>
      </c>
      <c r="X46" s="77">
        <v>0</v>
      </c>
      <c r="Y46" s="10">
        <f>'ИТОГ и проверка (миша-барс)'!D46</f>
        <v>0</v>
      </c>
      <c r="Z46" s="73">
        <v>0</v>
      </c>
      <c r="AA46" s="257">
        <f t="shared" si="8"/>
        <v>0</v>
      </c>
      <c r="AB46" s="73">
        <f t="shared" si="0"/>
        <v>0</v>
      </c>
      <c r="AC46" s="77"/>
      <c r="AD46" s="73"/>
      <c r="AE46" s="77"/>
      <c r="AF46" s="77"/>
      <c r="AG46" s="73">
        <f t="shared" si="9"/>
        <v>0</v>
      </c>
      <c r="AH46" s="73"/>
      <c r="AI46" s="91"/>
      <c r="AJ46" s="91">
        <f t="shared" si="10"/>
        <v>0</v>
      </c>
      <c r="AK46" s="89">
        <f t="shared" si="1"/>
        <v>0</v>
      </c>
      <c r="AL46" s="71">
        <f t="shared" si="2"/>
        <v>0</v>
      </c>
    </row>
    <row r="47" spans="1:38" ht="31.5">
      <c r="A47" s="66" t="s">
        <v>101</v>
      </c>
      <c r="B47" s="67" t="s">
        <v>102</v>
      </c>
      <c r="C47" s="168">
        <v>182.9</v>
      </c>
      <c r="D47" s="284">
        <v>0</v>
      </c>
      <c r="E47" s="227">
        <v>0</v>
      </c>
      <c r="F47" s="174">
        <f t="shared" si="3"/>
        <v>0</v>
      </c>
      <c r="G47" s="75">
        <v>0</v>
      </c>
      <c r="H47" s="75">
        <v>0</v>
      </c>
      <c r="I47" s="75"/>
      <c r="J47" s="75"/>
      <c r="K47" s="75"/>
      <c r="L47" s="75"/>
      <c r="M47" s="75">
        <v>0</v>
      </c>
      <c r="N47" s="75"/>
      <c r="O47" s="379">
        <v>0</v>
      </c>
      <c r="P47" s="77"/>
      <c r="Q47" s="77"/>
      <c r="R47" s="77"/>
      <c r="S47" s="77"/>
      <c r="T47" s="77"/>
      <c r="U47" s="71">
        <v>0</v>
      </c>
      <c r="V47" s="257">
        <f t="shared" si="5"/>
        <v>0</v>
      </c>
      <c r="W47" s="73">
        <f t="shared" si="6"/>
        <v>0</v>
      </c>
      <c r="X47" s="147">
        <v>0</v>
      </c>
      <c r="Y47" s="73">
        <f>'ИТОГ и проверка (миша-барс)'!D47</f>
        <v>0</v>
      </c>
      <c r="Z47" s="10">
        <v>0</v>
      </c>
      <c r="AA47" s="71">
        <f t="shared" si="8"/>
        <v>0</v>
      </c>
      <c r="AB47" s="10">
        <f t="shared" si="0"/>
        <v>0</v>
      </c>
      <c r="AC47" s="77"/>
      <c r="AD47" s="73"/>
      <c r="AE47" s="77"/>
      <c r="AF47" s="77"/>
      <c r="AG47" s="73">
        <f t="shared" si="9"/>
        <v>0</v>
      </c>
      <c r="AH47" s="73"/>
      <c r="AI47" s="91"/>
      <c r="AJ47" s="91">
        <f t="shared" si="10"/>
        <v>0</v>
      </c>
      <c r="AK47" s="89">
        <f t="shared" si="1"/>
        <v>0</v>
      </c>
      <c r="AL47" s="71">
        <f t="shared" si="2"/>
        <v>0</v>
      </c>
    </row>
    <row r="48" spans="1:38">
      <c r="A48" s="93" t="s">
        <v>103</v>
      </c>
      <c r="B48" s="57" t="s">
        <v>104</v>
      </c>
      <c r="C48" s="163"/>
      <c r="D48" s="165"/>
      <c r="E48" s="258"/>
      <c r="F48" s="213"/>
      <c r="G48" s="61"/>
      <c r="H48" s="61"/>
      <c r="I48" s="61"/>
      <c r="J48" s="61"/>
      <c r="K48" s="61"/>
      <c r="L48" s="61"/>
      <c r="M48" s="61"/>
      <c r="N48" s="61"/>
      <c r="O48" s="378"/>
      <c r="P48" s="58"/>
      <c r="Q48" s="58"/>
      <c r="R48" s="58"/>
      <c r="S48" s="58"/>
      <c r="T48" s="58"/>
      <c r="U48" s="58"/>
      <c r="V48" s="60"/>
      <c r="W48" s="60"/>
      <c r="X48" s="60"/>
      <c r="Y48" s="60"/>
      <c r="Z48" s="120"/>
      <c r="AA48" s="60"/>
      <c r="AB48" s="73">
        <f t="shared" si="0"/>
        <v>0</v>
      </c>
      <c r="AC48" s="60"/>
      <c r="AD48" s="60"/>
      <c r="AE48" s="60"/>
      <c r="AF48" s="60"/>
      <c r="AG48" s="60"/>
      <c r="AH48" s="60"/>
      <c r="AI48" s="317"/>
      <c r="AJ48" s="91">
        <f t="shared" si="10"/>
        <v>0</v>
      </c>
      <c r="AK48" s="89">
        <f t="shared" si="1"/>
        <v>0</v>
      </c>
      <c r="AL48" s="71">
        <f t="shared" si="2"/>
        <v>0</v>
      </c>
    </row>
    <row r="49" spans="1:38" ht="47.25">
      <c r="A49" s="66" t="s">
        <v>105</v>
      </c>
      <c r="B49" s="67" t="s">
        <v>106</v>
      </c>
      <c r="C49" s="195">
        <v>131.72999999999999</v>
      </c>
      <c r="D49" s="284">
        <v>0</v>
      </c>
      <c r="E49" s="252">
        <v>0</v>
      </c>
      <c r="F49" s="174">
        <f t="shared" si="3"/>
        <v>0</v>
      </c>
      <c r="G49" s="75">
        <v>0</v>
      </c>
      <c r="H49" s="75">
        <v>0</v>
      </c>
      <c r="I49" s="75"/>
      <c r="J49" s="75"/>
      <c r="K49" s="75"/>
      <c r="L49" s="75"/>
      <c r="M49" s="75">
        <v>0</v>
      </c>
      <c r="N49" s="75"/>
      <c r="O49" s="379">
        <v>0</v>
      </c>
      <c r="P49" s="77"/>
      <c r="Q49" s="77"/>
      <c r="R49" s="77"/>
      <c r="S49" s="77"/>
      <c r="T49" s="77"/>
      <c r="U49" s="71">
        <v>0</v>
      </c>
      <c r="V49" s="257">
        <f t="shared" si="5"/>
        <v>0</v>
      </c>
      <c r="W49" s="73">
        <f t="shared" si="6"/>
        <v>0</v>
      </c>
      <c r="X49" s="147">
        <v>0</v>
      </c>
      <c r="Y49" s="73">
        <f>'ИТОГ и проверка (миша-барс)'!D49</f>
        <v>0</v>
      </c>
      <c r="Z49" s="10">
        <v>0</v>
      </c>
      <c r="AA49" s="71">
        <f t="shared" si="8"/>
        <v>0</v>
      </c>
      <c r="AB49" s="10">
        <f t="shared" si="0"/>
        <v>0</v>
      </c>
      <c r="AC49" s="77"/>
      <c r="AD49" s="73"/>
      <c r="AE49" s="77"/>
      <c r="AF49" s="77"/>
      <c r="AG49" s="73">
        <f t="shared" si="9"/>
        <v>0</v>
      </c>
      <c r="AH49" s="73"/>
      <c r="AI49" s="91"/>
      <c r="AJ49" s="91">
        <f t="shared" si="10"/>
        <v>0</v>
      </c>
      <c r="AK49" s="89">
        <f t="shared" si="1"/>
        <v>0</v>
      </c>
      <c r="AL49" s="71">
        <f t="shared" si="2"/>
        <v>0</v>
      </c>
    </row>
    <row r="50" spans="1:38" ht="31.5">
      <c r="A50" s="66" t="s">
        <v>107</v>
      </c>
      <c r="B50" s="67" t="s">
        <v>108</v>
      </c>
      <c r="C50" s="210">
        <v>1574.614</v>
      </c>
      <c r="D50" s="74">
        <v>0</v>
      </c>
      <c r="E50" s="148">
        <v>0</v>
      </c>
      <c r="F50" s="157">
        <f t="shared" si="3"/>
        <v>0</v>
      </c>
      <c r="G50" s="75">
        <v>0</v>
      </c>
      <c r="H50" s="75">
        <v>0</v>
      </c>
      <c r="I50" s="75"/>
      <c r="J50" s="75"/>
      <c r="K50" s="75"/>
      <c r="L50" s="75"/>
      <c r="M50" s="75">
        <v>0</v>
      </c>
      <c r="N50" s="75"/>
      <c r="O50" s="377">
        <v>0</v>
      </c>
      <c r="P50" s="77"/>
      <c r="Q50" s="77"/>
      <c r="R50" s="77"/>
      <c r="S50" s="77"/>
      <c r="T50" s="77"/>
      <c r="U50" s="71">
        <v>0</v>
      </c>
      <c r="V50" s="71">
        <f t="shared" si="5"/>
        <v>0</v>
      </c>
      <c r="W50" s="10">
        <f t="shared" si="6"/>
        <v>0</v>
      </c>
      <c r="X50" s="77">
        <v>0</v>
      </c>
      <c r="Y50" s="10">
        <f>'ИТОГ и проверка (миша-барс)'!D50</f>
        <v>0</v>
      </c>
      <c r="Z50" s="73">
        <v>0</v>
      </c>
      <c r="AA50" s="257">
        <f t="shared" si="8"/>
        <v>0</v>
      </c>
      <c r="AB50" s="73">
        <f t="shared" si="0"/>
        <v>0</v>
      </c>
      <c r="AC50" s="77"/>
      <c r="AD50" s="73"/>
      <c r="AE50" s="77"/>
      <c r="AF50" s="77"/>
      <c r="AG50" s="73">
        <f t="shared" si="9"/>
        <v>0</v>
      </c>
      <c r="AH50" s="73"/>
      <c r="AI50" s="91"/>
      <c r="AJ50" s="91">
        <f t="shared" si="10"/>
        <v>0</v>
      </c>
      <c r="AK50" s="89">
        <f t="shared" si="1"/>
        <v>0</v>
      </c>
      <c r="AL50" s="71">
        <f t="shared" si="2"/>
        <v>0</v>
      </c>
    </row>
    <row r="51" spans="1:38" ht="31.5">
      <c r="A51" s="66" t="s">
        <v>109</v>
      </c>
      <c r="B51" s="67" t="s">
        <v>110</v>
      </c>
      <c r="C51" s="195">
        <v>110.759</v>
      </c>
      <c r="D51" s="284">
        <v>0</v>
      </c>
      <c r="E51" s="320">
        <v>0</v>
      </c>
      <c r="F51" s="174">
        <f t="shared" si="3"/>
        <v>0</v>
      </c>
      <c r="G51" s="75">
        <v>0</v>
      </c>
      <c r="H51" s="75">
        <v>0</v>
      </c>
      <c r="I51" s="75"/>
      <c r="J51" s="75"/>
      <c r="K51" s="75"/>
      <c r="L51" s="75"/>
      <c r="M51" s="75">
        <v>0</v>
      </c>
      <c r="N51" s="75"/>
      <c r="O51" s="377">
        <v>0</v>
      </c>
      <c r="P51" s="77"/>
      <c r="Q51" s="77"/>
      <c r="R51" s="77"/>
      <c r="S51" s="77"/>
      <c r="T51" s="77"/>
      <c r="U51" s="71">
        <v>0</v>
      </c>
      <c r="V51" s="257">
        <f t="shared" si="5"/>
        <v>0</v>
      </c>
      <c r="W51" s="73">
        <f t="shared" si="6"/>
        <v>0</v>
      </c>
      <c r="X51" s="147">
        <v>0</v>
      </c>
      <c r="Y51" s="73">
        <f>'ИТОГ и проверка (миша-барс)'!D51</f>
        <v>0</v>
      </c>
      <c r="Z51" s="10">
        <v>0</v>
      </c>
      <c r="AA51" s="71">
        <f t="shared" si="8"/>
        <v>0</v>
      </c>
      <c r="AB51" s="10">
        <f t="shared" si="0"/>
        <v>0</v>
      </c>
      <c r="AC51" s="77"/>
      <c r="AD51" s="73"/>
      <c r="AE51" s="77"/>
      <c r="AF51" s="77"/>
      <c r="AG51" s="73">
        <f t="shared" si="9"/>
        <v>0</v>
      </c>
      <c r="AH51" s="73"/>
      <c r="AI51" s="91"/>
      <c r="AJ51" s="91">
        <f t="shared" si="10"/>
        <v>0</v>
      </c>
      <c r="AK51" s="89">
        <f t="shared" si="1"/>
        <v>0</v>
      </c>
      <c r="AL51" s="71">
        <f t="shared" si="2"/>
        <v>0</v>
      </c>
    </row>
    <row r="52" spans="1:38" ht="31.5">
      <c r="A52" s="66" t="s">
        <v>111</v>
      </c>
      <c r="B52" s="67" t="s">
        <v>112</v>
      </c>
      <c r="C52" s="196">
        <v>395.2</v>
      </c>
      <c r="D52" s="284">
        <v>0</v>
      </c>
      <c r="E52" s="356">
        <v>0</v>
      </c>
      <c r="F52" s="174">
        <f t="shared" si="3"/>
        <v>0</v>
      </c>
      <c r="G52" s="75">
        <v>0</v>
      </c>
      <c r="H52" s="75">
        <v>0</v>
      </c>
      <c r="I52" s="75"/>
      <c r="J52" s="75"/>
      <c r="K52" s="75"/>
      <c r="L52" s="75"/>
      <c r="M52" s="75">
        <v>0</v>
      </c>
      <c r="N52" s="75"/>
      <c r="O52" s="377">
        <v>0</v>
      </c>
      <c r="P52" s="77"/>
      <c r="Q52" s="77"/>
      <c r="R52" s="77"/>
      <c r="S52" s="77"/>
      <c r="T52" s="77"/>
      <c r="U52" s="71">
        <v>0</v>
      </c>
      <c r="V52" s="71">
        <f t="shared" si="5"/>
        <v>0</v>
      </c>
      <c r="W52" s="10">
        <f t="shared" si="6"/>
        <v>0</v>
      </c>
      <c r="X52" s="77">
        <v>0</v>
      </c>
      <c r="Y52" s="10">
        <f>'ИТОГ и проверка (миша-барс)'!D52</f>
        <v>0</v>
      </c>
      <c r="Z52" s="73">
        <v>0</v>
      </c>
      <c r="AA52" s="257">
        <f t="shared" si="8"/>
        <v>0</v>
      </c>
      <c r="AB52" s="73">
        <f t="shared" si="0"/>
        <v>0</v>
      </c>
      <c r="AC52" s="77"/>
      <c r="AD52" s="73"/>
      <c r="AE52" s="77"/>
      <c r="AF52" s="77"/>
      <c r="AG52" s="73">
        <f t="shared" si="9"/>
        <v>0</v>
      </c>
      <c r="AH52" s="73"/>
      <c r="AI52" s="91"/>
      <c r="AJ52" s="91">
        <f t="shared" si="10"/>
        <v>0</v>
      </c>
      <c r="AK52" s="89">
        <f t="shared" si="1"/>
        <v>0</v>
      </c>
      <c r="AL52" s="71">
        <f t="shared" si="2"/>
        <v>0</v>
      </c>
    </row>
    <row r="53" spans="1:38">
      <c r="A53" s="93" t="s">
        <v>113</v>
      </c>
      <c r="B53" s="57" t="s">
        <v>114</v>
      </c>
      <c r="C53" s="175"/>
      <c r="D53" s="58"/>
      <c r="E53" s="167"/>
      <c r="F53" s="192"/>
      <c r="G53" s="61"/>
      <c r="H53" s="61"/>
      <c r="I53" s="61"/>
      <c r="J53" s="61"/>
      <c r="K53" s="61"/>
      <c r="L53" s="61"/>
      <c r="M53" s="61"/>
      <c r="N53" s="61"/>
      <c r="O53" s="378"/>
      <c r="P53" s="58"/>
      <c r="Q53" s="58"/>
      <c r="R53" s="58"/>
      <c r="S53" s="58"/>
      <c r="T53" s="58"/>
      <c r="U53" s="58"/>
      <c r="V53" s="60"/>
      <c r="W53" s="60"/>
      <c r="X53" s="60"/>
      <c r="Y53" s="60"/>
      <c r="Z53" s="120"/>
      <c r="AA53" s="60"/>
      <c r="AB53" s="10">
        <f t="shared" si="0"/>
        <v>0</v>
      </c>
      <c r="AC53" s="60"/>
      <c r="AD53" s="60"/>
      <c r="AE53" s="60"/>
      <c r="AF53" s="60"/>
      <c r="AG53" s="60"/>
      <c r="AH53" s="60"/>
      <c r="AI53" s="317"/>
      <c r="AJ53" s="91">
        <f t="shared" si="10"/>
        <v>0</v>
      </c>
      <c r="AK53" s="89">
        <f t="shared" si="1"/>
        <v>0</v>
      </c>
      <c r="AL53" s="71">
        <f t="shared" si="2"/>
        <v>0</v>
      </c>
    </row>
    <row r="54" spans="1:38" ht="47.25">
      <c r="A54" s="66" t="s">
        <v>115</v>
      </c>
      <c r="B54" s="67" t="s">
        <v>116</v>
      </c>
      <c r="C54" s="171">
        <v>242.89099999999999</v>
      </c>
      <c r="D54" s="284">
        <v>500</v>
      </c>
      <c r="E54" s="227">
        <v>500</v>
      </c>
      <c r="F54" s="174">
        <f t="shared" si="3"/>
        <v>2.0585365451992872</v>
      </c>
      <c r="G54" s="75">
        <v>50</v>
      </c>
      <c r="H54" s="75">
        <v>10</v>
      </c>
      <c r="I54" s="75"/>
      <c r="J54" s="75"/>
      <c r="K54" s="75"/>
      <c r="L54" s="75"/>
      <c r="M54" s="75">
        <v>50</v>
      </c>
      <c r="N54" s="75"/>
      <c r="O54" s="377">
        <v>50</v>
      </c>
      <c r="P54" s="77"/>
      <c r="Q54" s="77"/>
      <c r="R54" s="77"/>
      <c r="S54" s="77"/>
      <c r="T54" s="77"/>
      <c r="U54" s="71">
        <f t="shared" si="4"/>
        <v>100</v>
      </c>
      <c r="V54" s="257">
        <f t="shared" si="5"/>
        <v>50</v>
      </c>
      <c r="W54" s="73">
        <f t="shared" si="6"/>
        <v>50</v>
      </c>
      <c r="X54" s="147">
        <v>10</v>
      </c>
      <c r="Y54" s="73">
        <f>'ИТОГ и проверка (миша-барс)'!D54</f>
        <v>50</v>
      </c>
      <c r="Z54" s="10">
        <f t="shared" si="7"/>
        <v>10</v>
      </c>
      <c r="AA54" s="71">
        <f t="shared" si="8"/>
        <v>0</v>
      </c>
      <c r="AB54" s="73">
        <f t="shared" si="0"/>
        <v>0</v>
      </c>
      <c r="AC54" s="77"/>
      <c r="AD54" s="73"/>
      <c r="AE54" s="77"/>
      <c r="AF54" s="77"/>
      <c r="AG54" s="73">
        <f t="shared" si="9"/>
        <v>50</v>
      </c>
      <c r="AH54" s="73"/>
      <c r="AI54" s="91"/>
      <c r="AJ54" s="91">
        <f t="shared" si="10"/>
        <v>50</v>
      </c>
      <c r="AK54" s="89">
        <f t="shared" si="1"/>
        <v>0</v>
      </c>
      <c r="AL54" s="71">
        <f t="shared" si="2"/>
        <v>0</v>
      </c>
    </row>
    <row r="55" spans="1:38" ht="31.5">
      <c r="A55" s="66" t="s">
        <v>117</v>
      </c>
      <c r="B55" s="67" t="s">
        <v>118</v>
      </c>
      <c r="C55" s="195">
        <v>373.82499999999999</v>
      </c>
      <c r="D55" s="284">
        <v>0</v>
      </c>
      <c r="E55" s="170">
        <v>0</v>
      </c>
      <c r="F55" s="174">
        <f t="shared" si="3"/>
        <v>0</v>
      </c>
      <c r="G55" s="75">
        <v>0</v>
      </c>
      <c r="H55" s="75">
        <v>0</v>
      </c>
      <c r="I55" s="75"/>
      <c r="J55" s="75"/>
      <c r="K55" s="75"/>
      <c r="L55" s="75"/>
      <c r="M55" s="75">
        <v>0</v>
      </c>
      <c r="N55" s="75"/>
      <c r="O55" s="377">
        <v>0</v>
      </c>
      <c r="P55" s="77"/>
      <c r="Q55" s="77"/>
      <c r="R55" s="77"/>
      <c r="S55" s="77"/>
      <c r="T55" s="77"/>
      <c r="U55" s="71">
        <v>0</v>
      </c>
      <c r="V55" s="71">
        <f t="shared" si="5"/>
        <v>0</v>
      </c>
      <c r="W55" s="10">
        <f t="shared" si="6"/>
        <v>0</v>
      </c>
      <c r="X55" s="77">
        <v>0</v>
      </c>
      <c r="Y55" s="10">
        <f>'ИТОГ и проверка (миша-барс)'!D55</f>
        <v>0</v>
      </c>
      <c r="Z55" s="73">
        <v>0</v>
      </c>
      <c r="AA55" s="71">
        <f t="shared" si="8"/>
        <v>0</v>
      </c>
      <c r="AB55" s="10">
        <f t="shared" si="0"/>
        <v>0</v>
      </c>
      <c r="AC55" s="77"/>
      <c r="AD55" s="73"/>
      <c r="AE55" s="77"/>
      <c r="AF55" s="77"/>
      <c r="AG55" s="73">
        <f t="shared" si="9"/>
        <v>0</v>
      </c>
      <c r="AH55" s="73"/>
      <c r="AI55" s="91"/>
      <c r="AJ55" s="91">
        <f t="shared" si="10"/>
        <v>0</v>
      </c>
      <c r="AK55" s="89">
        <f t="shared" si="1"/>
        <v>0</v>
      </c>
      <c r="AL55" s="71">
        <f t="shared" si="2"/>
        <v>0</v>
      </c>
    </row>
    <row r="56" spans="1:38" ht="31.5">
      <c r="A56" s="66" t="s">
        <v>119</v>
      </c>
      <c r="B56" s="67" t="s">
        <v>120</v>
      </c>
      <c r="C56" s="196">
        <v>46.606000000000002</v>
      </c>
      <c r="D56" s="284">
        <v>0</v>
      </c>
      <c r="E56" s="170">
        <v>0</v>
      </c>
      <c r="F56" s="174">
        <f t="shared" si="3"/>
        <v>0</v>
      </c>
      <c r="G56" s="75">
        <v>0</v>
      </c>
      <c r="H56" s="75">
        <v>0</v>
      </c>
      <c r="I56" s="75"/>
      <c r="J56" s="75"/>
      <c r="K56" s="75"/>
      <c r="L56" s="75"/>
      <c r="M56" s="75">
        <v>0</v>
      </c>
      <c r="N56" s="75"/>
      <c r="O56" s="377">
        <v>0</v>
      </c>
      <c r="P56" s="77"/>
      <c r="Q56" s="77"/>
      <c r="R56" s="77"/>
      <c r="S56" s="77"/>
      <c r="T56" s="77"/>
      <c r="U56" s="71">
        <v>0</v>
      </c>
      <c r="V56" s="257">
        <f t="shared" si="5"/>
        <v>0</v>
      </c>
      <c r="W56" s="73">
        <f t="shared" si="6"/>
        <v>0</v>
      </c>
      <c r="X56" s="147">
        <v>0</v>
      </c>
      <c r="Y56" s="73">
        <f>'ИТОГ и проверка (миша-барс)'!D56</f>
        <v>0</v>
      </c>
      <c r="Z56" s="10">
        <v>0</v>
      </c>
      <c r="AA56" s="71">
        <f t="shared" si="8"/>
        <v>0</v>
      </c>
      <c r="AB56" s="73">
        <f t="shared" si="0"/>
        <v>0</v>
      </c>
      <c r="AC56" s="77"/>
      <c r="AD56" s="73"/>
      <c r="AE56" s="77"/>
      <c r="AF56" s="77"/>
      <c r="AG56" s="73">
        <f t="shared" si="9"/>
        <v>0</v>
      </c>
      <c r="AH56" s="73"/>
      <c r="AI56" s="91"/>
      <c r="AJ56" s="91">
        <f t="shared" si="10"/>
        <v>0</v>
      </c>
      <c r="AK56" s="89">
        <f t="shared" si="1"/>
        <v>0</v>
      </c>
      <c r="AL56" s="71">
        <f t="shared" si="2"/>
        <v>0</v>
      </c>
    </row>
    <row r="57" spans="1:38">
      <c r="A57" s="93" t="s">
        <v>121</v>
      </c>
      <c r="B57" s="57" t="s">
        <v>122</v>
      </c>
      <c r="C57" s="175"/>
      <c r="D57" s="165"/>
      <c r="E57" s="229"/>
      <c r="F57" s="213"/>
      <c r="G57" s="61"/>
      <c r="H57" s="61"/>
      <c r="I57" s="61"/>
      <c r="J57" s="61"/>
      <c r="K57" s="61"/>
      <c r="L57" s="61"/>
      <c r="M57" s="61"/>
      <c r="N57" s="61"/>
      <c r="O57" s="378"/>
      <c r="P57" s="58"/>
      <c r="Q57" s="58"/>
      <c r="R57" s="58"/>
      <c r="S57" s="58"/>
      <c r="T57" s="58"/>
      <c r="U57" s="58"/>
      <c r="V57" s="60"/>
      <c r="W57" s="60"/>
      <c r="X57" s="60"/>
      <c r="Y57" s="60"/>
      <c r="Z57" s="120"/>
      <c r="AA57" s="60"/>
      <c r="AB57" s="10">
        <f t="shared" si="0"/>
        <v>0</v>
      </c>
      <c r="AC57" s="60"/>
      <c r="AD57" s="60"/>
      <c r="AE57" s="60"/>
      <c r="AF57" s="60"/>
      <c r="AG57" s="60"/>
      <c r="AH57" s="60"/>
      <c r="AI57" s="317"/>
      <c r="AJ57" s="91">
        <f t="shared" si="10"/>
        <v>0</v>
      </c>
      <c r="AK57" s="89">
        <f t="shared" si="1"/>
        <v>0</v>
      </c>
      <c r="AL57" s="71">
        <f t="shared" si="2"/>
        <v>0</v>
      </c>
    </row>
    <row r="58" spans="1:38" ht="47.25">
      <c r="A58" s="66" t="s">
        <v>123</v>
      </c>
      <c r="B58" s="67" t="s">
        <v>124</v>
      </c>
      <c r="C58" s="171">
        <v>399.13</v>
      </c>
      <c r="D58" s="74">
        <v>203</v>
      </c>
      <c r="E58" s="148">
        <v>230</v>
      </c>
      <c r="F58" s="157">
        <f t="shared" si="3"/>
        <v>0.57625335103850872</v>
      </c>
      <c r="G58" s="75">
        <v>20</v>
      </c>
      <c r="H58" s="75">
        <v>10</v>
      </c>
      <c r="I58" s="75"/>
      <c r="J58" s="75"/>
      <c r="K58" s="75"/>
      <c r="L58" s="75"/>
      <c r="M58" s="75">
        <v>20</v>
      </c>
      <c r="N58" s="75"/>
      <c r="O58" s="36">
        <v>15</v>
      </c>
      <c r="P58" s="77"/>
      <c r="Q58" s="77"/>
      <c r="R58" s="77"/>
      <c r="S58" s="77"/>
      <c r="T58" s="77"/>
      <c r="U58" s="71">
        <f t="shared" si="4"/>
        <v>75</v>
      </c>
      <c r="V58" s="257">
        <f t="shared" si="5"/>
        <v>23</v>
      </c>
      <c r="W58" s="73">
        <f t="shared" si="6"/>
        <v>23</v>
      </c>
      <c r="X58" s="147">
        <v>10</v>
      </c>
      <c r="Y58" s="73">
        <f>'ИТОГ и проверка (миша-барс)'!D58</f>
        <v>23</v>
      </c>
      <c r="Z58" s="10">
        <f t="shared" si="7"/>
        <v>10</v>
      </c>
      <c r="AA58" s="71">
        <f t="shared" si="8"/>
        <v>0</v>
      </c>
      <c r="AB58" s="73">
        <f t="shared" si="0"/>
        <v>0</v>
      </c>
      <c r="AC58" s="77"/>
      <c r="AD58" s="73"/>
      <c r="AE58" s="77"/>
      <c r="AF58" s="77"/>
      <c r="AG58" s="73">
        <f t="shared" si="9"/>
        <v>23</v>
      </c>
      <c r="AH58" s="73"/>
      <c r="AI58" s="91"/>
      <c r="AJ58" s="91">
        <f t="shared" si="10"/>
        <v>23</v>
      </c>
      <c r="AK58" s="89">
        <f t="shared" si="1"/>
        <v>0</v>
      </c>
      <c r="AL58" s="71">
        <f t="shared" si="2"/>
        <v>0</v>
      </c>
    </row>
    <row r="59" spans="1:38" ht="31.5">
      <c r="A59" s="66" t="s">
        <v>125</v>
      </c>
      <c r="B59" s="67" t="s">
        <v>126</v>
      </c>
      <c r="C59" s="168">
        <v>162.821</v>
      </c>
      <c r="D59" s="284">
        <v>0</v>
      </c>
      <c r="E59" s="357">
        <v>0</v>
      </c>
      <c r="F59" s="174">
        <f t="shared" si="3"/>
        <v>0</v>
      </c>
      <c r="G59" s="75">
        <v>0</v>
      </c>
      <c r="H59" s="75">
        <v>0</v>
      </c>
      <c r="I59" s="75"/>
      <c r="J59" s="75"/>
      <c r="K59" s="75"/>
      <c r="L59" s="75"/>
      <c r="M59" s="75">
        <v>0</v>
      </c>
      <c r="N59" s="75"/>
      <c r="O59" s="379">
        <v>0</v>
      </c>
      <c r="P59" s="77"/>
      <c r="Q59" s="77"/>
      <c r="R59" s="77"/>
      <c r="S59" s="77"/>
      <c r="T59" s="77"/>
      <c r="U59" s="71">
        <v>0</v>
      </c>
      <c r="V59" s="71">
        <f t="shared" si="5"/>
        <v>0</v>
      </c>
      <c r="W59" s="10">
        <f t="shared" si="6"/>
        <v>0</v>
      </c>
      <c r="X59" s="77">
        <v>0</v>
      </c>
      <c r="Y59" s="10">
        <f>'ИТОГ и проверка (миша-барс)'!D59</f>
        <v>0</v>
      </c>
      <c r="Z59" s="73">
        <v>0</v>
      </c>
      <c r="AA59" s="71">
        <f t="shared" si="8"/>
        <v>0</v>
      </c>
      <c r="AB59" s="10">
        <f t="shared" si="0"/>
        <v>0</v>
      </c>
      <c r="AC59" s="77"/>
      <c r="AD59" s="73"/>
      <c r="AE59" s="77"/>
      <c r="AF59" s="77"/>
      <c r="AG59" s="73">
        <f t="shared" si="9"/>
        <v>0</v>
      </c>
      <c r="AH59" s="73"/>
      <c r="AI59" s="91"/>
      <c r="AJ59" s="91">
        <f t="shared" si="10"/>
        <v>0</v>
      </c>
      <c r="AK59" s="89">
        <f t="shared" si="1"/>
        <v>0</v>
      </c>
      <c r="AL59" s="71">
        <f t="shared" si="2"/>
        <v>0</v>
      </c>
    </row>
    <row r="60" spans="1:38">
      <c r="A60" s="93" t="s">
        <v>127</v>
      </c>
      <c r="B60" s="57" t="s">
        <v>128</v>
      </c>
      <c r="C60" s="163"/>
      <c r="D60" s="165"/>
      <c r="E60" s="258"/>
      <c r="F60" s="213"/>
      <c r="G60" s="61"/>
      <c r="H60" s="61"/>
      <c r="I60" s="61"/>
      <c r="J60" s="61"/>
      <c r="K60" s="61"/>
      <c r="L60" s="61"/>
      <c r="M60" s="61"/>
      <c r="N60" s="61"/>
      <c r="O60" s="378"/>
      <c r="P60" s="58"/>
      <c r="Q60" s="58"/>
      <c r="R60" s="58"/>
      <c r="S60" s="58"/>
      <c r="T60" s="58"/>
      <c r="U60" s="58"/>
      <c r="V60" s="60"/>
      <c r="W60" s="60"/>
      <c r="X60" s="60"/>
      <c r="Y60" s="60"/>
      <c r="Z60" s="120"/>
      <c r="AA60" s="60"/>
      <c r="AB60" s="73">
        <f t="shared" si="0"/>
        <v>0</v>
      </c>
      <c r="AC60" s="60"/>
      <c r="AD60" s="60"/>
      <c r="AE60" s="60"/>
      <c r="AF60" s="60"/>
      <c r="AG60" s="60"/>
      <c r="AH60" s="60"/>
      <c r="AI60" s="317"/>
      <c r="AJ60" s="91">
        <f t="shared" si="10"/>
        <v>0</v>
      </c>
      <c r="AK60" s="89">
        <f t="shared" si="1"/>
        <v>0</v>
      </c>
      <c r="AL60" s="71">
        <f t="shared" si="2"/>
        <v>0</v>
      </c>
    </row>
    <row r="61" spans="1:38" ht="78.75">
      <c r="A61" s="66" t="s">
        <v>129</v>
      </c>
      <c r="B61" s="67" t="s">
        <v>130</v>
      </c>
      <c r="C61" s="168">
        <v>51.076999999999998</v>
      </c>
      <c r="D61" s="271">
        <v>0</v>
      </c>
      <c r="E61" s="227">
        <v>0</v>
      </c>
      <c r="F61" s="174">
        <f t="shared" si="3"/>
        <v>0</v>
      </c>
      <c r="G61" s="75">
        <v>0</v>
      </c>
      <c r="H61" s="75">
        <v>0</v>
      </c>
      <c r="I61" s="75"/>
      <c r="J61" s="75"/>
      <c r="K61" s="75"/>
      <c r="L61" s="75"/>
      <c r="M61" s="75">
        <v>0</v>
      </c>
      <c r="N61" s="75"/>
      <c r="O61" s="379">
        <v>0</v>
      </c>
      <c r="P61" s="77"/>
      <c r="Q61" s="77"/>
      <c r="R61" s="77"/>
      <c r="S61" s="77"/>
      <c r="T61" s="77"/>
      <c r="U61" s="71">
        <v>0</v>
      </c>
      <c r="V61" s="257">
        <f t="shared" si="5"/>
        <v>0</v>
      </c>
      <c r="W61" s="73">
        <f t="shared" si="6"/>
        <v>0</v>
      </c>
      <c r="X61" s="147">
        <v>0</v>
      </c>
      <c r="Y61" s="73">
        <f>'ИТОГ и проверка (миша-барс)'!D61</f>
        <v>0</v>
      </c>
      <c r="Z61" s="10">
        <v>0</v>
      </c>
      <c r="AA61" s="71">
        <f t="shared" si="8"/>
        <v>0</v>
      </c>
      <c r="AB61" s="10">
        <f t="shared" si="0"/>
        <v>0</v>
      </c>
      <c r="AC61" s="77"/>
      <c r="AD61" s="73"/>
      <c r="AE61" s="77"/>
      <c r="AF61" s="77"/>
      <c r="AG61" s="73">
        <f t="shared" si="9"/>
        <v>0</v>
      </c>
      <c r="AH61" s="73"/>
      <c r="AI61" s="91"/>
      <c r="AJ61" s="91">
        <f t="shared" si="10"/>
        <v>0</v>
      </c>
      <c r="AK61" s="89">
        <f t="shared" si="1"/>
        <v>0</v>
      </c>
      <c r="AL61" s="71">
        <f t="shared" si="2"/>
        <v>0</v>
      </c>
    </row>
    <row r="62" spans="1:38" ht="47.25">
      <c r="A62" s="66" t="s">
        <v>131</v>
      </c>
      <c r="B62" s="67" t="s">
        <v>132</v>
      </c>
      <c r="C62" s="222">
        <v>135.06299999999999</v>
      </c>
      <c r="D62" s="74">
        <v>0</v>
      </c>
      <c r="E62" s="187">
        <v>0</v>
      </c>
      <c r="F62" s="157">
        <f t="shared" si="3"/>
        <v>0</v>
      </c>
      <c r="G62" s="75">
        <v>0</v>
      </c>
      <c r="H62" s="75">
        <v>0</v>
      </c>
      <c r="I62" s="75"/>
      <c r="J62" s="75"/>
      <c r="K62" s="75"/>
      <c r="L62" s="75"/>
      <c r="M62" s="75">
        <v>0</v>
      </c>
      <c r="N62" s="75"/>
      <c r="O62" s="379">
        <v>0</v>
      </c>
      <c r="P62" s="77"/>
      <c r="Q62" s="77"/>
      <c r="R62" s="77"/>
      <c r="S62" s="77"/>
      <c r="T62" s="77"/>
      <c r="U62" s="71">
        <v>0</v>
      </c>
      <c r="V62" s="71">
        <f t="shared" si="5"/>
        <v>0</v>
      </c>
      <c r="W62" s="10">
        <f t="shared" si="6"/>
        <v>0</v>
      </c>
      <c r="X62" s="77">
        <v>0</v>
      </c>
      <c r="Y62" s="10">
        <f>'ИТОГ и проверка (миша-барс)'!D62</f>
        <v>0</v>
      </c>
      <c r="Z62" s="73">
        <v>0</v>
      </c>
      <c r="AA62" s="257">
        <f t="shared" si="8"/>
        <v>0</v>
      </c>
      <c r="AB62" s="73">
        <f t="shared" si="0"/>
        <v>0</v>
      </c>
      <c r="AC62" s="77"/>
      <c r="AD62" s="73"/>
      <c r="AE62" s="77"/>
      <c r="AF62" s="77"/>
      <c r="AG62" s="73">
        <f t="shared" si="9"/>
        <v>0</v>
      </c>
      <c r="AH62" s="73"/>
      <c r="AI62" s="91"/>
      <c r="AJ62" s="91">
        <f t="shared" si="10"/>
        <v>0</v>
      </c>
      <c r="AK62" s="89">
        <f t="shared" si="1"/>
        <v>0</v>
      </c>
      <c r="AL62" s="71">
        <f t="shared" si="2"/>
        <v>0</v>
      </c>
    </row>
    <row r="63" spans="1:38" ht="47.25">
      <c r="A63" s="66" t="s">
        <v>133</v>
      </c>
      <c r="B63" s="67" t="s">
        <v>134</v>
      </c>
      <c r="C63" s="195">
        <v>220.90799999999999</v>
      </c>
      <c r="D63" s="74">
        <v>168</v>
      </c>
      <c r="E63" s="70">
        <v>168</v>
      </c>
      <c r="F63" s="157">
        <f t="shared" si="3"/>
        <v>0.76049758270411216</v>
      </c>
      <c r="G63" s="75">
        <v>16</v>
      </c>
      <c r="H63" s="75">
        <v>10</v>
      </c>
      <c r="I63" s="75"/>
      <c r="J63" s="75"/>
      <c r="K63" s="75"/>
      <c r="L63" s="75"/>
      <c r="M63" s="75">
        <v>16</v>
      </c>
      <c r="N63" s="75"/>
      <c r="O63" s="377">
        <v>5</v>
      </c>
      <c r="P63" s="77"/>
      <c r="Q63" s="77"/>
      <c r="R63" s="77"/>
      <c r="S63" s="77"/>
      <c r="T63" s="77"/>
      <c r="U63" s="71">
        <f t="shared" si="4"/>
        <v>31.25</v>
      </c>
      <c r="V63" s="257">
        <f t="shared" si="5"/>
        <v>16.8</v>
      </c>
      <c r="W63" s="73">
        <f t="shared" si="6"/>
        <v>16</v>
      </c>
      <c r="X63" s="147">
        <v>10</v>
      </c>
      <c r="Y63" s="73">
        <f>'ИТОГ и проверка (миша-барс)'!D63</f>
        <v>16</v>
      </c>
      <c r="Z63" s="10">
        <f t="shared" si="7"/>
        <v>9.5238095238095237</v>
      </c>
      <c r="AA63" s="71">
        <f t="shared" si="8"/>
        <v>-0.47619047619047628</v>
      </c>
      <c r="AB63" s="10">
        <f t="shared" si="0"/>
        <v>0</v>
      </c>
      <c r="AC63" s="77"/>
      <c r="AD63" s="73"/>
      <c r="AE63" s="77"/>
      <c r="AF63" s="77"/>
      <c r="AG63" s="73">
        <f t="shared" si="9"/>
        <v>16</v>
      </c>
      <c r="AH63" s="73"/>
      <c r="AI63" s="91"/>
      <c r="AJ63" s="91">
        <f t="shared" si="10"/>
        <v>16</v>
      </c>
      <c r="AK63" s="89">
        <f t="shared" si="1"/>
        <v>0</v>
      </c>
      <c r="AL63" s="71">
        <f t="shared" si="2"/>
        <v>0</v>
      </c>
    </row>
    <row r="64" spans="1:38" ht="31.5">
      <c r="A64" s="66" t="s">
        <v>135</v>
      </c>
      <c r="B64" s="67" t="s">
        <v>136</v>
      </c>
      <c r="C64" s="171">
        <v>9.98</v>
      </c>
      <c r="D64" s="74">
        <v>0</v>
      </c>
      <c r="E64" s="206">
        <v>0</v>
      </c>
      <c r="F64" s="157">
        <f t="shared" si="3"/>
        <v>0</v>
      </c>
      <c r="G64" s="75">
        <v>0</v>
      </c>
      <c r="H64" s="75">
        <v>0</v>
      </c>
      <c r="I64" s="75"/>
      <c r="J64" s="75"/>
      <c r="K64" s="75"/>
      <c r="L64" s="75"/>
      <c r="M64" s="75">
        <v>0</v>
      </c>
      <c r="N64" s="75"/>
      <c r="O64" s="377">
        <v>0</v>
      </c>
      <c r="P64" s="77"/>
      <c r="Q64" s="77"/>
      <c r="R64" s="77"/>
      <c r="S64" s="77"/>
      <c r="T64" s="77"/>
      <c r="U64" s="71">
        <v>0</v>
      </c>
      <c r="V64" s="71">
        <f t="shared" si="5"/>
        <v>0</v>
      </c>
      <c r="W64" s="10">
        <f t="shared" si="6"/>
        <v>0</v>
      </c>
      <c r="X64" s="77">
        <v>0</v>
      </c>
      <c r="Y64" s="10">
        <f>'ИТОГ и проверка (миша-барс)'!D64</f>
        <v>0</v>
      </c>
      <c r="Z64" s="73">
        <v>0</v>
      </c>
      <c r="AA64" s="257">
        <f t="shared" si="8"/>
        <v>0</v>
      </c>
      <c r="AB64" s="73">
        <f t="shared" si="0"/>
        <v>0</v>
      </c>
      <c r="AC64" s="77"/>
      <c r="AD64" s="73"/>
      <c r="AE64" s="77"/>
      <c r="AF64" s="77"/>
      <c r="AG64" s="73">
        <f t="shared" si="9"/>
        <v>0</v>
      </c>
      <c r="AH64" s="73"/>
      <c r="AI64" s="91"/>
      <c r="AJ64" s="91">
        <f t="shared" si="10"/>
        <v>0</v>
      </c>
      <c r="AK64" s="89">
        <f t="shared" si="1"/>
        <v>0</v>
      </c>
      <c r="AL64" s="71">
        <f t="shared" si="2"/>
        <v>0</v>
      </c>
    </row>
    <row r="65" spans="1:38" ht="31.5">
      <c r="A65" s="66" t="s">
        <v>137</v>
      </c>
      <c r="B65" s="67" t="s">
        <v>138</v>
      </c>
      <c r="C65" s="168">
        <v>16.03</v>
      </c>
      <c r="D65" s="284">
        <v>0</v>
      </c>
      <c r="E65" s="250">
        <v>0</v>
      </c>
      <c r="F65" s="174">
        <f t="shared" si="3"/>
        <v>0</v>
      </c>
      <c r="G65" s="75">
        <v>0</v>
      </c>
      <c r="H65" s="75">
        <v>0</v>
      </c>
      <c r="I65" s="75"/>
      <c r="J65" s="75"/>
      <c r="K65" s="75"/>
      <c r="L65" s="75"/>
      <c r="M65" s="75">
        <v>0</v>
      </c>
      <c r="N65" s="75"/>
      <c r="O65" s="377">
        <v>0</v>
      </c>
      <c r="P65" s="77"/>
      <c r="Q65" s="77"/>
      <c r="R65" s="77"/>
      <c r="S65" s="77"/>
      <c r="T65" s="77"/>
      <c r="U65" s="71">
        <v>0</v>
      </c>
      <c r="V65" s="257">
        <f t="shared" si="5"/>
        <v>0</v>
      </c>
      <c r="W65" s="73">
        <f t="shared" si="6"/>
        <v>0</v>
      </c>
      <c r="X65" s="147">
        <v>0</v>
      </c>
      <c r="Y65" s="73">
        <f>'ИТОГ и проверка (миша-барс)'!D65</f>
        <v>0</v>
      </c>
      <c r="Z65" s="10">
        <v>0</v>
      </c>
      <c r="AA65" s="71">
        <f t="shared" si="8"/>
        <v>0</v>
      </c>
      <c r="AB65" s="10">
        <f t="shared" si="0"/>
        <v>0</v>
      </c>
      <c r="AC65" s="77"/>
      <c r="AD65" s="73"/>
      <c r="AE65" s="77"/>
      <c r="AF65" s="77"/>
      <c r="AG65" s="73">
        <f t="shared" si="9"/>
        <v>0</v>
      </c>
      <c r="AH65" s="73"/>
      <c r="AI65" s="91"/>
      <c r="AJ65" s="91">
        <f t="shared" si="10"/>
        <v>0</v>
      </c>
      <c r="AK65" s="89">
        <f t="shared" si="1"/>
        <v>0</v>
      </c>
      <c r="AL65" s="71">
        <f t="shared" si="2"/>
        <v>0</v>
      </c>
    </row>
    <row r="66" spans="1:38" ht="31.5">
      <c r="A66" s="66" t="s">
        <v>139</v>
      </c>
      <c r="B66" s="67" t="s">
        <v>140</v>
      </c>
      <c r="C66" s="171">
        <v>11.13</v>
      </c>
      <c r="D66" s="74">
        <v>0</v>
      </c>
      <c r="E66" s="148">
        <v>0</v>
      </c>
      <c r="F66" s="157">
        <f t="shared" si="3"/>
        <v>0</v>
      </c>
      <c r="G66" s="75">
        <v>0</v>
      </c>
      <c r="H66" s="75">
        <v>0</v>
      </c>
      <c r="I66" s="75"/>
      <c r="J66" s="75"/>
      <c r="K66" s="75"/>
      <c r="L66" s="75"/>
      <c r="M66" s="75">
        <v>0</v>
      </c>
      <c r="N66" s="75"/>
      <c r="O66" s="377">
        <v>0</v>
      </c>
      <c r="P66" s="77"/>
      <c r="Q66" s="77"/>
      <c r="R66" s="77"/>
      <c r="S66" s="77"/>
      <c r="T66" s="77"/>
      <c r="U66" s="71">
        <v>0</v>
      </c>
      <c r="V66" s="71">
        <f t="shared" si="5"/>
        <v>0</v>
      </c>
      <c r="W66" s="10">
        <f t="shared" si="6"/>
        <v>0</v>
      </c>
      <c r="X66" s="77">
        <v>0</v>
      </c>
      <c r="Y66" s="10">
        <f>'ИТОГ и проверка (миша-барс)'!D66</f>
        <v>0</v>
      </c>
      <c r="Z66" s="73">
        <v>0</v>
      </c>
      <c r="AA66" s="257">
        <f t="shared" si="8"/>
        <v>0</v>
      </c>
      <c r="AB66" s="73">
        <f t="shared" si="0"/>
        <v>0</v>
      </c>
      <c r="AC66" s="77"/>
      <c r="AD66" s="73"/>
      <c r="AE66" s="77"/>
      <c r="AF66" s="77"/>
      <c r="AG66" s="73">
        <f t="shared" si="9"/>
        <v>0</v>
      </c>
      <c r="AH66" s="73"/>
      <c r="AI66" s="91"/>
      <c r="AJ66" s="91">
        <f t="shared" si="10"/>
        <v>0</v>
      </c>
      <c r="AK66" s="89">
        <f t="shared" si="1"/>
        <v>0</v>
      </c>
      <c r="AL66" s="71">
        <f t="shared" si="2"/>
        <v>0</v>
      </c>
    </row>
    <row r="67" spans="1:38" ht="31.5">
      <c r="A67" s="66" t="s">
        <v>141</v>
      </c>
      <c r="B67" s="67" t="s">
        <v>142</v>
      </c>
      <c r="C67" s="189">
        <v>7.4029999999999996</v>
      </c>
      <c r="D67" s="74">
        <v>0</v>
      </c>
      <c r="E67" s="90">
        <v>0</v>
      </c>
      <c r="F67" s="157">
        <f t="shared" si="3"/>
        <v>0</v>
      </c>
      <c r="G67" s="75">
        <v>0</v>
      </c>
      <c r="H67" s="75">
        <v>0</v>
      </c>
      <c r="I67" s="75"/>
      <c r="J67" s="75"/>
      <c r="K67" s="75"/>
      <c r="L67" s="75"/>
      <c r="M67" s="75">
        <v>0</v>
      </c>
      <c r="N67" s="75"/>
      <c r="O67" s="377">
        <v>0</v>
      </c>
      <c r="P67" s="77"/>
      <c r="Q67" s="77"/>
      <c r="R67" s="77"/>
      <c r="S67" s="77"/>
      <c r="T67" s="77"/>
      <c r="U67" s="71">
        <v>0</v>
      </c>
      <c r="V67" s="257">
        <f t="shared" si="5"/>
        <v>0</v>
      </c>
      <c r="W67" s="73">
        <f t="shared" si="6"/>
        <v>0</v>
      </c>
      <c r="X67" s="147">
        <v>0</v>
      </c>
      <c r="Y67" s="73">
        <f>'ИТОГ и проверка (миша-барс)'!D67</f>
        <v>0</v>
      </c>
      <c r="Z67" s="10">
        <v>0</v>
      </c>
      <c r="AA67" s="71">
        <f t="shared" si="8"/>
        <v>0</v>
      </c>
      <c r="AB67" s="10">
        <f t="shared" si="0"/>
        <v>0</v>
      </c>
      <c r="AC67" s="77"/>
      <c r="AD67" s="73"/>
      <c r="AE67" s="77"/>
      <c r="AF67" s="77"/>
      <c r="AG67" s="73">
        <f t="shared" si="9"/>
        <v>0</v>
      </c>
      <c r="AH67" s="73"/>
      <c r="AI67" s="91"/>
      <c r="AJ67" s="91">
        <f t="shared" si="10"/>
        <v>0</v>
      </c>
      <c r="AK67" s="89">
        <f t="shared" si="1"/>
        <v>0</v>
      </c>
      <c r="AL67" s="71">
        <f t="shared" si="2"/>
        <v>0</v>
      </c>
    </row>
    <row r="68" spans="1:38" ht="31.5">
      <c r="A68" s="66" t="s">
        <v>143</v>
      </c>
      <c r="B68" s="67" t="s">
        <v>144</v>
      </c>
      <c r="C68" s="196">
        <v>8</v>
      </c>
      <c r="D68" s="74">
        <v>0</v>
      </c>
      <c r="E68" s="226">
        <v>0</v>
      </c>
      <c r="F68" s="157">
        <f t="shared" si="3"/>
        <v>0</v>
      </c>
      <c r="G68" s="75">
        <v>0</v>
      </c>
      <c r="H68" s="75">
        <v>0</v>
      </c>
      <c r="I68" s="75"/>
      <c r="J68" s="75"/>
      <c r="K68" s="75"/>
      <c r="L68" s="75"/>
      <c r="M68" s="75">
        <v>0</v>
      </c>
      <c r="N68" s="75"/>
      <c r="O68" s="379">
        <v>0</v>
      </c>
      <c r="P68" s="77"/>
      <c r="Q68" s="77"/>
      <c r="R68" s="77"/>
      <c r="S68" s="77"/>
      <c r="T68" s="77"/>
      <c r="U68" s="71">
        <v>0</v>
      </c>
      <c r="V68" s="71">
        <f t="shared" si="5"/>
        <v>0</v>
      </c>
      <c r="W68" s="10">
        <f t="shared" si="6"/>
        <v>0</v>
      </c>
      <c r="X68" s="77">
        <v>0</v>
      </c>
      <c r="Y68" s="10">
        <f>'ИТОГ и проверка (миша-барс)'!D68</f>
        <v>0</v>
      </c>
      <c r="Z68" s="73">
        <v>0</v>
      </c>
      <c r="AA68" s="257">
        <f t="shared" si="8"/>
        <v>0</v>
      </c>
      <c r="AB68" s="73">
        <f t="shared" si="0"/>
        <v>0</v>
      </c>
      <c r="AC68" s="77"/>
      <c r="AD68" s="73"/>
      <c r="AE68" s="77"/>
      <c r="AF68" s="77"/>
      <c r="AG68" s="73">
        <f t="shared" si="9"/>
        <v>0</v>
      </c>
      <c r="AH68" s="73"/>
      <c r="AI68" s="91"/>
      <c r="AJ68" s="91">
        <f t="shared" si="10"/>
        <v>0</v>
      </c>
      <c r="AK68" s="89">
        <f t="shared" si="1"/>
        <v>0</v>
      </c>
      <c r="AL68" s="71">
        <f t="shared" si="2"/>
        <v>0</v>
      </c>
    </row>
    <row r="69" spans="1:38" ht="31.5">
      <c r="A69" s="66" t="s">
        <v>145</v>
      </c>
      <c r="B69" s="67" t="s">
        <v>146</v>
      </c>
      <c r="C69" s="168">
        <v>28.376999999999999</v>
      </c>
      <c r="D69" s="74">
        <v>0</v>
      </c>
      <c r="E69" s="109">
        <v>0</v>
      </c>
      <c r="F69" s="157">
        <f t="shared" si="3"/>
        <v>0</v>
      </c>
      <c r="G69" s="75">
        <v>0</v>
      </c>
      <c r="H69" s="75">
        <v>0</v>
      </c>
      <c r="I69" s="75"/>
      <c r="J69" s="75"/>
      <c r="K69" s="75"/>
      <c r="L69" s="75"/>
      <c r="M69" s="75">
        <v>0</v>
      </c>
      <c r="N69" s="75"/>
      <c r="O69" s="379">
        <v>0</v>
      </c>
      <c r="P69" s="77"/>
      <c r="Q69" s="77"/>
      <c r="R69" s="77"/>
      <c r="S69" s="77"/>
      <c r="T69" s="77"/>
      <c r="U69" s="71">
        <v>0</v>
      </c>
      <c r="V69" s="257">
        <f t="shared" si="5"/>
        <v>0</v>
      </c>
      <c r="W69" s="73">
        <f t="shared" si="6"/>
        <v>0</v>
      </c>
      <c r="X69" s="147">
        <v>0</v>
      </c>
      <c r="Y69" s="73">
        <f>'ИТОГ и проверка (миша-барс)'!D69</f>
        <v>0</v>
      </c>
      <c r="Z69" s="10">
        <v>0</v>
      </c>
      <c r="AA69" s="71">
        <f t="shared" si="8"/>
        <v>0</v>
      </c>
      <c r="AB69" s="10">
        <f t="shared" si="0"/>
        <v>0</v>
      </c>
      <c r="AC69" s="77"/>
      <c r="AD69" s="73"/>
      <c r="AE69" s="77"/>
      <c r="AF69" s="77"/>
      <c r="AG69" s="73">
        <f t="shared" si="9"/>
        <v>0</v>
      </c>
      <c r="AH69" s="73"/>
      <c r="AI69" s="91"/>
      <c r="AJ69" s="91">
        <f t="shared" si="10"/>
        <v>0</v>
      </c>
      <c r="AK69" s="89">
        <f t="shared" si="1"/>
        <v>0</v>
      </c>
      <c r="AL69" s="71">
        <f t="shared" si="2"/>
        <v>0</v>
      </c>
    </row>
    <row r="70" spans="1:38" ht="31.5">
      <c r="A70" s="66" t="s">
        <v>147</v>
      </c>
      <c r="B70" s="67" t="s">
        <v>148</v>
      </c>
      <c r="C70" s="171">
        <v>36.741999999999997</v>
      </c>
      <c r="D70" s="74">
        <v>0</v>
      </c>
      <c r="E70" s="323">
        <v>0</v>
      </c>
      <c r="F70" s="157">
        <f t="shared" si="3"/>
        <v>0</v>
      </c>
      <c r="G70" s="75">
        <v>0</v>
      </c>
      <c r="H70" s="75">
        <v>0</v>
      </c>
      <c r="I70" s="75"/>
      <c r="J70" s="75"/>
      <c r="K70" s="75"/>
      <c r="L70" s="75"/>
      <c r="M70" s="75">
        <v>0</v>
      </c>
      <c r="N70" s="75"/>
      <c r="O70" s="379">
        <v>0</v>
      </c>
      <c r="P70" s="77"/>
      <c r="Q70" s="77"/>
      <c r="R70" s="77"/>
      <c r="S70" s="77"/>
      <c r="T70" s="77"/>
      <c r="U70" s="71">
        <v>0</v>
      </c>
      <c r="V70" s="71">
        <f t="shared" si="5"/>
        <v>0</v>
      </c>
      <c r="W70" s="10">
        <f t="shared" si="6"/>
        <v>0</v>
      </c>
      <c r="X70" s="77">
        <v>0</v>
      </c>
      <c r="Y70" s="10">
        <f>'ИТОГ и проверка (миша-барс)'!D70</f>
        <v>0</v>
      </c>
      <c r="Z70" s="73">
        <v>0</v>
      </c>
      <c r="AA70" s="257">
        <f t="shared" si="8"/>
        <v>0</v>
      </c>
      <c r="AB70" s="73">
        <f t="shared" si="0"/>
        <v>0</v>
      </c>
      <c r="AC70" s="77"/>
      <c r="AD70" s="73"/>
      <c r="AE70" s="77"/>
      <c r="AF70" s="77"/>
      <c r="AG70" s="73">
        <f t="shared" si="9"/>
        <v>0</v>
      </c>
      <c r="AH70" s="73"/>
      <c r="AI70" s="91"/>
      <c r="AJ70" s="91">
        <f t="shared" si="10"/>
        <v>0</v>
      </c>
      <c r="AK70" s="89">
        <f t="shared" si="1"/>
        <v>0</v>
      </c>
      <c r="AL70" s="71">
        <f t="shared" si="2"/>
        <v>0</v>
      </c>
    </row>
    <row r="71" spans="1:38" ht="110.25">
      <c r="A71" s="66" t="s">
        <v>149</v>
      </c>
      <c r="B71" s="67" t="s">
        <v>150</v>
      </c>
      <c r="C71" s="195">
        <v>120.44</v>
      </c>
      <c r="D71" s="284">
        <v>16</v>
      </c>
      <c r="E71" s="218">
        <v>16</v>
      </c>
      <c r="F71" s="174">
        <f t="shared" si="3"/>
        <v>0.1328462304882099</v>
      </c>
      <c r="G71" s="75">
        <v>1</v>
      </c>
      <c r="H71" s="75">
        <v>6</v>
      </c>
      <c r="I71" s="75"/>
      <c r="J71" s="75"/>
      <c r="K71" s="75"/>
      <c r="L71" s="75"/>
      <c r="M71" s="75">
        <v>1</v>
      </c>
      <c r="N71" s="75"/>
      <c r="O71" s="377">
        <v>0</v>
      </c>
      <c r="P71" s="77"/>
      <c r="Q71" s="77"/>
      <c r="R71" s="77"/>
      <c r="S71" s="77"/>
      <c r="T71" s="77"/>
      <c r="U71" s="71">
        <f t="shared" si="4"/>
        <v>0</v>
      </c>
      <c r="V71" s="257">
        <f t="shared" si="5"/>
        <v>1.6</v>
      </c>
      <c r="W71" s="73">
        <f t="shared" si="6"/>
        <v>1</v>
      </c>
      <c r="X71" s="147">
        <v>10</v>
      </c>
      <c r="Y71" s="73">
        <f>'ИТОГ и проверка (миша-барс)'!D71</f>
        <v>1</v>
      </c>
      <c r="Z71" s="10">
        <f t="shared" si="7"/>
        <v>6.25</v>
      </c>
      <c r="AA71" s="71">
        <f t="shared" si="8"/>
        <v>-3.75</v>
      </c>
      <c r="AB71" s="10">
        <f t="shared" si="0"/>
        <v>0</v>
      </c>
      <c r="AC71" s="77"/>
      <c r="AD71" s="73"/>
      <c r="AE71" s="77"/>
      <c r="AF71" s="77"/>
      <c r="AG71" s="73">
        <f t="shared" si="9"/>
        <v>1</v>
      </c>
      <c r="AH71" s="73"/>
      <c r="AI71" s="91"/>
      <c r="AJ71" s="91">
        <f t="shared" si="10"/>
        <v>1</v>
      </c>
      <c r="AK71" s="89">
        <f t="shared" si="1"/>
        <v>0</v>
      </c>
      <c r="AL71" s="71">
        <f t="shared" si="2"/>
        <v>0</v>
      </c>
    </row>
    <row r="72" spans="1:38" ht="31.5">
      <c r="A72" s="66" t="s">
        <v>151</v>
      </c>
      <c r="B72" s="67" t="s">
        <v>152</v>
      </c>
      <c r="C72" s="171">
        <v>10.984999999999999</v>
      </c>
      <c r="D72" s="74">
        <v>0</v>
      </c>
      <c r="E72" s="226">
        <v>0</v>
      </c>
      <c r="F72" s="157">
        <f t="shared" si="3"/>
        <v>0</v>
      </c>
      <c r="G72" s="75">
        <v>0</v>
      </c>
      <c r="H72" s="75">
        <v>0</v>
      </c>
      <c r="I72" s="75"/>
      <c r="J72" s="75"/>
      <c r="K72" s="75"/>
      <c r="L72" s="75"/>
      <c r="M72" s="75">
        <v>0</v>
      </c>
      <c r="N72" s="75"/>
      <c r="O72" s="377">
        <v>0</v>
      </c>
      <c r="P72" s="77"/>
      <c r="Q72" s="77"/>
      <c r="R72" s="77"/>
      <c r="S72" s="77"/>
      <c r="T72" s="77"/>
      <c r="U72" s="71">
        <v>0</v>
      </c>
      <c r="V72" s="71">
        <f t="shared" si="5"/>
        <v>0</v>
      </c>
      <c r="W72" s="10">
        <f t="shared" si="6"/>
        <v>0</v>
      </c>
      <c r="X72" s="77">
        <v>0</v>
      </c>
      <c r="Y72" s="10">
        <f>'ИТОГ и проверка (миша-барс)'!D72</f>
        <v>0</v>
      </c>
      <c r="Z72" s="73">
        <v>0</v>
      </c>
      <c r="AA72" s="257">
        <f t="shared" si="8"/>
        <v>0</v>
      </c>
      <c r="AB72" s="73">
        <f t="shared" si="0"/>
        <v>0</v>
      </c>
      <c r="AC72" s="77"/>
      <c r="AD72" s="73"/>
      <c r="AE72" s="77"/>
      <c r="AF72" s="77"/>
      <c r="AG72" s="73">
        <f t="shared" si="9"/>
        <v>0</v>
      </c>
      <c r="AH72" s="73"/>
      <c r="AI72" s="91"/>
      <c r="AJ72" s="91">
        <f t="shared" si="10"/>
        <v>0</v>
      </c>
      <c r="AK72" s="89">
        <f t="shared" si="1"/>
        <v>0</v>
      </c>
      <c r="AL72" s="71">
        <f t="shared" si="2"/>
        <v>0</v>
      </c>
    </row>
    <row r="73" spans="1:38">
      <c r="A73" s="93" t="s">
        <v>153</v>
      </c>
      <c r="B73" s="57" t="s">
        <v>154</v>
      </c>
      <c r="C73" s="175"/>
      <c r="D73" s="58"/>
      <c r="E73" s="194"/>
      <c r="F73" s="192"/>
      <c r="G73" s="61"/>
      <c r="H73" s="61"/>
      <c r="I73" s="61"/>
      <c r="J73" s="61"/>
      <c r="K73" s="61"/>
      <c r="L73" s="61"/>
      <c r="M73" s="61"/>
      <c r="N73" s="61"/>
      <c r="O73" s="378"/>
      <c r="P73" s="58"/>
      <c r="Q73" s="58"/>
      <c r="R73" s="58"/>
      <c r="S73" s="58"/>
      <c r="T73" s="58"/>
      <c r="U73" s="58"/>
      <c r="V73" s="60"/>
      <c r="W73" s="60"/>
      <c r="X73" s="60"/>
      <c r="Y73" s="60"/>
      <c r="Z73" s="120"/>
      <c r="AA73" s="60"/>
      <c r="AB73" s="10">
        <f t="shared" si="0"/>
        <v>0</v>
      </c>
      <c r="AC73" s="60"/>
      <c r="AD73" s="60"/>
      <c r="AE73" s="60"/>
      <c r="AF73" s="60"/>
      <c r="AG73" s="60"/>
      <c r="AH73" s="60"/>
      <c r="AI73" s="317"/>
      <c r="AJ73" s="91">
        <f t="shared" si="10"/>
        <v>0</v>
      </c>
      <c r="AK73" s="89">
        <f t="shared" si="1"/>
        <v>0</v>
      </c>
      <c r="AL73" s="71">
        <f t="shared" si="2"/>
        <v>0</v>
      </c>
    </row>
    <row r="74" spans="1:38" ht="63">
      <c r="A74" s="66" t="s">
        <v>155</v>
      </c>
      <c r="B74" s="67" t="s">
        <v>156</v>
      </c>
      <c r="C74" s="171">
        <v>589.99</v>
      </c>
      <c r="D74" s="284">
        <v>0</v>
      </c>
      <c r="E74" s="170">
        <v>0</v>
      </c>
      <c r="F74" s="174">
        <f t="shared" si="3"/>
        <v>0</v>
      </c>
      <c r="G74" s="75">
        <v>0</v>
      </c>
      <c r="H74" s="75">
        <v>0</v>
      </c>
      <c r="I74" s="75"/>
      <c r="J74" s="75"/>
      <c r="K74" s="75"/>
      <c r="L74" s="75"/>
      <c r="M74" s="75">
        <v>0</v>
      </c>
      <c r="N74" s="75"/>
      <c r="O74" s="377">
        <v>0</v>
      </c>
      <c r="P74" s="77"/>
      <c r="Q74" s="77"/>
      <c r="R74" s="77"/>
      <c r="S74" s="77"/>
      <c r="T74" s="77"/>
      <c r="U74" s="71">
        <v>0</v>
      </c>
      <c r="V74" s="257">
        <f t="shared" si="5"/>
        <v>0</v>
      </c>
      <c r="W74" s="73">
        <f t="shared" si="6"/>
        <v>0</v>
      </c>
      <c r="X74" s="147">
        <v>0</v>
      </c>
      <c r="Y74" s="73">
        <f>'ИТОГ и проверка (миша-барс)'!D74</f>
        <v>0</v>
      </c>
      <c r="Z74" s="10">
        <v>0</v>
      </c>
      <c r="AA74" s="71">
        <f t="shared" si="8"/>
        <v>0</v>
      </c>
      <c r="AB74" s="73">
        <f t="shared" si="0"/>
        <v>0</v>
      </c>
      <c r="AC74" s="77"/>
      <c r="AD74" s="73"/>
      <c r="AE74" s="77"/>
      <c r="AF74" s="77"/>
      <c r="AG74" s="73">
        <f t="shared" si="9"/>
        <v>0</v>
      </c>
      <c r="AH74" s="73"/>
      <c r="AI74" s="91"/>
      <c r="AJ74" s="91">
        <f t="shared" si="10"/>
        <v>0</v>
      </c>
      <c r="AK74" s="89">
        <f t="shared" si="1"/>
        <v>0</v>
      </c>
      <c r="AL74" s="71">
        <f t="shared" si="2"/>
        <v>0</v>
      </c>
    </row>
    <row r="75" spans="1:38" ht="47.25" customHeight="1">
      <c r="A75" s="66" t="s">
        <v>157</v>
      </c>
      <c r="B75" s="67" t="s">
        <v>158</v>
      </c>
      <c r="C75" s="168">
        <v>299.06700000000001</v>
      </c>
      <c r="D75" s="284">
        <v>0</v>
      </c>
      <c r="E75" s="250">
        <v>0</v>
      </c>
      <c r="F75" s="174">
        <f t="shared" si="3"/>
        <v>0</v>
      </c>
      <c r="G75" s="75">
        <v>0</v>
      </c>
      <c r="H75" s="75">
        <v>0</v>
      </c>
      <c r="I75" s="75"/>
      <c r="J75" s="75"/>
      <c r="K75" s="75"/>
      <c r="L75" s="75"/>
      <c r="M75" s="75">
        <v>0</v>
      </c>
      <c r="N75" s="75"/>
      <c r="O75" s="377">
        <v>0</v>
      </c>
      <c r="P75" s="77"/>
      <c r="Q75" s="77"/>
      <c r="R75" s="77"/>
      <c r="S75" s="77"/>
      <c r="T75" s="77"/>
      <c r="U75" s="71">
        <v>0</v>
      </c>
      <c r="V75" s="71">
        <f t="shared" si="5"/>
        <v>0</v>
      </c>
      <c r="W75" s="10">
        <f t="shared" si="6"/>
        <v>0</v>
      </c>
      <c r="X75" s="77">
        <v>0</v>
      </c>
      <c r="Y75" s="10">
        <f>'ИТОГ и проверка (миша-барс)'!D75</f>
        <v>0</v>
      </c>
      <c r="Z75" s="73">
        <v>0</v>
      </c>
      <c r="AA75" s="71">
        <f t="shared" si="8"/>
        <v>0</v>
      </c>
      <c r="AB75" s="10">
        <f t="shared" si="0"/>
        <v>0</v>
      </c>
      <c r="AC75" s="77"/>
      <c r="AD75" s="73"/>
      <c r="AE75" s="77"/>
      <c r="AF75" s="77"/>
      <c r="AG75" s="73">
        <f t="shared" si="9"/>
        <v>0</v>
      </c>
      <c r="AH75" s="73"/>
      <c r="AI75" s="91"/>
      <c r="AJ75" s="91">
        <f t="shared" si="10"/>
        <v>0</v>
      </c>
      <c r="AK75" s="89">
        <f t="shared" si="1"/>
        <v>0</v>
      </c>
      <c r="AL75" s="71">
        <f t="shared" si="2"/>
        <v>0</v>
      </c>
    </row>
    <row r="76" spans="1:38" ht="31.5">
      <c r="A76" s="66" t="s">
        <v>159</v>
      </c>
      <c r="B76" s="67" t="s">
        <v>160</v>
      </c>
      <c r="C76" s="171">
        <v>398.97</v>
      </c>
      <c r="D76" s="74">
        <v>0</v>
      </c>
      <c r="E76" s="148">
        <v>0</v>
      </c>
      <c r="F76" s="157">
        <f t="shared" si="3"/>
        <v>0</v>
      </c>
      <c r="G76" s="75">
        <v>0</v>
      </c>
      <c r="H76" s="75">
        <v>0</v>
      </c>
      <c r="I76" s="75"/>
      <c r="J76" s="75"/>
      <c r="K76" s="75"/>
      <c r="L76" s="75"/>
      <c r="M76" s="75">
        <v>0</v>
      </c>
      <c r="N76" s="75"/>
      <c r="O76" s="377">
        <v>0</v>
      </c>
      <c r="P76" s="77"/>
      <c r="Q76" s="77"/>
      <c r="R76" s="77"/>
      <c r="S76" s="77"/>
      <c r="T76" s="77"/>
      <c r="U76" s="71">
        <v>0</v>
      </c>
      <c r="V76" s="257">
        <f t="shared" si="5"/>
        <v>0</v>
      </c>
      <c r="W76" s="73">
        <f t="shared" si="6"/>
        <v>0</v>
      </c>
      <c r="X76" s="147">
        <v>0</v>
      </c>
      <c r="Y76" s="73">
        <f>'ИТОГ и проверка (миша-барс)'!D76</f>
        <v>0</v>
      </c>
      <c r="Z76" s="10">
        <v>0</v>
      </c>
      <c r="AA76" s="71">
        <f t="shared" si="8"/>
        <v>0</v>
      </c>
      <c r="AB76" s="73">
        <f t="shared" si="0"/>
        <v>0</v>
      </c>
      <c r="AC76" s="77"/>
      <c r="AD76" s="73"/>
      <c r="AE76" s="77"/>
      <c r="AF76" s="77"/>
      <c r="AG76" s="73">
        <f t="shared" si="9"/>
        <v>0</v>
      </c>
      <c r="AH76" s="73"/>
      <c r="AI76" s="91"/>
      <c r="AJ76" s="91">
        <f t="shared" si="10"/>
        <v>0</v>
      </c>
      <c r="AK76" s="89">
        <f t="shared" si="1"/>
        <v>0</v>
      </c>
      <c r="AL76" s="71">
        <f t="shared" si="2"/>
        <v>0</v>
      </c>
    </row>
    <row r="77" spans="1:38" ht="31.5">
      <c r="A77" s="66" t="s">
        <v>161</v>
      </c>
      <c r="B77" s="67" t="s">
        <v>162</v>
      </c>
      <c r="C77" s="189">
        <v>1577</v>
      </c>
      <c r="D77" s="74">
        <v>0</v>
      </c>
      <c r="E77" s="90">
        <v>0</v>
      </c>
      <c r="F77" s="157">
        <f t="shared" si="3"/>
        <v>0</v>
      </c>
      <c r="G77" s="75">
        <v>0</v>
      </c>
      <c r="H77" s="75">
        <v>0</v>
      </c>
      <c r="I77" s="75">
        <v>0</v>
      </c>
      <c r="J77" s="75"/>
      <c r="K77" s="75"/>
      <c r="L77" s="75"/>
      <c r="M77" s="75">
        <v>0</v>
      </c>
      <c r="N77" s="75"/>
      <c r="O77" s="377">
        <v>0</v>
      </c>
      <c r="P77" s="77"/>
      <c r="Q77" s="77"/>
      <c r="R77" s="77"/>
      <c r="S77" s="77"/>
      <c r="T77" s="77"/>
      <c r="U77" s="71">
        <v>0</v>
      </c>
      <c r="V77" s="71">
        <f t="shared" si="5"/>
        <v>0</v>
      </c>
      <c r="W77" s="10">
        <f t="shared" si="6"/>
        <v>0</v>
      </c>
      <c r="X77" s="77">
        <v>0</v>
      </c>
      <c r="Y77" s="10">
        <f>'ИТОГ и проверка (миша-барс)'!D77</f>
        <v>0</v>
      </c>
      <c r="Z77" s="73">
        <v>0</v>
      </c>
      <c r="AA77" s="71">
        <f t="shared" si="8"/>
        <v>0</v>
      </c>
      <c r="AB77" s="10">
        <f t="shared" ref="AB77:AB99" si="11">IF(AA77&gt;0.01,AA77*1000000,0)</f>
        <v>0</v>
      </c>
      <c r="AC77" s="77">
        <v>0</v>
      </c>
      <c r="AD77" s="73"/>
      <c r="AE77" s="77"/>
      <c r="AF77" s="77"/>
      <c r="AG77" s="73">
        <f t="shared" si="9"/>
        <v>0</v>
      </c>
      <c r="AH77" s="73"/>
      <c r="AI77" s="91"/>
      <c r="AJ77" s="91">
        <f t="shared" si="10"/>
        <v>0</v>
      </c>
      <c r="AK77" s="89">
        <f t="shared" ref="AK77:AK99" si="12">AJ77-Y77</f>
        <v>0</v>
      </c>
      <c r="AL77" s="71">
        <f t="shared" ref="AL77:AL99" si="13">IF(AK77&gt;1,AK77*1000,0)</f>
        <v>0</v>
      </c>
    </row>
    <row r="78" spans="1:38">
      <c r="A78" s="93" t="s">
        <v>163</v>
      </c>
      <c r="B78" s="57" t="s">
        <v>164</v>
      </c>
      <c r="C78" s="163"/>
      <c r="D78" s="165"/>
      <c r="E78" s="212"/>
      <c r="F78" s="213"/>
      <c r="G78" s="61"/>
      <c r="H78" s="61"/>
      <c r="I78" s="61"/>
      <c r="J78" s="61"/>
      <c r="K78" s="61"/>
      <c r="L78" s="61"/>
      <c r="M78" s="61"/>
      <c r="N78" s="61"/>
      <c r="O78" s="378"/>
      <c r="P78" s="58"/>
      <c r="Q78" s="58"/>
      <c r="R78" s="58"/>
      <c r="S78" s="58"/>
      <c r="T78" s="58"/>
      <c r="U78" s="58"/>
      <c r="V78" s="60"/>
      <c r="W78" s="60"/>
      <c r="X78" s="60"/>
      <c r="Y78" s="60"/>
      <c r="Z78" s="120"/>
      <c r="AA78" s="60"/>
      <c r="AB78" s="73">
        <f t="shared" si="11"/>
        <v>0</v>
      </c>
      <c r="AC78" s="60"/>
      <c r="AD78" s="60"/>
      <c r="AE78" s="60"/>
      <c r="AF78" s="60"/>
      <c r="AG78" s="60"/>
      <c r="AH78" s="60"/>
      <c r="AI78" s="317"/>
      <c r="AJ78" s="91">
        <f t="shared" si="10"/>
        <v>0</v>
      </c>
      <c r="AK78" s="89">
        <f t="shared" si="12"/>
        <v>0</v>
      </c>
      <c r="AL78" s="71">
        <f t="shared" si="13"/>
        <v>0</v>
      </c>
    </row>
    <row r="79" spans="1:38" ht="47.25">
      <c r="A79" s="66" t="s">
        <v>165</v>
      </c>
      <c r="B79" s="67" t="s">
        <v>166</v>
      </c>
      <c r="C79" s="168">
        <v>644</v>
      </c>
      <c r="D79" s="284">
        <v>0</v>
      </c>
      <c r="E79" s="208">
        <v>0</v>
      </c>
      <c r="F79" s="174">
        <f t="shared" ref="F79:F99" si="14">E79/C79</f>
        <v>0</v>
      </c>
      <c r="G79" s="75">
        <v>0</v>
      </c>
      <c r="H79" s="75">
        <v>0</v>
      </c>
      <c r="I79" s="75"/>
      <c r="J79" s="75"/>
      <c r="K79" s="75"/>
      <c r="L79" s="75"/>
      <c r="M79" s="75">
        <v>0</v>
      </c>
      <c r="N79" s="75"/>
      <c r="O79" s="379">
        <v>0</v>
      </c>
      <c r="P79" s="77"/>
      <c r="Q79" s="77"/>
      <c r="R79" s="77"/>
      <c r="S79" s="77"/>
      <c r="T79" s="77"/>
      <c r="U79" s="71">
        <v>0</v>
      </c>
      <c r="V79" s="257">
        <f t="shared" ref="V79:V99" si="15">E79*X79%</f>
        <v>0</v>
      </c>
      <c r="W79" s="73">
        <f t="shared" ref="W79:W99" si="16">ROUNDDOWN(V79,0)</f>
        <v>0</v>
      </c>
      <c r="X79" s="147">
        <v>0</v>
      </c>
      <c r="Y79" s="73">
        <f>'ИТОГ и проверка (миша-барс)'!D79</f>
        <v>0</v>
      </c>
      <c r="Z79" s="10">
        <v>0</v>
      </c>
      <c r="AA79" s="71">
        <f t="shared" ref="AA79:AA99" si="17">Z79-X79</f>
        <v>0</v>
      </c>
      <c r="AB79" s="10">
        <f t="shared" si="11"/>
        <v>0</v>
      </c>
      <c r="AC79" s="77"/>
      <c r="AD79" s="73"/>
      <c r="AE79" s="77"/>
      <c r="AF79" s="77"/>
      <c r="AG79" s="73">
        <f t="shared" ref="AG79:AG99" si="18">Y79</f>
        <v>0</v>
      </c>
      <c r="AH79" s="73"/>
      <c r="AI79" s="91"/>
      <c r="AJ79" s="91">
        <f t="shared" ref="AJ79:AJ99" si="19">SUM(AD79:AI79)</f>
        <v>0</v>
      </c>
      <c r="AK79" s="89">
        <f t="shared" si="12"/>
        <v>0</v>
      </c>
      <c r="AL79" s="71">
        <f t="shared" si="13"/>
        <v>0</v>
      </c>
    </row>
    <row r="80" spans="1:38" ht="63">
      <c r="A80" s="66" t="s">
        <v>167</v>
      </c>
      <c r="B80" s="67" t="s">
        <v>168</v>
      </c>
      <c r="C80" s="196">
        <v>1406</v>
      </c>
      <c r="D80" s="284">
        <v>0</v>
      </c>
      <c r="E80" s="208">
        <v>0</v>
      </c>
      <c r="F80" s="174">
        <f t="shared" si="14"/>
        <v>0</v>
      </c>
      <c r="G80" s="75">
        <v>0</v>
      </c>
      <c r="H80" s="75">
        <v>0</v>
      </c>
      <c r="I80" s="75"/>
      <c r="J80" s="75"/>
      <c r="K80" s="75"/>
      <c r="L80" s="75"/>
      <c r="M80" s="75">
        <v>0</v>
      </c>
      <c r="N80" s="75"/>
      <c r="O80" s="379">
        <v>0</v>
      </c>
      <c r="P80" s="77"/>
      <c r="Q80" s="77"/>
      <c r="R80" s="77"/>
      <c r="S80" s="77"/>
      <c r="T80" s="77"/>
      <c r="U80" s="71">
        <v>0</v>
      </c>
      <c r="V80" s="71">
        <f t="shared" si="15"/>
        <v>0</v>
      </c>
      <c r="W80" s="10">
        <f t="shared" si="16"/>
        <v>0</v>
      </c>
      <c r="X80" s="77">
        <v>0</v>
      </c>
      <c r="Y80" s="10">
        <f>'ИТОГ и проверка (миша-барс)'!D80</f>
        <v>0</v>
      </c>
      <c r="Z80" s="73">
        <v>0</v>
      </c>
      <c r="AA80" s="257">
        <f t="shared" si="17"/>
        <v>0</v>
      </c>
      <c r="AB80" s="73">
        <f t="shared" si="11"/>
        <v>0</v>
      </c>
      <c r="AC80" s="77"/>
      <c r="AD80" s="73"/>
      <c r="AE80" s="77"/>
      <c r="AF80" s="77"/>
      <c r="AG80" s="73">
        <f t="shared" si="18"/>
        <v>0</v>
      </c>
      <c r="AH80" s="73"/>
      <c r="AI80" s="91"/>
      <c r="AJ80" s="91">
        <f t="shared" si="19"/>
        <v>0</v>
      </c>
      <c r="AK80" s="89">
        <f t="shared" si="12"/>
        <v>0</v>
      </c>
      <c r="AL80" s="71">
        <f t="shared" si="13"/>
        <v>0</v>
      </c>
    </row>
    <row r="81" spans="1:38" ht="47.25">
      <c r="A81" s="66" t="s">
        <v>169</v>
      </c>
      <c r="B81" s="67" t="s">
        <v>170</v>
      </c>
      <c r="C81" s="195">
        <v>31</v>
      </c>
      <c r="D81" s="284">
        <v>0</v>
      </c>
      <c r="E81" s="170">
        <v>0</v>
      </c>
      <c r="F81" s="174">
        <f t="shared" si="14"/>
        <v>0</v>
      </c>
      <c r="G81" s="75">
        <v>0</v>
      </c>
      <c r="H81" s="75">
        <v>0</v>
      </c>
      <c r="I81" s="75"/>
      <c r="J81" s="75"/>
      <c r="K81" s="75"/>
      <c r="L81" s="75"/>
      <c r="M81" s="75">
        <v>0</v>
      </c>
      <c r="N81" s="75"/>
      <c r="O81" s="379">
        <v>0</v>
      </c>
      <c r="P81" s="77"/>
      <c r="Q81" s="77"/>
      <c r="R81" s="77"/>
      <c r="S81" s="77"/>
      <c r="T81" s="77"/>
      <c r="U81" s="71">
        <v>0</v>
      </c>
      <c r="V81" s="257">
        <f t="shared" si="15"/>
        <v>0</v>
      </c>
      <c r="W81" s="73">
        <f t="shared" si="16"/>
        <v>0</v>
      </c>
      <c r="X81" s="147">
        <v>0</v>
      </c>
      <c r="Y81" s="73">
        <f>'ИТОГ и проверка (миша-барс)'!D81</f>
        <v>0</v>
      </c>
      <c r="Z81" s="10">
        <v>0</v>
      </c>
      <c r="AA81" s="71">
        <f t="shared" si="17"/>
        <v>0</v>
      </c>
      <c r="AB81" s="10">
        <f t="shared" si="11"/>
        <v>0</v>
      </c>
      <c r="AC81" s="77"/>
      <c r="AD81" s="73"/>
      <c r="AE81" s="77"/>
      <c r="AF81" s="77"/>
      <c r="AG81" s="73">
        <f t="shared" si="18"/>
        <v>0</v>
      </c>
      <c r="AH81" s="73"/>
      <c r="AI81" s="91"/>
      <c r="AJ81" s="91">
        <f t="shared" si="19"/>
        <v>0</v>
      </c>
      <c r="AK81" s="89">
        <f t="shared" si="12"/>
        <v>0</v>
      </c>
      <c r="AL81" s="71">
        <f t="shared" si="13"/>
        <v>0</v>
      </c>
    </row>
    <row r="82" spans="1:38" ht="47.25">
      <c r="A82" s="66" t="s">
        <v>171</v>
      </c>
      <c r="B82" s="67" t="s">
        <v>172</v>
      </c>
      <c r="C82" s="222">
        <v>58</v>
      </c>
      <c r="D82" s="74">
        <v>0</v>
      </c>
      <c r="E82" s="148">
        <v>0</v>
      </c>
      <c r="F82" s="157">
        <f t="shared" si="14"/>
        <v>0</v>
      </c>
      <c r="G82" s="75">
        <v>0</v>
      </c>
      <c r="H82" s="75">
        <v>0</v>
      </c>
      <c r="I82" s="75"/>
      <c r="J82" s="75"/>
      <c r="K82" s="75"/>
      <c r="L82" s="75"/>
      <c r="M82" s="75">
        <v>0</v>
      </c>
      <c r="N82" s="75"/>
      <c r="O82" s="379">
        <v>0</v>
      </c>
      <c r="P82" s="77"/>
      <c r="Q82" s="77"/>
      <c r="R82" s="77"/>
      <c r="S82" s="77"/>
      <c r="T82" s="77"/>
      <c r="U82" s="71">
        <v>0</v>
      </c>
      <c r="V82" s="71">
        <f t="shared" si="15"/>
        <v>0</v>
      </c>
      <c r="W82" s="10">
        <f t="shared" si="16"/>
        <v>0</v>
      </c>
      <c r="X82" s="77">
        <v>0</v>
      </c>
      <c r="Y82" s="10">
        <f>'ИТОГ и проверка (миша-барс)'!D82</f>
        <v>0</v>
      </c>
      <c r="Z82" s="73">
        <v>0</v>
      </c>
      <c r="AA82" s="257">
        <f t="shared" si="17"/>
        <v>0</v>
      </c>
      <c r="AB82" s="73">
        <f t="shared" si="11"/>
        <v>0</v>
      </c>
      <c r="AC82" s="77"/>
      <c r="AD82" s="73"/>
      <c r="AE82" s="77"/>
      <c r="AF82" s="77"/>
      <c r="AG82" s="73">
        <f t="shared" si="18"/>
        <v>0</v>
      </c>
      <c r="AH82" s="73"/>
      <c r="AI82" s="91"/>
      <c r="AJ82" s="91">
        <f t="shared" si="19"/>
        <v>0</v>
      </c>
      <c r="AK82" s="89">
        <f t="shared" si="12"/>
        <v>0</v>
      </c>
      <c r="AL82" s="71">
        <f t="shared" si="13"/>
        <v>0</v>
      </c>
    </row>
    <row r="83" spans="1:38" ht="47.25">
      <c r="A83" s="66" t="s">
        <v>173</v>
      </c>
      <c r="B83" s="67" t="s">
        <v>174</v>
      </c>
      <c r="C83" s="195">
        <v>166.6</v>
      </c>
      <c r="D83" s="74">
        <v>0</v>
      </c>
      <c r="E83" s="90">
        <v>0</v>
      </c>
      <c r="F83" s="157">
        <f t="shared" si="14"/>
        <v>0</v>
      </c>
      <c r="G83" s="75">
        <v>0</v>
      </c>
      <c r="H83" s="75">
        <v>0</v>
      </c>
      <c r="I83" s="75"/>
      <c r="J83" s="75"/>
      <c r="K83" s="75"/>
      <c r="L83" s="75"/>
      <c r="M83" s="75">
        <v>0</v>
      </c>
      <c r="N83" s="75"/>
      <c r="O83" s="379">
        <v>0</v>
      </c>
      <c r="P83" s="77"/>
      <c r="Q83" s="77"/>
      <c r="R83" s="77"/>
      <c r="S83" s="77"/>
      <c r="T83" s="77"/>
      <c r="U83" s="71">
        <v>0</v>
      </c>
      <c r="V83" s="257">
        <f t="shared" si="15"/>
        <v>0</v>
      </c>
      <c r="W83" s="73">
        <f t="shared" si="16"/>
        <v>0</v>
      </c>
      <c r="X83" s="147">
        <v>0</v>
      </c>
      <c r="Y83" s="73">
        <f>'ИТОГ и проверка (миша-барс)'!D83</f>
        <v>0</v>
      </c>
      <c r="Z83" s="10">
        <v>0</v>
      </c>
      <c r="AA83" s="71">
        <f t="shared" si="17"/>
        <v>0</v>
      </c>
      <c r="AB83" s="10">
        <f t="shared" si="11"/>
        <v>0</v>
      </c>
      <c r="AC83" s="77"/>
      <c r="AD83" s="73"/>
      <c r="AE83" s="77"/>
      <c r="AF83" s="77"/>
      <c r="AG83" s="73">
        <f t="shared" si="18"/>
        <v>0</v>
      </c>
      <c r="AH83" s="73"/>
      <c r="AI83" s="91"/>
      <c r="AJ83" s="91">
        <f t="shared" si="19"/>
        <v>0</v>
      </c>
      <c r="AK83" s="89">
        <f t="shared" si="12"/>
        <v>0</v>
      </c>
      <c r="AL83" s="71">
        <f t="shared" si="13"/>
        <v>0</v>
      </c>
    </row>
    <row r="84" spans="1:38" ht="47.25">
      <c r="A84" s="66" t="s">
        <v>175</v>
      </c>
      <c r="B84" s="67" t="s">
        <v>176</v>
      </c>
      <c r="C84" s="222">
        <v>21.2</v>
      </c>
      <c r="D84" s="74">
        <v>0</v>
      </c>
      <c r="E84" s="148">
        <v>0</v>
      </c>
      <c r="F84" s="157">
        <f t="shared" si="14"/>
        <v>0</v>
      </c>
      <c r="G84" s="75">
        <v>0</v>
      </c>
      <c r="H84" s="75">
        <v>0</v>
      </c>
      <c r="I84" s="75"/>
      <c r="J84" s="75"/>
      <c r="K84" s="75"/>
      <c r="L84" s="75"/>
      <c r="M84" s="75">
        <v>0</v>
      </c>
      <c r="N84" s="75"/>
      <c r="O84" s="379">
        <v>0</v>
      </c>
      <c r="P84" s="77"/>
      <c r="Q84" s="77"/>
      <c r="R84" s="77"/>
      <c r="S84" s="77"/>
      <c r="T84" s="77"/>
      <c r="U84" s="71">
        <v>0</v>
      </c>
      <c r="V84" s="71">
        <f t="shared" si="15"/>
        <v>0</v>
      </c>
      <c r="W84" s="10">
        <f t="shared" si="16"/>
        <v>0</v>
      </c>
      <c r="X84" s="77">
        <v>0</v>
      </c>
      <c r="Y84" s="10">
        <f>'ИТОГ и проверка (миша-барс)'!D84</f>
        <v>0</v>
      </c>
      <c r="Z84" s="73">
        <v>0</v>
      </c>
      <c r="AA84" s="257">
        <f t="shared" si="17"/>
        <v>0</v>
      </c>
      <c r="AB84" s="73">
        <f t="shared" si="11"/>
        <v>0</v>
      </c>
      <c r="AC84" s="77"/>
      <c r="AD84" s="73"/>
      <c r="AE84" s="77"/>
      <c r="AF84" s="77"/>
      <c r="AG84" s="73">
        <f t="shared" si="18"/>
        <v>0</v>
      </c>
      <c r="AH84" s="73"/>
      <c r="AI84" s="91"/>
      <c r="AJ84" s="91">
        <f t="shared" si="19"/>
        <v>0</v>
      </c>
      <c r="AK84" s="89">
        <f t="shared" si="12"/>
        <v>0</v>
      </c>
      <c r="AL84" s="71">
        <f t="shared" si="13"/>
        <v>0</v>
      </c>
    </row>
    <row r="85" spans="1:38" ht="47.25">
      <c r="A85" s="66" t="s">
        <v>177</v>
      </c>
      <c r="B85" s="67" t="s">
        <v>178</v>
      </c>
      <c r="C85" s="195">
        <v>70.2</v>
      </c>
      <c r="D85" s="74">
        <v>0</v>
      </c>
      <c r="E85" s="90">
        <v>0</v>
      </c>
      <c r="F85" s="157">
        <f t="shared" si="14"/>
        <v>0</v>
      </c>
      <c r="G85" s="75">
        <v>0</v>
      </c>
      <c r="H85" s="75">
        <v>0</v>
      </c>
      <c r="I85" s="75"/>
      <c r="J85" s="75"/>
      <c r="K85" s="75"/>
      <c r="L85" s="75"/>
      <c r="M85" s="75">
        <v>0</v>
      </c>
      <c r="N85" s="75"/>
      <c r="O85" s="379">
        <v>0</v>
      </c>
      <c r="P85" s="77"/>
      <c r="Q85" s="77"/>
      <c r="R85" s="77"/>
      <c r="S85" s="77"/>
      <c r="T85" s="77"/>
      <c r="U85" s="71">
        <v>0</v>
      </c>
      <c r="V85" s="257">
        <f t="shared" si="15"/>
        <v>0</v>
      </c>
      <c r="W85" s="73">
        <f t="shared" si="16"/>
        <v>0</v>
      </c>
      <c r="X85" s="147">
        <v>0</v>
      </c>
      <c r="Y85" s="73">
        <f>'ИТОГ и проверка (миша-барс)'!D85</f>
        <v>0</v>
      </c>
      <c r="Z85" s="10">
        <v>0</v>
      </c>
      <c r="AA85" s="71">
        <f t="shared" si="17"/>
        <v>0</v>
      </c>
      <c r="AB85" s="10">
        <f t="shared" si="11"/>
        <v>0</v>
      </c>
      <c r="AC85" s="77"/>
      <c r="AD85" s="73"/>
      <c r="AE85" s="77"/>
      <c r="AF85" s="77"/>
      <c r="AG85" s="73">
        <f t="shared" si="18"/>
        <v>0</v>
      </c>
      <c r="AH85" s="73"/>
      <c r="AI85" s="91"/>
      <c r="AJ85" s="91">
        <f t="shared" si="19"/>
        <v>0</v>
      </c>
      <c r="AK85" s="89">
        <f t="shared" si="12"/>
        <v>0</v>
      </c>
      <c r="AL85" s="71">
        <f t="shared" si="13"/>
        <v>0</v>
      </c>
    </row>
    <row r="86" spans="1:38" ht="47.25">
      <c r="A86" s="66" t="s">
        <v>179</v>
      </c>
      <c r="B86" s="67" t="s">
        <v>180</v>
      </c>
      <c r="C86" s="222">
        <v>31</v>
      </c>
      <c r="D86" s="74">
        <v>0</v>
      </c>
      <c r="E86" s="148">
        <v>0</v>
      </c>
      <c r="F86" s="157">
        <f t="shared" si="14"/>
        <v>0</v>
      </c>
      <c r="G86" s="75">
        <v>0</v>
      </c>
      <c r="H86" s="75">
        <v>0</v>
      </c>
      <c r="I86" s="75"/>
      <c r="J86" s="75"/>
      <c r="K86" s="75"/>
      <c r="L86" s="75"/>
      <c r="M86" s="75">
        <v>0</v>
      </c>
      <c r="N86" s="75"/>
      <c r="O86" s="379">
        <v>0</v>
      </c>
      <c r="P86" s="77"/>
      <c r="Q86" s="77"/>
      <c r="R86" s="77"/>
      <c r="S86" s="77"/>
      <c r="T86" s="77"/>
      <c r="U86" s="71">
        <v>0</v>
      </c>
      <c r="V86" s="71">
        <f t="shared" si="15"/>
        <v>0</v>
      </c>
      <c r="W86" s="10">
        <f t="shared" si="16"/>
        <v>0</v>
      </c>
      <c r="X86" s="77">
        <v>0</v>
      </c>
      <c r="Y86" s="10">
        <f>'ИТОГ и проверка (миша-барс)'!D86</f>
        <v>0</v>
      </c>
      <c r="Z86" s="73">
        <v>0</v>
      </c>
      <c r="AA86" s="257">
        <f t="shared" si="17"/>
        <v>0</v>
      </c>
      <c r="AB86" s="73">
        <f t="shared" si="11"/>
        <v>0</v>
      </c>
      <c r="AC86" s="77"/>
      <c r="AD86" s="73"/>
      <c r="AE86" s="77"/>
      <c r="AF86" s="77"/>
      <c r="AG86" s="73">
        <f t="shared" si="18"/>
        <v>0</v>
      </c>
      <c r="AH86" s="73"/>
      <c r="AI86" s="91"/>
      <c r="AJ86" s="91">
        <f t="shared" si="19"/>
        <v>0</v>
      </c>
      <c r="AK86" s="89">
        <f t="shared" si="12"/>
        <v>0</v>
      </c>
      <c r="AL86" s="71">
        <f t="shared" si="13"/>
        <v>0</v>
      </c>
    </row>
    <row r="87" spans="1:38" ht="47.25">
      <c r="A87" s="66" t="s">
        <v>181</v>
      </c>
      <c r="B87" s="67" t="s">
        <v>182</v>
      </c>
      <c r="C87" s="195">
        <v>72</v>
      </c>
      <c r="D87" s="74">
        <v>0</v>
      </c>
      <c r="E87" s="90">
        <v>0</v>
      </c>
      <c r="F87" s="157">
        <f t="shared" si="14"/>
        <v>0</v>
      </c>
      <c r="G87" s="75">
        <v>0</v>
      </c>
      <c r="H87" s="75">
        <v>0</v>
      </c>
      <c r="I87" s="75"/>
      <c r="J87" s="75"/>
      <c r="K87" s="75"/>
      <c r="L87" s="75"/>
      <c r="M87" s="75">
        <v>0</v>
      </c>
      <c r="N87" s="75"/>
      <c r="O87" s="379">
        <v>0</v>
      </c>
      <c r="P87" s="77"/>
      <c r="Q87" s="77"/>
      <c r="R87" s="77"/>
      <c r="S87" s="77"/>
      <c r="T87" s="77"/>
      <c r="U87" s="71">
        <v>0</v>
      </c>
      <c r="V87" s="257">
        <f t="shared" si="15"/>
        <v>0</v>
      </c>
      <c r="W87" s="73">
        <f t="shared" si="16"/>
        <v>0</v>
      </c>
      <c r="X87" s="147">
        <v>0</v>
      </c>
      <c r="Y87" s="73">
        <f>'ИТОГ и проверка (миша-барс)'!D87</f>
        <v>0</v>
      </c>
      <c r="Z87" s="10">
        <v>0</v>
      </c>
      <c r="AA87" s="71">
        <f t="shared" si="17"/>
        <v>0</v>
      </c>
      <c r="AB87" s="10">
        <f t="shared" si="11"/>
        <v>0</v>
      </c>
      <c r="AC87" s="77"/>
      <c r="AD87" s="73"/>
      <c r="AE87" s="77"/>
      <c r="AF87" s="77"/>
      <c r="AG87" s="73">
        <f t="shared" si="18"/>
        <v>0</v>
      </c>
      <c r="AH87" s="73"/>
      <c r="AI87" s="91"/>
      <c r="AJ87" s="91">
        <f t="shared" si="19"/>
        <v>0</v>
      </c>
      <c r="AK87" s="89">
        <f t="shared" si="12"/>
        <v>0</v>
      </c>
      <c r="AL87" s="71">
        <f t="shared" si="13"/>
        <v>0</v>
      </c>
    </row>
    <row r="88" spans="1:38" ht="47.25">
      <c r="A88" s="66" t="s">
        <v>183</v>
      </c>
      <c r="B88" s="67" t="s">
        <v>184</v>
      </c>
      <c r="C88" s="222">
        <v>117.6</v>
      </c>
      <c r="D88" s="74">
        <v>0</v>
      </c>
      <c r="E88" s="148">
        <v>0</v>
      </c>
      <c r="F88" s="157">
        <f t="shared" si="14"/>
        <v>0</v>
      </c>
      <c r="G88" s="75">
        <v>0</v>
      </c>
      <c r="H88" s="75">
        <v>0</v>
      </c>
      <c r="I88" s="75"/>
      <c r="J88" s="75"/>
      <c r="K88" s="75"/>
      <c r="L88" s="75"/>
      <c r="M88" s="75">
        <v>0</v>
      </c>
      <c r="N88" s="75"/>
      <c r="O88" s="379">
        <v>0</v>
      </c>
      <c r="P88" s="77"/>
      <c r="Q88" s="77"/>
      <c r="R88" s="77"/>
      <c r="S88" s="77"/>
      <c r="T88" s="77"/>
      <c r="U88" s="71">
        <v>0</v>
      </c>
      <c r="V88" s="71">
        <f t="shared" si="15"/>
        <v>0</v>
      </c>
      <c r="W88" s="10">
        <f t="shared" si="16"/>
        <v>0</v>
      </c>
      <c r="X88" s="77">
        <v>0</v>
      </c>
      <c r="Y88" s="10">
        <f>'ИТОГ и проверка (миша-барс)'!D88</f>
        <v>0</v>
      </c>
      <c r="Z88" s="73">
        <v>0</v>
      </c>
      <c r="AA88" s="257">
        <f t="shared" si="17"/>
        <v>0</v>
      </c>
      <c r="AB88" s="73">
        <f t="shared" si="11"/>
        <v>0</v>
      </c>
      <c r="AC88" s="77"/>
      <c r="AD88" s="73"/>
      <c r="AE88" s="77"/>
      <c r="AF88" s="77"/>
      <c r="AG88" s="73">
        <f t="shared" si="18"/>
        <v>0</v>
      </c>
      <c r="AH88" s="73"/>
      <c r="AI88" s="91"/>
      <c r="AJ88" s="91">
        <f t="shared" si="19"/>
        <v>0</v>
      </c>
      <c r="AK88" s="89">
        <f t="shared" si="12"/>
        <v>0</v>
      </c>
      <c r="AL88" s="71">
        <f t="shared" si="13"/>
        <v>0</v>
      </c>
    </row>
    <row r="89" spans="1:38" ht="47.25">
      <c r="A89" s="66" t="s">
        <v>185</v>
      </c>
      <c r="B89" s="67" t="s">
        <v>186</v>
      </c>
      <c r="C89" s="195">
        <v>161.69999999999999</v>
      </c>
      <c r="D89" s="74">
        <v>0</v>
      </c>
      <c r="E89" s="90">
        <v>0</v>
      </c>
      <c r="F89" s="157">
        <f t="shared" si="14"/>
        <v>0</v>
      </c>
      <c r="G89" s="75">
        <v>0</v>
      </c>
      <c r="H89" s="75">
        <v>0</v>
      </c>
      <c r="I89" s="75"/>
      <c r="J89" s="75"/>
      <c r="K89" s="75"/>
      <c r="L89" s="75"/>
      <c r="M89" s="75">
        <v>0</v>
      </c>
      <c r="N89" s="75"/>
      <c r="O89" s="379">
        <v>0</v>
      </c>
      <c r="P89" s="77"/>
      <c r="Q89" s="77"/>
      <c r="R89" s="77"/>
      <c r="S89" s="77"/>
      <c r="T89" s="77"/>
      <c r="U89" s="71">
        <v>0</v>
      </c>
      <c r="V89" s="257">
        <f t="shared" si="15"/>
        <v>0</v>
      </c>
      <c r="W89" s="73">
        <f t="shared" si="16"/>
        <v>0</v>
      </c>
      <c r="X89" s="147">
        <v>0</v>
      </c>
      <c r="Y89" s="73">
        <f>'ИТОГ и проверка (миша-барс)'!D89</f>
        <v>0</v>
      </c>
      <c r="Z89" s="10">
        <v>0</v>
      </c>
      <c r="AA89" s="71">
        <f t="shared" si="17"/>
        <v>0</v>
      </c>
      <c r="AB89" s="10">
        <f t="shared" si="11"/>
        <v>0</v>
      </c>
      <c r="AC89" s="77"/>
      <c r="AD89" s="73"/>
      <c r="AE89" s="77"/>
      <c r="AF89" s="77"/>
      <c r="AG89" s="73">
        <f t="shared" si="18"/>
        <v>0</v>
      </c>
      <c r="AH89" s="73"/>
      <c r="AI89" s="91"/>
      <c r="AJ89" s="91">
        <f t="shared" si="19"/>
        <v>0</v>
      </c>
      <c r="AK89" s="89">
        <f t="shared" si="12"/>
        <v>0</v>
      </c>
      <c r="AL89" s="71">
        <f t="shared" si="13"/>
        <v>0</v>
      </c>
    </row>
    <row r="90" spans="1:38" ht="47.25">
      <c r="A90" s="66" t="s">
        <v>187</v>
      </c>
      <c r="B90" s="67" t="s">
        <v>188</v>
      </c>
      <c r="C90" s="222">
        <v>155.1</v>
      </c>
      <c r="D90" s="74">
        <v>0</v>
      </c>
      <c r="E90" s="148">
        <v>0</v>
      </c>
      <c r="F90" s="157">
        <f t="shared" si="14"/>
        <v>0</v>
      </c>
      <c r="G90" s="75">
        <v>0</v>
      </c>
      <c r="H90" s="75">
        <v>0</v>
      </c>
      <c r="I90" s="75"/>
      <c r="J90" s="75"/>
      <c r="K90" s="75"/>
      <c r="L90" s="75"/>
      <c r="M90" s="75">
        <v>0</v>
      </c>
      <c r="N90" s="75"/>
      <c r="O90" s="379">
        <v>0</v>
      </c>
      <c r="P90" s="77"/>
      <c r="Q90" s="77"/>
      <c r="R90" s="77"/>
      <c r="S90" s="77"/>
      <c r="T90" s="77"/>
      <c r="U90" s="71">
        <v>0</v>
      </c>
      <c r="V90" s="71">
        <f t="shared" si="15"/>
        <v>0</v>
      </c>
      <c r="W90" s="10">
        <f t="shared" si="16"/>
        <v>0</v>
      </c>
      <c r="X90" s="77">
        <v>0</v>
      </c>
      <c r="Y90" s="10">
        <f>'ИТОГ и проверка (миша-барс)'!D90</f>
        <v>0</v>
      </c>
      <c r="Z90" s="73">
        <v>0</v>
      </c>
      <c r="AA90" s="257">
        <f t="shared" si="17"/>
        <v>0</v>
      </c>
      <c r="AB90" s="73">
        <f t="shared" si="11"/>
        <v>0</v>
      </c>
      <c r="AC90" s="77"/>
      <c r="AD90" s="73"/>
      <c r="AE90" s="77"/>
      <c r="AF90" s="77"/>
      <c r="AG90" s="73">
        <f t="shared" si="18"/>
        <v>0</v>
      </c>
      <c r="AH90" s="73"/>
      <c r="AI90" s="91"/>
      <c r="AJ90" s="91">
        <f t="shared" si="19"/>
        <v>0</v>
      </c>
      <c r="AK90" s="89">
        <f t="shared" si="12"/>
        <v>0</v>
      </c>
      <c r="AL90" s="71">
        <f t="shared" si="13"/>
        <v>0</v>
      </c>
    </row>
    <row r="91" spans="1:38" ht="47.25">
      <c r="A91" s="66" t="s">
        <v>189</v>
      </c>
      <c r="B91" s="67" t="s">
        <v>190</v>
      </c>
      <c r="C91" s="195">
        <v>57.3</v>
      </c>
      <c r="D91" s="74">
        <v>0</v>
      </c>
      <c r="E91" s="90">
        <v>0</v>
      </c>
      <c r="F91" s="157">
        <f t="shared" si="14"/>
        <v>0</v>
      </c>
      <c r="G91" s="75">
        <v>0</v>
      </c>
      <c r="H91" s="75">
        <v>0</v>
      </c>
      <c r="I91" s="75"/>
      <c r="J91" s="75"/>
      <c r="K91" s="75"/>
      <c r="L91" s="75"/>
      <c r="M91" s="75">
        <v>0</v>
      </c>
      <c r="N91" s="75"/>
      <c r="O91" s="379">
        <v>0</v>
      </c>
      <c r="P91" s="77"/>
      <c r="Q91" s="77"/>
      <c r="R91" s="77"/>
      <c r="S91" s="77"/>
      <c r="T91" s="77"/>
      <c r="U91" s="71">
        <v>0</v>
      </c>
      <c r="V91" s="257">
        <f t="shared" si="15"/>
        <v>0</v>
      </c>
      <c r="W91" s="73">
        <f t="shared" si="16"/>
        <v>0</v>
      </c>
      <c r="X91" s="147">
        <v>0</v>
      </c>
      <c r="Y91" s="73">
        <f>'ИТОГ и проверка (миша-барс)'!D91</f>
        <v>0</v>
      </c>
      <c r="Z91" s="10">
        <v>0</v>
      </c>
      <c r="AA91" s="71">
        <f t="shared" si="17"/>
        <v>0</v>
      </c>
      <c r="AB91" s="10">
        <f t="shared" si="11"/>
        <v>0</v>
      </c>
      <c r="AC91" s="77"/>
      <c r="AD91" s="73"/>
      <c r="AE91" s="77"/>
      <c r="AF91" s="77"/>
      <c r="AG91" s="73">
        <f t="shared" si="18"/>
        <v>0</v>
      </c>
      <c r="AH91" s="73"/>
      <c r="AI91" s="91"/>
      <c r="AJ91" s="91">
        <f t="shared" si="19"/>
        <v>0</v>
      </c>
      <c r="AK91" s="89">
        <f t="shared" si="12"/>
        <v>0</v>
      </c>
      <c r="AL91" s="71">
        <f t="shared" si="13"/>
        <v>0</v>
      </c>
    </row>
    <row r="92" spans="1:38" ht="47.25">
      <c r="A92" s="66" t="s">
        <v>191</v>
      </c>
      <c r="B92" s="67" t="s">
        <v>192</v>
      </c>
      <c r="C92" s="222">
        <v>31</v>
      </c>
      <c r="D92" s="74">
        <v>0</v>
      </c>
      <c r="E92" s="148">
        <v>0</v>
      </c>
      <c r="F92" s="157">
        <f t="shared" si="14"/>
        <v>0</v>
      </c>
      <c r="G92" s="75">
        <v>0</v>
      </c>
      <c r="H92" s="75">
        <v>0</v>
      </c>
      <c r="I92" s="75"/>
      <c r="J92" s="75"/>
      <c r="K92" s="75"/>
      <c r="L92" s="75"/>
      <c r="M92" s="75">
        <v>0</v>
      </c>
      <c r="N92" s="75"/>
      <c r="O92" s="379">
        <v>0</v>
      </c>
      <c r="P92" s="77"/>
      <c r="Q92" s="77"/>
      <c r="R92" s="77"/>
      <c r="S92" s="77"/>
      <c r="T92" s="77"/>
      <c r="U92" s="71">
        <v>0</v>
      </c>
      <c r="V92" s="71">
        <f t="shared" si="15"/>
        <v>0</v>
      </c>
      <c r="W92" s="10">
        <f t="shared" si="16"/>
        <v>0</v>
      </c>
      <c r="X92" s="77">
        <v>0</v>
      </c>
      <c r="Y92" s="10">
        <f>'ИТОГ и проверка (миша-барс)'!D92</f>
        <v>0</v>
      </c>
      <c r="Z92" s="73">
        <v>0</v>
      </c>
      <c r="AA92" s="257">
        <f t="shared" si="17"/>
        <v>0</v>
      </c>
      <c r="AB92" s="73">
        <f t="shared" si="11"/>
        <v>0</v>
      </c>
      <c r="AC92" s="77"/>
      <c r="AD92" s="73"/>
      <c r="AE92" s="77"/>
      <c r="AF92" s="77"/>
      <c r="AG92" s="73">
        <f t="shared" si="18"/>
        <v>0</v>
      </c>
      <c r="AH92" s="73"/>
      <c r="AI92" s="91"/>
      <c r="AJ92" s="91">
        <f t="shared" si="19"/>
        <v>0</v>
      </c>
      <c r="AK92" s="89">
        <f t="shared" si="12"/>
        <v>0</v>
      </c>
      <c r="AL92" s="71">
        <f t="shared" si="13"/>
        <v>0</v>
      </c>
    </row>
    <row r="93" spans="1:38" ht="47.25">
      <c r="A93" s="66" t="s">
        <v>193</v>
      </c>
      <c r="B93" s="67" t="s">
        <v>194</v>
      </c>
      <c r="C93" s="195">
        <v>55.5</v>
      </c>
      <c r="D93" s="74">
        <v>0</v>
      </c>
      <c r="E93" s="90">
        <v>0</v>
      </c>
      <c r="F93" s="157">
        <f t="shared" si="14"/>
        <v>0</v>
      </c>
      <c r="G93" s="75">
        <v>0</v>
      </c>
      <c r="H93" s="75">
        <v>0</v>
      </c>
      <c r="I93" s="75"/>
      <c r="J93" s="75"/>
      <c r="K93" s="75"/>
      <c r="L93" s="75"/>
      <c r="M93" s="75">
        <v>0</v>
      </c>
      <c r="N93" s="75"/>
      <c r="O93" s="379">
        <v>0</v>
      </c>
      <c r="P93" s="77"/>
      <c r="Q93" s="77"/>
      <c r="R93" s="77"/>
      <c r="S93" s="77"/>
      <c r="T93" s="77"/>
      <c r="U93" s="71">
        <v>0</v>
      </c>
      <c r="V93" s="257">
        <f t="shared" si="15"/>
        <v>0</v>
      </c>
      <c r="W93" s="73">
        <f t="shared" si="16"/>
        <v>0</v>
      </c>
      <c r="X93" s="147">
        <v>0</v>
      </c>
      <c r="Y93" s="73">
        <f>'ИТОГ и проверка (миша-барс)'!D93</f>
        <v>0</v>
      </c>
      <c r="Z93" s="10">
        <v>0</v>
      </c>
      <c r="AA93" s="71">
        <f t="shared" si="17"/>
        <v>0</v>
      </c>
      <c r="AB93" s="10">
        <f t="shared" si="11"/>
        <v>0</v>
      </c>
      <c r="AC93" s="77"/>
      <c r="AD93" s="73"/>
      <c r="AE93" s="77"/>
      <c r="AF93" s="77"/>
      <c r="AG93" s="73">
        <f t="shared" si="18"/>
        <v>0</v>
      </c>
      <c r="AH93" s="73"/>
      <c r="AI93" s="91"/>
      <c r="AJ93" s="91">
        <f t="shared" si="19"/>
        <v>0</v>
      </c>
      <c r="AK93" s="89">
        <f t="shared" si="12"/>
        <v>0</v>
      </c>
      <c r="AL93" s="71">
        <f t="shared" si="13"/>
        <v>0</v>
      </c>
    </row>
    <row r="94" spans="1:38" ht="47.25">
      <c r="A94" s="66" t="s">
        <v>195</v>
      </c>
      <c r="B94" s="67" t="s">
        <v>196</v>
      </c>
      <c r="C94" s="222">
        <v>450.8</v>
      </c>
      <c r="D94" s="74">
        <v>0</v>
      </c>
      <c r="E94" s="148">
        <v>0</v>
      </c>
      <c r="F94" s="157">
        <f t="shared" si="14"/>
        <v>0</v>
      </c>
      <c r="G94" s="75">
        <v>0</v>
      </c>
      <c r="H94" s="75">
        <v>0</v>
      </c>
      <c r="I94" s="75"/>
      <c r="J94" s="75"/>
      <c r="K94" s="75"/>
      <c r="L94" s="75"/>
      <c r="M94" s="75">
        <v>0</v>
      </c>
      <c r="N94" s="75"/>
      <c r="O94" s="379">
        <v>0</v>
      </c>
      <c r="P94" s="77"/>
      <c r="Q94" s="77"/>
      <c r="R94" s="77"/>
      <c r="S94" s="77"/>
      <c r="T94" s="77"/>
      <c r="U94" s="71">
        <v>0</v>
      </c>
      <c r="V94" s="71">
        <f t="shared" si="15"/>
        <v>0</v>
      </c>
      <c r="W94" s="10">
        <f t="shared" si="16"/>
        <v>0</v>
      </c>
      <c r="X94" s="77">
        <v>0</v>
      </c>
      <c r="Y94" s="10">
        <f>'ИТОГ и проверка (миша-барс)'!D94</f>
        <v>0</v>
      </c>
      <c r="Z94" s="73">
        <v>0</v>
      </c>
      <c r="AA94" s="257">
        <f t="shared" si="17"/>
        <v>0</v>
      </c>
      <c r="AB94" s="73">
        <f t="shared" si="11"/>
        <v>0</v>
      </c>
      <c r="AC94" s="77"/>
      <c r="AD94" s="73"/>
      <c r="AE94" s="77"/>
      <c r="AF94" s="77"/>
      <c r="AG94" s="73">
        <f t="shared" si="18"/>
        <v>0</v>
      </c>
      <c r="AH94" s="73"/>
      <c r="AI94" s="91"/>
      <c r="AJ94" s="91">
        <f t="shared" si="19"/>
        <v>0</v>
      </c>
      <c r="AK94" s="89">
        <f t="shared" si="12"/>
        <v>0</v>
      </c>
      <c r="AL94" s="71">
        <f t="shared" si="13"/>
        <v>0</v>
      </c>
    </row>
    <row r="95" spans="1:38" ht="31.5">
      <c r="A95" s="66" t="s">
        <v>197</v>
      </c>
      <c r="B95" s="67" t="s">
        <v>198</v>
      </c>
      <c r="C95" s="189">
        <v>1064.22</v>
      </c>
      <c r="D95" s="284">
        <v>0</v>
      </c>
      <c r="E95" s="320">
        <v>0</v>
      </c>
      <c r="F95" s="174">
        <f t="shared" si="14"/>
        <v>0</v>
      </c>
      <c r="G95" s="75">
        <v>0</v>
      </c>
      <c r="H95" s="75">
        <v>0</v>
      </c>
      <c r="I95" s="75">
        <v>0</v>
      </c>
      <c r="J95" s="75"/>
      <c r="K95" s="75"/>
      <c r="L95" s="75"/>
      <c r="M95" s="75">
        <v>0</v>
      </c>
      <c r="N95" s="75"/>
      <c r="O95" s="377">
        <v>0</v>
      </c>
      <c r="P95" s="77"/>
      <c r="Q95" s="77"/>
      <c r="R95" s="77"/>
      <c r="S95" s="77"/>
      <c r="T95" s="77"/>
      <c r="U95" s="71">
        <v>0</v>
      </c>
      <c r="V95" s="257">
        <f t="shared" si="15"/>
        <v>0</v>
      </c>
      <c r="W95" s="73">
        <f t="shared" si="16"/>
        <v>0</v>
      </c>
      <c r="X95" s="147">
        <v>0</v>
      </c>
      <c r="Y95" s="73">
        <f>'ИТОГ и проверка (миша-барс)'!D95</f>
        <v>0</v>
      </c>
      <c r="Z95" s="10">
        <v>0</v>
      </c>
      <c r="AA95" s="71">
        <f t="shared" si="17"/>
        <v>0</v>
      </c>
      <c r="AB95" s="10">
        <f t="shared" si="11"/>
        <v>0</v>
      </c>
      <c r="AC95" s="77">
        <v>0</v>
      </c>
      <c r="AD95" s="73"/>
      <c r="AE95" s="77"/>
      <c r="AF95" s="77"/>
      <c r="AG95" s="73">
        <f t="shared" si="18"/>
        <v>0</v>
      </c>
      <c r="AH95" s="73"/>
      <c r="AI95" s="91"/>
      <c r="AJ95" s="91">
        <f t="shared" si="19"/>
        <v>0</v>
      </c>
      <c r="AK95" s="89">
        <f t="shared" si="12"/>
        <v>0</v>
      </c>
      <c r="AL95" s="71">
        <f t="shared" si="13"/>
        <v>0</v>
      </c>
    </row>
    <row r="96" spans="1:38" ht="31.5">
      <c r="A96" s="66" t="s">
        <v>199</v>
      </c>
      <c r="B96" s="67" t="s">
        <v>200</v>
      </c>
      <c r="C96" s="171">
        <v>2277.59</v>
      </c>
      <c r="D96" s="284">
        <v>0</v>
      </c>
      <c r="E96" s="250">
        <v>0</v>
      </c>
      <c r="F96" s="174">
        <f t="shared" si="14"/>
        <v>0</v>
      </c>
      <c r="G96" s="75">
        <v>0</v>
      </c>
      <c r="H96" s="75">
        <v>0</v>
      </c>
      <c r="I96" s="75">
        <v>0</v>
      </c>
      <c r="J96" s="75"/>
      <c r="K96" s="75"/>
      <c r="L96" s="75"/>
      <c r="M96" s="75">
        <v>0</v>
      </c>
      <c r="N96" s="75"/>
      <c r="O96" s="377">
        <v>0</v>
      </c>
      <c r="P96" s="77"/>
      <c r="Q96" s="77"/>
      <c r="R96" s="77"/>
      <c r="S96" s="77"/>
      <c r="T96" s="77"/>
      <c r="U96" s="71">
        <v>0</v>
      </c>
      <c r="V96" s="71">
        <f t="shared" si="15"/>
        <v>0</v>
      </c>
      <c r="W96" s="10">
        <f t="shared" si="16"/>
        <v>0</v>
      </c>
      <c r="X96" s="77">
        <v>0</v>
      </c>
      <c r="Y96" s="10">
        <f>'ИТОГ и проверка (миша-барс)'!D96</f>
        <v>0</v>
      </c>
      <c r="Z96" s="73">
        <v>0</v>
      </c>
      <c r="AA96" s="257">
        <f t="shared" si="17"/>
        <v>0</v>
      </c>
      <c r="AB96" s="73">
        <f t="shared" si="11"/>
        <v>0</v>
      </c>
      <c r="AC96" s="77">
        <v>0</v>
      </c>
      <c r="AD96" s="73"/>
      <c r="AE96" s="77"/>
      <c r="AF96" s="77"/>
      <c r="AG96" s="73">
        <f t="shared" si="18"/>
        <v>0</v>
      </c>
      <c r="AH96" s="73"/>
      <c r="AI96" s="91"/>
      <c r="AJ96" s="91">
        <f t="shared" si="19"/>
        <v>0</v>
      </c>
      <c r="AK96" s="89">
        <f t="shared" si="12"/>
        <v>0</v>
      </c>
      <c r="AL96" s="71">
        <f t="shared" si="13"/>
        <v>0</v>
      </c>
    </row>
    <row r="97" spans="1:38" ht="31.5">
      <c r="A97" s="66" t="s">
        <v>201</v>
      </c>
      <c r="B97" s="67" t="s">
        <v>202</v>
      </c>
      <c r="C97" s="168">
        <v>6270.68</v>
      </c>
      <c r="D97" s="74">
        <v>0</v>
      </c>
      <c r="E97" s="148">
        <v>0</v>
      </c>
      <c r="F97" s="157">
        <f t="shared" si="14"/>
        <v>0</v>
      </c>
      <c r="G97" s="75">
        <v>0</v>
      </c>
      <c r="H97" s="75">
        <v>0</v>
      </c>
      <c r="I97" s="75">
        <v>0</v>
      </c>
      <c r="J97" s="75"/>
      <c r="K97" s="75"/>
      <c r="L97" s="75"/>
      <c r="M97" s="75">
        <v>0</v>
      </c>
      <c r="N97" s="75"/>
      <c r="O97" s="377">
        <v>0</v>
      </c>
      <c r="P97" s="77"/>
      <c r="Q97" s="77"/>
      <c r="R97" s="77"/>
      <c r="S97" s="77"/>
      <c r="T97" s="77"/>
      <c r="U97" s="71">
        <v>0</v>
      </c>
      <c r="V97" s="257">
        <f t="shared" si="15"/>
        <v>0</v>
      </c>
      <c r="W97" s="73">
        <f t="shared" si="16"/>
        <v>0</v>
      </c>
      <c r="X97" s="147">
        <v>0</v>
      </c>
      <c r="Y97" s="73">
        <f>'ИТОГ и проверка (миша-барс)'!D97</f>
        <v>0</v>
      </c>
      <c r="Z97" s="10">
        <v>0</v>
      </c>
      <c r="AA97" s="71">
        <f t="shared" si="17"/>
        <v>0</v>
      </c>
      <c r="AB97" s="10">
        <f t="shared" si="11"/>
        <v>0</v>
      </c>
      <c r="AC97" s="77">
        <v>0</v>
      </c>
      <c r="AD97" s="73"/>
      <c r="AE97" s="77"/>
      <c r="AF97" s="77"/>
      <c r="AG97" s="73">
        <f t="shared" si="18"/>
        <v>0</v>
      </c>
      <c r="AH97" s="73"/>
      <c r="AI97" s="91"/>
      <c r="AJ97" s="91">
        <f t="shared" si="19"/>
        <v>0</v>
      </c>
      <c r="AK97" s="89">
        <f t="shared" si="12"/>
        <v>0</v>
      </c>
      <c r="AL97" s="71">
        <f t="shared" si="13"/>
        <v>0</v>
      </c>
    </row>
    <row r="98" spans="1:38">
      <c r="A98" s="93" t="s">
        <v>203</v>
      </c>
      <c r="B98" s="57" t="s">
        <v>204</v>
      </c>
      <c r="C98" s="163"/>
      <c r="D98" s="165"/>
      <c r="E98" s="212"/>
      <c r="F98" s="213"/>
      <c r="G98" s="61"/>
      <c r="H98" s="61"/>
      <c r="I98" s="61"/>
      <c r="J98" s="61"/>
      <c r="K98" s="61"/>
      <c r="L98" s="61"/>
      <c r="M98" s="61"/>
      <c r="N98" s="61"/>
      <c r="O98" s="378"/>
      <c r="P98" s="58"/>
      <c r="Q98" s="58"/>
      <c r="R98" s="58"/>
      <c r="S98" s="58"/>
      <c r="T98" s="58"/>
      <c r="U98" s="58"/>
      <c r="V98" s="60"/>
      <c r="W98" s="60"/>
      <c r="X98" s="60"/>
      <c r="Y98" s="60"/>
      <c r="Z98" s="120"/>
      <c r="AA98" s="60"/>
      <c r="AB98" s="73">
        <f t="shared" si="11"/>
        <v>0</v>
      </c>
      <c r="AC98" s="60"/>
      <c r="AD98" s="60"/>
      <c r="AE98" s="60"/>
      <c r="AF98" s="60"/>
      <c r="AG98" s="60"/>
      <c r="AH98" s="60"/>
      <c r="AI98" s="317"/>
      <c r="AJ98" s="91">
        <f t="shared" si="19"/>
        <v>0</v>
      </c>
      <c r="AK98" s="89">
        <f t="shared" si="12"/>
        <v>0</v>
      </c>
      <c r="AL98" s="71">
        <f t="shared" si="13"/>
        <v>0</v>
      </c>
    </row>
    <row r="99" spans="1:38" ht="47.25">
      <c r="A99" s="66" t="s">
        <v>205</v>
      </c>
      <c r="B99" s="67" t="s">
        <v>206</v>
      </c>
      <c r="C99" s="189">
        <v>559.529</v>
      </c>
      <c r="D99" s="284">
        <v>200</v>
      </c>
      <c r="E99" s="250">
        <v>240</v>
      </c>
      <c r="F99" s="174">
        <f t="shared" si="14"/>
        <v>0.42893219118222647</v>
      </c>
      <c r="G99" s="75">
        <v>12</v>
      </c>
      <c r="H99" s="75">
        <v>6</v>
      </c>
      <c r="I99" s="75">
        <v>0</v>
      </c>
      <c r="J99" s="75"/>
      <c r="K99" s="75"/>
      <c r="L99" s="75"/>
      <c r="M99" s="75">
        <v>12</v>
      </c>
      <c r="N99" s="75"/>
      <c r="O99" s="377">
        <v>12</v>
      </c>
      <c r="P99" s="77"/>
      <c r="Q99" s="77"/>
      <c r="R99" s="77"/>
      <c r="S99" s="77"/>
      <c r="T99" s="77"/>
      <c r="U99" s="71">
        <f t="shared" ref="U99" si="20">O99/G99%</f>
        <v>100</v>
      </c>
      <c r="V99" s="257">
        <f t="shared" si="15"/>
        <v>24</v>
      </c>
      <c r="W99" s="73">
        <f t="shared" si="16"/>
        <v>24</v>
      </c>
      <c r="X99" s="147">
        <v>10</v>
      </c>
      <c r="Y99" s="73">
        <f>'ИТОГ и проверка (миша-барс)'!D99</f>
        <v>15</v>
      </c>
      <c r="Z99" s="10">
        <f t="shared" ref="Z99" si="21">Y99/E99%</f>
        <v>6.25</v>
      </c>
      <c r="AA99" s="71">
        <f t="shared" si="17"/>
        <v>-3.75</v>
      </c>
      <c r="AB99" s="10">
        <f t="shared" si="11"/>
        <v>0</v>
      </c>
      <c r="AC99" s="77">
        <v>0</v>
      </c>
      <c r="AD99" s="73"/>
      <c r="AE99" s="77"/>
      <c r="AF99" s="77"/>
      <c r="AG99" s="73">
        <f t="shared" si="18"/>
        <v>15</v>
      </c>
      <c r="AH99" s="73"/>
      <c r="AI99" s="91"/>
      <c r="AJ99" s="91">
        <f t="shared" si="19"/>
        <v>15</v>
      </c>
      <c r="AK99" s="89">
        <f t="shared" si="12"/>
        <v>0</v>
      </c>
      <c r="AL99" s="71">
        <f t="shared" si="13"/>
        <v>0</v>
      </c>
    </row>
    <row r="100" spans="1:38" ht="31.5">
      <c r="A100" s="66" t="s">
        <v>207</v>
      </c>
      <c r="B100" s="67" t="s">
        <v>208</v>
      </c>
      <c r="C100" s="196">
        <v>84.48</v>
      </c>
      <c r="D100" s="74">
        <v>0</v>
      </c>
      <c r="E100" s="251">
        <v>24</v>
      </c>
      <c r="F100" s="157">
        <f t="shared" ref="F100:F162" si="22">E100/C100</f>
        <v>0.28409090909090906</v>
      </c>
      <c r="G100" s="75">
        <v>0</v>
      </c>
      <c r="H100" s="75">
        <v>0</v>
      </c>
      <c r="I100" s="235"/>
      <c r="J100" s="75"/>
      <c r="K100" s="75"/>
      <c r="L100" s="75"/>
      <c r="M100" s="75">
        <v>0</v>
      </c>
      <c r="N100" s="75"/>
      <c r="O100" s="377">
        <v>0</v>
      </c>
      <c r="P100" s="77"/>
      <c r="Q100" s="77"/>
      <c r="R100" s="77"/>
      <c r="S100" s="77"/>
      <c r="T100" s="77"/>
      <c r="U100" s="71">
        <v>0</v>
      </c>
      <c r="V100" s="71">
        <f t="shared" ref="V100:V162" si="23">E100*X100%</f>
        <v>2.4000000000000004</v>
      </c>
      <c r="W100" s="10">
        <f t="shared" ref="W100:W162" si="24">ROUNDDOWN(V100,0)</f>
        <v>2</v>
      </c>
      <c r="X100" s="77">
        <v>10</v>
      </c>
      <c r="Y100" s="73">
        <f>'ИТОГ и проверка (миша-барс)'!D100</f>
        <v>2</v>
      </c>
      <c r="Z100" s="73">
        <f>Y100/E100%</f>
        <v>8.3333333333333339</v>
      </c>
      <c r="AA100" s="257">
        <f t="shared" ref="AA100:AA162" si="25">Z100-X100</f>
        <v>-1.6666666666666661</v>
      </c>
      <c r="AB100" s="73">
        <f t="shared" ref="AB100:AB163" si="26">IF(AA100&gt;0.01,AA100*1000000,0)</f>
        <v>0</v>
      </c>
      <c r="AC100" s="236"/>
      <c r="AD100" s="73"/>
      <c r="AE100" s="77"/>
      <c r="AF100" s="77"/>
      <c r="AG100" s="73">
        <f t="shared" ref="AG100:AG162" si="27">Y100</f>
        <v>2</v>
      </c>
      <c r="AH100" s="73"/>
      <c r="AI100" s="91"/>
      <c r="AJ100" s="91">
        <f t="shared" ref="AJ100:AJ163" si="28">SUM(AD100:AI100)</f>
        <v>2</v>
      </c>
      <c r="AK100" s="89">
        <f t="shared" ref="AK100:AK163" si="29">AJ100-Y100</f>
        <v>0</v>
      </c>
      <c r="AL100" s="71">
        <f t="shared" ref="AL100:AL163" si="30">IF(AK100&gt;1,AK100*1000,0)</f>
        <v>0</v>
      </c>
    </row>
    <row r="101" spans="1:38" ht="63">
      <c r="A101" s="66" t="s">
        <v>209</v>
      </c>
      <c r="B101" s="67" t="s">
        <v>210</v>
      </c>
      <c r="C101" s="189">
        <v>118.67100000000001</v>
      </c>
      <c r="D101" s="284">
        <v>0</v>
      </c>
      <c r="E101" s="170">
        <v>0</v>
      </c>
      <c r="F101" s="174">
        <f t="shared" si="22"/>
        <v>0</v>
      </c>
      <c r="G101" s="75">
        <v>0</v>
      </c>
      <c r="H101" s="75">
        <v>0</v>
      </c>
      <c r="I101" s="235"/>
      <c r="J101" s="75"/>
      <c r="K101" s="75"/>
      <c r="L101" s="75"/>
      <c r="M101" s="75">
        <v>0</v>
      </c>
      <c r="N101" s="75"/>
      <c r="O101" s="377">
        <v>0</v>
      </c>
      <c r="P101" s="77"/>
      <c r="Q101" s="77"/>
      <c r="R101" s="77"/>
      <c r="S101" s="77"/>
      <c r="T101" s="77"/>
      <c r="U101" s="71">
        <v>0</v>
      </c>
      <c r="V101" s="257">
        <f t="shared" si="23"/>
        <v>0</v>
      </c>
      <c r="W101" s="73">
        <f t="shared" si="24"/>
        <v>0</v>
      </c>
      <c r="X101" s="147">
        <v>0</v>
      </c>
      <c r="Y101" s="73">
        <f>'ИТОГ и проверка (миша-барс)'!D101</f>
        <v>0</v>
      </c>
      <c r="Z101" s="10">
        <v>0</v>
      </c>
      <c r="AA101" s="71">
        <f t="shared" si="25"/>
        <v>0</v>
      </c>
      <c r="AB101" s="10">
        <f t="shared" si="26"/>
        <v>0</v>
      </c>
      <c r="AC101" s="236"/>
      <c r="AD101" s="73"/>
      <c r="AE101" s="77"/>
      <c r="AF101" s="77"/>
      <c r="AG101" s="73">
        <f t="shared" si="27"/>
        <v>0</v>
      </c>
      <c r="AH101" s="73"/>
      <c r="AI101" s="91"/>
      <c r="AJ101" s="91">
        <f t="shared" si="28"/>
        <v>0</v>
      </c>
      <c r="AK101" s="89">
        <f t="shared" si="29"/>
        <v>0</v>
      </c>
      <c r="AL101" s="71">
        <f t="shared" si="30"/>
        <v>0</v>
      </c>
    </row>
    <row r="102" spans="1:38" ht="63">
      <c r="A102" s="66" t="s">
        <v>211</v>
      </c>
      <c r="B102" s="67" t="s">
        <v>212</v>
      </c>
      <c r="C102" s="196">
        <v>84.194999999999993</v>
      </c>
      <c r="D102" s="284">
        <v>0</v>
      </c>
      <c r="E102" s="250">
        <v>0</v>
      </c>
      <c r="F102" s="174">
        <f t="shared" si="22"/>
        <v>0</v>
      </c>
      <c r="G102" s="75">
        <v>0</v>
      </c>
      <c r="H102" s="75">
        <v>0</v>
      </c>
      <c r="I102" s="235"/>
      <c r="J102" s="75"/>
      <c r="K102" s="75"/>
      <c r="L102" s="75"/>
      <c r="M102" s="75">
        <v>0</v>
      </c>
      <c r="N102" s="75"/>
      <c r="O102" s="377">
        <v>0</v>
      </c>
      <c r="P102" s="77"/>
      <c r="Q102" s="77"/>
      <c r="R102" s="77"/>
      <c r="S102" s="77"/>
      <c r="T102" s="77"/>
      <c r="U102" s="71">
        <v>0</v>
      </c>
      <c r="V102" s="71">
        <f t="shared" si="23"/>
        <v>0</v>
      </c>
      <c r="W102" s="10">
        <f t="shared" si="24"/>
        <v>0</v>
      </c>
      <c r="X102" s="77">
        <v>0</v>
      </c>
      <c r="Y102" s="10">
        <f>'ИТОГ и проверка (миша-барс)'!D102</f>
        <v>0</v>
      </c>
      <c r="Z102" s="73">
        <v>0</v>
      </c>
      <c r="AA102" s="257">
        <f t="shared" si="25"/>
        <v>0</v>
      </c>
      <c r="AB102" s="73">
        <f t="shared" si="26"/>
        <v>0</v>
      </c>
      <c r="AC102" s="236"/>
      <c r="AD102" s="73"/>
      <c r="AE102" s="77"/>
      <c r="AF102" s="77"/>
      <c r="AG102" s="73">
        <f t="shared" si="27"/>
        <v>0</v>
      </c>
      <c r="AH102" s="73"/>
      <c r="AI102" s="91"/>
      <c r="AJ102" s="91">
        <f t="shared" si="28"/>
        <v>0</v>
      </c>
      <c r="AK102" s="89">
        <f t="shared" si="29"/>
        <v>0</v>
      </c>
      <c r="AL102" s="71">
        <f t="shared" si="30"/>
        <v>0</v>
      </c>
    </row>
    <row r="103" spans="1:38" ht="63">
      <c r="A103" s="66" t="s">
        <v>213</v>
      </c>
      <c r="B103" s="67" t="s">
        <v>214</v>
      </c>
      <c r="C103" s="189">
        <v>184.93</v>
      </c>
      <c r="D103" s="74">
        <v>0</v>
      </c>
      <c r="E103" s="148">
        <v>0</v>
      </c>
      <c r="F103" s="157">
        <f t="shared" si="22"/>
        <v>0</v>
      </c>
      <c r="G103" s="75">
        <v>0</v>
      </c>
      <c r="H103" s="75">
        <v>0</v>
      </c>
      <c r="I103" s="235"/>
      <c r="J103" s="75"/>
      <c r="K103" s="75"/>
      <c r="L103" s="75"/>
      <c r="M103" s="75">
        <v>0</v>
      </c>
      <c r="N103" s="75"/>
      <c r="O103" s="377">
        <v>0</v>
      </c>
      <c r="P103" s="77"/>
      <c r="Q103" s="77"/>
      <c r="R103" s="77"/>
      <c r="S103" s="77"/>
      <c r="T103" s="77"/>
      <c r="U103" s="71">
        <v>0</v>
      </c>
      <c r="V103" s="257">
        <f t="shared" si="23"/>
        <v>0</v>
      </c>
      <c r="W103" s="73">
        <f t="shared" si="24"/>
        <v>0</v>
      </c>
      <c r="X103" s="147">
        <v>0</v>
      </c>
      <c r="Y103" s="73">
        <f>'ИТОГ и проверка (миша-барс)'!D103</f>
        <v>0</v>
      </c>
      <c r="Z103" s="10">
        <v>0</v>
      </c>
      <c r="AA103" s="71">
        <f t="shared" si="25"/>
        <v>0</v>
      </c>
      <c r="AB103" s="10">
        <f t="shared" si="26"/>
        <v>0</v>
      </c>
      <c r="AC103" s="236"/>
      <c r="AD103" s="73"/>
      <c r="AE103" s="77"/>
      <c r="AF103" s="77"/>
      <c r="AG103" s="73">
        <f t="shared" si="27"/>
        <v>0</v>
      </c>
      <c r="AH103" s="73"/>
      <c r="AI103" s="91"/>
      <c r="AJ103" s="91">
        <f t="shared" si="28"/>
        <v>0</v>
      </c>
      <c r="AK103" s="89">
        <f t="shared" si="29"/>
        <v>0</v>
      </c>
      <c r="AL103" s="71">
        <f t="shared" si="30"/>
        <v>0</v>
      </c>
    </row>
    <row r="104" spans="1:38" ht="31.5">
      <c r="A104" s="66" t="s">
        <v>215</v>
      </c>
      <c r="B104" s="67" t="s">
        <v>216</v>
      </c>
      <c r="C104" s="171">
        <v>37.735999999999997</v>
      </c>
      <c r="D104" s="74">
        <v>0</v>
      </c>
      <c r="E104" s="323">
        <v>0</v>
      </c>
      <c r="F104" s="157">
        <f t="shared" si="22"/>
        <v>0</v>
      </c>
      <c r="G104" s="75">
        <v>0</v>
      </c>
      <c r="H104" s="75">
        <v>0</v>
      </c>
      <c r="I104" s="235"/>
      <c r="J104" s="75"/>
      <c r="K104" s="75"/>
      <c r="L104" s="75"/>
      <c r="M104" s="75">
        <v>0</v>
      </c>
      <c r="N104" s="75"/>
      <c r="O104" s="377">
        <v>0</v>
      </c>
      <c r="P104" s="77"/>
      <c r="Q104" s="77"/>
      <c r="R104" s="77"/>
      <c r="S104" s="77"/>
      <c r="T104" s="77"/>
      <c r="U104" s="71">
        <v>0</v>
      </c>
      <c r="V104" s="71">
        <f t="shared" si="23"/>
        <v>0</v>
      </c>
      <c r="W104" s="10">
        <f t="shared" si="24"/>
        <v>0</v>
      </c>
      <c r="X104" s="77">
        <v>0</v>
      </c>
      <c r="Y104" s="10">
        <f>'ИТОГ и проверка (миша-барс)'!D104</f>
        <v>0</v>
      </c>
      <c r="Z104" s="73">
        <v>0</v>
      </c>
      <c r="AA104" s="257">
        <f t="shared" si="25"/>
        <v>0</v>
      </c>
      <c r="AB104" s="73">
        <f t="shared" si="26"/>
        <v>0</v>
      </c>
      <c r="AC104" s="236"/>
      <c r="AD104" s="73"/>
      <c r="AE104" s="77"/>
      <c r="AF104" s="77"/>
      <c r="AG104" s="73">
        <f t="shared" si="27"/>
        <v>0</v>
      </c>
      <c r="AH104" s="73"/>
      <c r="AI104" s="91"/>
      <c r="AJ104" s="91">
        <f t="shared" si="28"/>
        <v>0</v>
      </c>
      <c r="AK104" s="89">
        <f t="shared" si="29"/>
        <v>0</v>
      </c>
      <c r="AL104" s="71">
        <f t="shared" si="30"/>
        <v>0</v>
      </c>
    </row>
    <row r="105" spans="1:38" ht="31.5">
      <c r="A105" s="66" t="s">
        <v>217</v>
      </c>
      <c r="B105" s="67" t="s">
        <v>218</v>
      </c>
      <c r="C105" s="168">
        <v>40.045999999999999</v>
      </c>
      <c r="D105" s="284">
        <v>0</v>
      </c>
      <c r="E105" s="208">
        <v>0</v>
      </c>
      <c r="F105" s="174">
        <f t="shared" si="22"/>
        <v>0</v>
      </c>
      <c r="G105" s="75">
        <v>0</v>
      </c>
      <c r="H105" s="75">
        <v>0</v>
      </c>
      <c r="I105" s="235"/>
      <c r="J105" s="75"/>
      <c r="K105" s="75"/>
      <c r="L105" s="75"/>
      <c r="M105" s="75">
        <v>0</v>
      </c>
      <c r="N105" s="75"/>
      <c r="O105" s="377">
        <v>0</v>
      </c>
      <c r="P105" s="77"/>
      <c r="Q105" s="77"/>
      <c r="R105" s="77"/>
      <c r="S105" s="77"/>
      <c r="T105" s="77"/>
      <c r="U105" s="71">
        <v>0</v>
      </c>
      <c r="V105" s="257">
        <f t="shared" si="23"/>
        <v>0</v>
      </c>
      <c r="W105" s="73">
        <f t="shared" si="24"/>
        <v>0</v>
      </c>
      <c r="X105" s="147">
        <v>0</v>
      </c>
      <c r="Y105" s="73">
        <f>'ИТОГ и проверка (миша-барс)'!D105</f>
        <v>0</v>
      </c>
      <c r="Z105" s="10">
        <v>0</v>
      </c>
      <c r="AA105" s="71">
        <f t="shared" si="25"/>
        <v>0</v>
      </c>
      <c r="AB105" s="10">
        <f t="shared" si="26"/>
        <v>0</v>
      </c>
      <c r="AC105" s="236"/>
      <c r="AD105" s="73"/>
      <c r="AE105" s="77"/>
      <c r="AF105" s="77"/>
      <c r="AG105" s="73">
        <f t="shared" si="27"/>
        <v>0</v>
      </c>
      <c r="AH105" s="73"/>
      <c r="AI105" s="91"/>
      <c r="AJ105" s="91">
        <f t="shared" si="28"/>
        <v>0</v>
      </c>
      <c r="AK105" s="89">
        <f t="shared" si="29"/>
        <v>0</v>
      </c>
      <c r="AL105" s="71">
        <f t="shared" si="30"/>
        <v>0</v>
      </c>
    </row>
    <row r="106" spans="1:38" ht="31.5">
      <c r="A106" s="66" t="s">
        <v>219</v>
      </c>
      <c r="B106" s="67" t="s">
        <v>220</v>
      </c>
      <c r="C106" s="222">
        <v>41.890999999999998</v>
      </c>
      <c r="D106" s="284">
        <v>0</v>
      </c>
      <c r="E106" s="250">
        <v>0</v>
      </c>
      <c r="F106" s="174">
        <f t="shared" si="22"/>
        <v>0</v>
      </c>
      <c r="G106" s="75">
        <v>0</v>
      </c>
      <c r="H106" s="75">
        <v>0</v>
      </c>
      <c r="I106" s="235"/>
      <c r="J106" s="75"/>
      <c r="K106" s="75"/>
      <c r="L106" s="75"/>
      <c r="M106" s="75">
        <v>0</v>
      </c>
      <c r="N106" s="75"/>
      <c r="O106" s="377">
        <v>0</v>
      </c>
      <c r="P106" s="77"/>
      <c r="Q106" s="77"/>
      <c r="R106" s="77"/>
      <c r="S106" s="77"/>
      <c r="T106" s="77"/>
      <c r="U106" s="71">
        <v>0</v>
      </c>
      <c r="V106" s="71">
        <f t="shared" si="23"/>
        <v>0</v>
      </c>
      <c r="W106" s="10">
        <f t="shared" si="24"/>
        <v>0</v>
      </c>
      <c r="X106" s="77">
        <v>0</v>
      </c>
      <c r="Y106" s="10">
        <f>'ИТОГ и проверка (миша-барс)'!D106</f>
        <v>0</v>
      </c>
      <c r="Z106" s="73">
        <v>0</v>
      </c>
      <c r="AA106" s="257">
        <f t="shared" si="25"/>
        <v>0</v>
      </c>
      <c r="AB106" s="73">
        <f t="shared" si="26"/>
        <v>0</v>
      </c>
      <c r="AC106" s="236"/>
      <c r="AD106" s="73"/>
      <c r="AE106" s="77"/>
      <c r="AF106" s="77"/>
      <c r="AG106" s="73">
        <f t="shared" si="27"/>
        <v>0</v>
      </c>
      <c r="AH106" s="73"/>
      <c r="AI106" s="91"/>
      <c r="AJ106" s="91">
        <f t="shared" si="28"/>
        <v>0</v>
      </c>
      <c r="AK106" s="89">
        <f t="shared" si="29"/>
        <v>0</v>
      </c>
      <c r="AL106" s="71">
        <f t="shared" si="30"/>
        <v>0</v>
      </c>
    </row>
    <row r="107" spans="1:38" ht="63">
      <c r="A107" s="66" t="s">
        <v>221</v>
      </c>
      <c r="B107" s="67" t="s">
        <v>222</v>
      </c>
      <c r="C107" s="168">
        <v>26.7</v>
      </c>
      <c r="D107" s="74">
        <v>0</v>
      </c>
      <c r="E107" s="148">
        <v>0</v>
      </c>
      <c r="F107" s="157">
        <f t="shared" si="22"/>
        <v>0</v>
      </c>
      <c r="G107" s="75">
        <v>0</v>
      </c>
      <c r="H107" s="75">
        <v>0</v>
      </c>
      <c r="I107" s="235"/>
      <c r="J107" s="75"/>
      <c r="K107" s="75"/>
      <c r="L107" s="75"/>
      <c r="M107" s="75">
        <v>0</v>
      </c>
      <c r="N107" s="75"/>
      <c r="O107" s="377">
        <v>0</v>
      </c>
      <c r="P107" s="77"/>
      <c r="Q107" s="77"/>
      <c r="R107" s="77"/>
      <c r="S107" s="77"/>
      <c r="T107" s="77"/>
      <c r="U107" s="71">
        <v>0</v>
      </c>
      <c r="V107" s="257">
        <f t="shared" si="23"/>
        <v>0</v>
      </c>
      <c r="W107" s="73">
        <f t="shared" si="24"/>
        <v>0</v>
      </c>
      <c r="X107" s="147">
        <v>0</v>
      </c>
      <c r="Y107" s="73">
        <f>'ИТОГ и проверка (миша-барс)'!D107</f>
        <v>0</v>
      </c>
      <c r="Z107" s="10">
        <v>0</v>
      </c>
      <c r="AA107" s="71">
        <f t="shared" si="25"/>
        <v>0</v>
      </c>
      <c r="AB107" s="10">
        <f t="shared" si="26"/>
        <v>0</v>
      </c>
      <c r="AC107" s="236"/>
      <c r="AD107" s="73"/>
      <c r="AE107" s="77"/>
      <c r="AF107" s="77"/>
      <c r="AG107" s="73">
        <f t="shared" si="27"/>
        <v>0</v>
      </c>
      <c r="AH107" s="73"/>
      <c r="AI107" s="91"/>
      <c r="AJ107" s="91">
        <f t="shared" si="28"/>
        <v>0</v>
      </c>
      <c r="AK107" s="89">
        <f t="shared" si="29"/>
        <v>0</v>
      </c>
      <c r="AL107" s="71">
        <f t="shared" si="30"/>
        <v>0</v>
      </c>
    </row>
    <row r="108" spans="1:38" ht="31.5">
      <c r="A108" s="66" t="s">
        <v>223</v>
      </c>
      <c r="B108" s="67" t="s">
        <v>224</v>
      </c>
      <c r="C108" s="171">
        <v>1113.73</v>
      </c>
      <c r="D108" s="74">
        <v>1000</v>
      </c>
      <c r="E108" s="111">
        <v>1000</v>
      </c>
      <c r="F108" s="157">
        <f t="shared" si="22"/>
        <v>0.89788368814703745</v>
      </c>
      <c r="G108" s="75">
        <v>100</v>
      </c>
      <c r="H108" s="75">
        <v>10</v>
      </c>
      <c r="I108" s="75">
        <v>0</v>
      </c>
      <c r="J108" s="75"/>
      <c r="K108" s="75"/>
      <c r="L108" s="75"/>
      <c r="M108" s="75">
        <v>100</v>
      </c>
      <c r="N108" s="75"/>
      <c r="O108" s="377">
        <v>0</v>
      </c>
      <c r="P108" s="77"/>
      <c r="Q108" s="77"/>
      <c r="R108" s="77"/>
      <c r="S108" s="77"/>
      <c r="T108" s="77"/>
      <c r="U108" s="71">
        <f>O108/G108%</f>
        <v>0</v>
      </c>
      <c r="V108" s="71">
        <f t="shared" si="23"/>
        <v>100</v>
      </c>
      <c r="W108" s="10">
        <f t="shared" si="24"/>
        <v>100</v>
      </c>
      <c r="X108" s="77">
        <v>10</v>
      </c>
      <c r="Y108" s="10">
        <f>'ИТОГ и проверка (миша-барс)'!D108</f>
        <v>100</v>
      </c>
      <c r="Z108" s="73">
        <f>Y108/E108%</f>
        <v>10</v>
      </c>
      <c r="AA108" s="257">
        <f t="shared" si="25"/>
        <v>0</v>
      </c>
      <c r="AB108" s="73">
        <f t="shared" si="26"/>
        <v>0</v>
      </c>
      <c r="AC108" s="77">
        <v>0</v>
      </c>
      <c r="AD108" s="73"/>
      <c r="AE108" s="77"/>
      <c r="AF108" s="77"/>
      <c r="AG108" s="73">
        <f t="shared" si="27"/>
        <v>100</v>
      </c>
      <c r="AH108" s="73"/>
      <c r="AI108" s="91"/>
      <c r="AJ108" s="91">
        <f t="shared" si="28"/>
        <v>100</v>
      </c>
      <c r="AK108" s="89">
        <f t="shared" si="29"/>
        <v>0</v>
      </c>
      <c r="AL108" s="71">
        <f t="shared" si="30"/>
        <v>0</v>
      </c>
    </row>
    <row r="109" spans="1:38">
      <c r="A109" s="93" t="s">
        <v>225</v>
      </c>
      <c r="B109" s="57" t="s">
        <v>226</v>
      </c>
      <c r="C109" s="175"/>
      <c r="D109" s="58"/>
      <c r="E109" s="164"/>
      <c r="F109" s="192"/>
      <c r="G109" s="61"/>
      <c r="H109" s="61"/>
      <c r="I109" s="61"/>
      <c r="J109" s="61"/>
      <c r="K109" s="61"/>
      <c r="L109" s="61"/>
      <c r="M109" s="61"/>
      <c r="N109" s="61"/>
      <c r="O109" s="378"/>
      <c r="P109" s="58"/>
      <c r="Q109" s="58"/>
      <c r="R109" s="58"/>
      <c r="S109" s="58"/>
      <c r="T109" s="58"/>
      <c r="U109" s="58"/>
      <c r="V109" s="60"/>
      <c r="W109" s="60"/>
      <c r="X109" s="60"/>
      <c r="Y109" s="60"/>
      <c r="Z109" s="120"/>
      <c r="AA109" s="60"/>
      <c r="AB109" s="10">
        <f t="shared" si="26"/>
        <v>0</v>
      </c>
      <c r="AC109" s="60"/>
      <c r="AD109" s="60"/>
      <c r="AE109" s="60"/>
      <c r="AF109" s="60"/>
      <c r="AG109" s="60"/>
      <c r="AH109" s="60"/>
      <c r="AI109" s="317"/>
      <c r="AJ109" s="91">
        <f t="shared" si="28"/>
        <v>0</v>
      </c>
      <c r="AK109" s="89">
        <f t="shared" si="29"/>
        <v>0</v>
      </c>
      <c r="AL109" s="71">
        <f t="shared" si="30"/>
        <v>0</v>
      </c>
    </row>
    <row r="110" spans="1:38" ht="31.5">
      <c r="A110" s="66" t="s">
        <v>227</v>
      </c>
      <c r="B110" s="67" t="s">
        <v>228</v>
      </c>
      <c r="C110" s="171">
        <v>438.7</v>
      </c>
      <c r="D110" s="74">
        <v>0</v>
      </c>
      <c r="E110" s="90">
        <v>0</v>
      </c>
      <c r="F110" s="157">
        <f t="shared" si="22"/>
        <v>0</v>
      </c>
      <c r="G110" s="75">
        <v>0</v>
      </c>
      <c r="H110" s="75">
        <v>0</v>
      </c>
      <c r="I110" s="75">
        <v>0</v>
      </c>
      <c r="J110" s="75"/>
      <c r="K110" s="75"/>
      <c r="L110" s="75"/>
      <c r="M110" s="75">
        <v>0</v>
      </c>
      <c r="N110" s="75"/>
      <c r="O110" s="377">
        <v>0</v>
      </c>
      <c r="P110" s="77"/>
      <c r="Q110" s="77"/>
      <c r="R110" s="77"/>
      <c r="S110" s="77"/>
      <c r="T110" s="77"/>
      <c r="U110" s="71">
        <v>0</v>
      </c>
      <c r="V110" s="257">
        <f t="shared" si="23"/>
        <v>0</v>
      </c>
      <c r="W110" s="73">
        <f t="shared" si="24"/>
        <v>0</v>
      </c>
      <c r="X110" s="147">
        <v>0</v>
      </c>
      <c r="Y110" s="73">
        <f>'ИТОГ и проверка (миша-барс)'!D110</f>
        <v>0</v>
      </c>
      <c r="Z110" s="10">
        <v>0</v>
      </c>
      <c r="AA110" s="71">
        <f t="shared" si="25"/>
        <v>0</v>
      </c>
      <c r="AB110" s="73">
        <f t="shared" si="26"/>
        <v>0</v>
      </c>
      <c r="AC110" s="77">
        <v>0</v>
      </c>
      <c r="AD110" s="73"/>
      <c r="AE110" s="77"/>
      <c r="AF110" s="77"/>
      <c r="AG110" s="73">
        <f t="shared" si="27"/>
        <v>0</v>
      </c>
      <c r="AH110" s="73"/>
      <c r="AI110" s="91"/>
      <c r="AJ110" s="91">
        <f t="shared" si="28"/>
        <v>0</v>
      </c>
      <c r="AK110" s="89">
        <f t="shared" si="29"/>
        <v>0</v>
      </c>
      <c r="AL110" s="71">
        <f t="shared" si="30"/>
        <v>0</v>
      </c>
    </row>
    <row r="111" spans="1:38" ht="31.5">
      <c r="A111" s="66" t="s">
        <v>229</v>
      </c>
      <c r="B111" s="67" t="s">
        <v>230</v>
      </c>
      <c r="C111" s="168">
        <v>537.20000000000005</v>
      </c>
      <c r="D111" s="74">
        <v>0</v>
      </c>
      <c r="E111" s="148">
        <v>0</v>
      </c>
      <c r="F111" s="157">
        <f t="shared" si="22"/>
        <v>0</v>
      </c>
      <c r="G111" s="75">
        <v>0</v>
      </c>
      <c r="H111" s="75">
        <v>0</v>
      </c>
      <c r="I111" s="75"/>
      <c r="J111" s="75"/>
      <c r="K111" s="75"/>
      <c r="L111" s="75"/>
      <c r="M111" s="75">
        <v>0</v>
      </c>
      <c r="N111" s="75"/>
      <c r="O111" s="377">
        <v>0</v>
      </c>
      <c r="P111" s="77"/>
      <c r="Q111" s="77"/>
      <c r="R111" s="77"/>
      <c r="S111" s="77"/>
      <c r="T111" s="77"/>
      <c r="U111" s="71">
        <v>0</v>
      </c>
      <c r="V111" s="71">
        <f t="shared" si="23"/>
        <v>0</v>
      </c>
      <c r="W111" s="10">
        <f t="shared" si="24"/>
        <v>0</v>
      </c>
      <c r="X111" s="77">
        <v>0</v>
      </c>
      <c r="Y111" s="10">
        <f>'ИТОГ и проверка (миша-барс)'!D111</f>
        <v>0</v>
      </c>
      <c r="Z111" s="73">
        <v>0</v>
      </c>
      <c r="AA111" s="71">
        <f t="shared" si="25"/>
        <v>0</v>
      </c>
      <c r="AB111" s="10">
        <f t="shared" si="26"/>
        <v>0</v>
      </c>
      <c r="AC111" s="77"/>
      <c r="AD111" s="73"/>
      <c r="AE111" s="77"/>
      <c r="AF111" s="77"/>
      <c r="AG111" s="73">
        <f t="shared" si="27"/>
        <v>0</v>
      </c>
      <c r="AH111" s="73"/>
      <c r="AI111" s="91"/>
      <c r="AJ111" s="91">
        <f t="shared" si="28"/>
        <v>0</v>
      </c>
      <c r="AK111" s="89">
        <f t="shared" si="29"/>
        <v>0</v>
      </c>
      <c r="AL111" s="71">
        <f t="shared" si="30"/>
        <v>0</v>
      </c>
    </row>
    <row r="112" spans="1:38" ht="31.5">
      <c r="A112" s="66" t="s">
        <v>231</v>
      </c>
      <c r="B112" s="67" t="s">
        <v>232</v>
      </c>
      <c r="C112" s="171">
        <v>140</v>
      </c>
      <c r="D112" s="74">
        <v>0</v>
      </c>
      <c r="E112" s="90">
        <v>0</v>
      </c>
      <c r="F112" s="157">
        <f t="shared" si="22"/>
        <v>0</v>
      </c>
      <c r="G112" s="75">
        <v>0</v>
      </c>
      <c r="H112" s="75">
        <v>0</v>
      </c>
      <c r="I112" s="75"/>
      <c r="J112" s="75"/>
      <c r="K112" s="75"/>
      <c r="L112" s="75"/>
      <c r="M112" s="75">
        <v>0</v>
      </c>
      <c r="N112" s="75"/>
      <c r="O112" s="377">
        <v>0</v>
      </c>
      <c r="P112" s="77"/>
      <c r="Q112" s="77"/>
      <c r="R112" s="77"/>
      <c r="S112" s="77"/>
      <c r="T112" s="77"/>
      <c r="U112" s="71">
        <v>0</v>
      </c>
      <c r="V112" s="257">
        <f t="shared" si="23"/>
        <v>0</v>
      </c>
      <c r="W112" s="73">
        <f t="shared" si="24"/>
        <v>0</v>
      </c>
      <c r="X112" s="147">
        <v>0</v>
      </c>
      <c r="Y112" s="73">
        <f>'ИТОГ и проверка (миша-барс)'!D112</f>
        <v>0</v>
      </c>
      <c r="Z112" s="10">
        <v>0</v>
      </c>
      <c r="AA112" s="71">
        <f t="shared" si="25"/>
        <v>0</v>
      </c>
      <c r="AB112" s="73">
        <f t="shared" si="26"/>
        <v>0</v>
      </c>
      <c r="AC112" s="77"/>
      <c r="AD112" s="73"/>
      <c r="AE112" s="77"/>
      <c r="AF112" s="77"/>
      <c r="AG112" s="73">
        <f t="shared" si="27"/>
        <v>0</v>
      </c>
      <c r="AH112" s="73"/>
      <c r="AI112" s="91"/>
      <c r="AJ112" s="91">
        <f t="shared" si="28"/>
        <v>0</v>
      </c>
      <c r="AK112" s="89">
        <f t="shared" si="29"/>
        <v>0</v>
      </c>
      <c r="AL112" s="71">
        <f t="shared" si="30"/>
        <v>0</v>
      </c>
    </row>
    <row r="113" spans="1:38" ht="31.5">
      <c r="A113" s="66" t="s">
        <v>233</v>
      </c>
      <c r="B113" s="67" t="s">
        <v>234</v>
      </c>
      <c r="C113" s="168">
        <v>1100</v>
      </c>
      <c r="D113" s="74">
        <v>0</v>
      </c>
      <c r="E113" s="148">
        <v>0</v>
      </c>
      <c r="F113" s="157">
        <f t="shared" si="22"/>
        <v>0</v>
      </c>
      <c r="G113" s="75">
        <v>0</v>
      </c>
      <c r="H113" s="75">
        <v>0</v>
      </c>
      <c r="I113" s="75"/>
      <c r="J113" s="75"/>
      <c r="K113" s="75"/>
      <c r="L113" s="75"/>
      <c r="M113" s="75">
        <v>0</v>
      </c>
      <c r="N113" s="75"/>
      <c r="O113" s="377">
        <v>0</v>
      </c>
      <c r="P113" s="77"/>
      <c r="Q113" s="77"/>
      <c r="R113" s="77"/>
      <c r="S113" s="77"/>
      <c r="T113" s="77"/>
      <c r="U113" s="71">
        <v>0</v>
      </c>
      <c r="V113" s="71">
        <f t="shared" si="23"/>
        <v>0</v>
      </c>
      <c r="W113" s="10">
        <f t="shared" si="24"/>
        <v>0</v>
      </c>
      <c r="X113" s="77">
        <v>0</v>
      </c>
      <c r="Y113" s="10">
        <f>'ИТОГ и проверка (миша-барс)'!D113</f>
        <v>0</v>
      </c>
      <c r="Z113" s="73">
        <v>0</v>
      </c>
      <c r="AA113" s="71">
        <f t="shared" si="25"/>
        <v>0</v>
      </c>
      <c r="AB113" s="10">
        <f t="shared" si="26"/>
        <v>0</v>
      </c>
      <c r="AC113" s="77"/>
      <c r="AD113" s="73"/>
      <c r="AE113" s="77"/>
      <c r="AF113" s="77"/>
      <c r="AG113" s="73">
        <f t="shared" si="27"/>
        <v>0</v>
      </c>
      <c r="AH113" s="73"/>
      <c r="AI113" s="91"/>
      <c r="AJ113" s="91">
        <f t="shared" si="28"/>
        <v>0</v>
      </c>
      <c r="AK113" s="89">
        <f t="shared" si="29"/>
        <v>0</v>
      </c>
      <c r="AL113" s="71">
        <f t="shared" si="30"/>
        <v>0</v>
      </c>
    </row>
    <row r="114" spans="1:38" ht="31.5">
      <c r="A114" s="66" t="s">
        <v>235</v>
      </c>
      <c r="B114" s="67" t="s">
        <v>236</v>
      </c>
      <c r="C114" s="171">
        <v>310.89999999999998</v>
      </c>
      <c r="D114" s="74">
        <v>0</v>
      </c>
      <c r="E114" s="90">
        <v>0</v>
      </c>
      <c r="F114" s="157">
        <f t="shared" si="22"/>
        <v>0</v>
      </c>
      <c r="G114" s="75">
        <v>0</v>
      </c>
      <c r="H114" s="75">
        <v>0</v>
      </c>
      <c r="I114" s="75"/>
      <c r="J114" s="75"/>
      <c r="K114" s="75"/>
      <c r="L114" s="75"/>
      <c r="M114" s="75">
        <v>0</v>
      </c>
      <c r="N114" s="75"/>
      <c r="O114" s="377">
        <v>0</v>
      </c>
      <c r="P114" s="77"/>
      <c r="Q114" s="77"/>
      <c r="R114" s="77"/>
      <c r="S114" s="77"/>
      <c r="T114" s="77"/>
      <c r="U114" s="71">
        <v>0</v>
      </c>
      <c r="V114" s="257">
        <f t="shared" si="23"/>
        <v>0</v>
      </c>
      <c r="W114" s="73">
        <f t="shared" si="24"/>
        <v>0</v>
      </c>
      <c r="X114" s="147">
        <v>0</v>
      </c>
      <c r="Y114" s="73">
        <f>'ИТОГ и проверка (миша-барс)'!D114</f>
        <v>0</v>
      </c>
      <c r="Z114" s="10">
        <v>0</v>
      </c>
      <c r="AA114" s="71">
        <f t="shared" si="25"/>
        <v>0</v>
      </c>
      <c r="AB114" s="73">
        <f t="shared" si="26"/>
        <v>0</v>
      </c>
      <c r="AC114" s="77"/>
      <c r="AD114" s="73"/>
      <c r="AE114" s="77"/>
      <c r="AF114" s="77"/>
      <c r="AG114" s="73">
        <f t="shared" si="27"/>
        <v>0</v>
      </c>
      <c r="AH114" s="73"/>
      <c r="AI114" s="91"/>
      <c r="AJ114" s="91">
        <f t="shared" si="28"/>
        <v>0</v>
      </c>
      <c r="AK114" s="89">
        <f t="shared" si="29"/>
        <v>0</v>
      </c>
      <c r="AL114" s="71">
        <f t="shared" si="30"/>
        <v>0</v>
      </c>
    </row>
    <row r="115" spans="1:38" ht="31.5">
      <c r="A115" s="66" t="s">
        <v>237</v>
      </c>
      <c r="B115" s="67" t="s">
        <v>238</v>
      </c>
      <c r="C115" s="168">
        <v>75.2</v>
      </c>
      <c r="D115" s="74">
        <v>0</v>
      </c>
      <c r="E115" s="7">
        <v>0</v>
      </c>
      <c r="F115" s="157">
        <f t="shared" si="22"/>
        <v>0</v>
      </c>
      <c r="G115" s="75">
        <v>0</v>
      </c>
      <c r="H115" s="75">
        <v>0</v>
      </c>
      <c r="I115" s="75"/>
      <c r="J115" s="75"/>
      <c r="K115" s="75"/>
      <c r="L115" s="75"/>
      <c r="M115" s="75">
        <v>0</v>
      </c>
      <c r="N115" s="75"/>
      <c r="O115" s="377">
        <v>0</v>
      </c>
      <c r="P115" s="77"/>
      <c r="Q115" s="77"/>
      <c r="R115" s="77"/>
      <c r="S115" s="77"/>
      <c r="T115" s="77"/>
      <c r="U115" s="71">
        <v>0</v>
      </c>
      <c r="V115" s="71">
        <f t="shared" si="23"/>
        <v>0</v>
      </c>
      <c r="W115" s="10">
        <f t="shared" si="24"/>
        <v>0</v>
      </c>
      <c r="X115" s="77">
        <v>0</v>
      </c>
      <c r="Y115" s="10">
        <f>'ИТОГ и проверка (миша-барс)'!D115</f>
        <v>0</v>
      </c>
      <c r="Z115" s="73">
        <v>0</v>
      </c>
      <c r="AA115" s="71">
        <f t="shared" si="25"/>
        <v>0</v>
      </c>
      <c r="AB115" s="10">
        <f t="shared" si="26"/>
        <v>0</v>
      </c>
      <c r="AC115" s="77"/>
      <c r="AD115" s="73"/>
      <c r="AE115" s="77"/>
      <c r="AF115" s="77"/>
      <c r="AG115" s="73">
        <f t="shared" si="27"/>
        <v>0</v>
      </c>
      <c r="AH115" s="73"/>
      <c r="AI115" s="91"/>
      <c r="AJ115" s="91">
        <f t="shared" si="28"/>
        <v>0</v>
      </c>
      <c r="AK115" s="89">
        <f t="shared" si="29"/>
        <v>0</v>
      </c>
      <c r="AL115" s="71">
        <f t="shared" si="30"/>
        <v>0</v>
      </c>
    </row>
    <row r="116" spans="1:38" ht="31.5">
      <c r="A116" s="66" t="s">
        <v>239</v>
      </c>
      <c r="B116" s="67" t="s">
        <v>240</v>
      </c>
      <c r="C116" s="222">
        <v>1489.6130000000001</v>
      </c>
      <c r="D116" s="284">
        <v>0</v>
      </c>
      <c r="E116" s="320">
        <v>0</v>
      </c>
      <c r="F116" s="174">
        <f t="shared" si="22"/>
        <v>0</v>
      </c>
      <c r="G116" s="75">
        <v>0</v>
      </c>
      <c r="H116" s="75">
        <v>0</v>
      </c>
      <c r="I116" s="75"/>
      <c r="J116" s="75"/>
      <c r="K116" s="75"/>
      <c r="L116" s="75"/>
      <c r="M116" s="75">
        <v>0</v>
      </c>
      <c r="N116" s="75"/>
      <c r="O116" s="377">
        <v>0</v>
      </c>
      <c r="P116" s="77"/>
      <c r="Q116" s="77"/>
      <c r="R116" s="77"/>
      <c r="S116" s="77"/>
      <c r="T116" s="77"/>
      <c r="U116" s="71">
        <v>0</v>
      </c>
      <c r="V116" s="257">
        <f t="shared" si="23"/>
        <v>0</v>
      </c>
      <c r="W116" s="73">
        <f t="shared" si="24"/>
        <v>0</v>
      </c>
      <c r="X116" s="147">
        <v>0</v>
      </c>
      <c r="Y116" s="73">
        <f>'ИТОГ и проверка (миша-барс)'!D116</f>
        <v>0</v>
      </c>
      <c r="Z116" s="10">
        <v>0</v>
      </c>
      <c r="AA116" s="71">
        <f t="shared" si="25"/>
        <v>0</v>
      </c>
      <c r="AB116" s="73">
        <f t="shared" si="26"/>
        <v>0</v>
      </c>
      <c r="AC116" s="77"/>
      <c r="AD116" s="73"/>
      <c r="AE116" s="77"/>
      <c r="AF116" s="77"/>
      <c r="AG116" s="73">
        <f t="shared" si="27"/>
        <v>0</v>
      </c>
      <c r="AH116" s="73"/>
      <c r="AI116" s="91"/>
      <c r="AJ116" s="91">
        <f t="shared" si="28"/>
        <v>0</v>
      </c>
      <c r="AK116" s="89">
        <f t="shared" si="29"/>
        <v>0</v>
      </c>
      <c r="AL116" s="71">
        <f t="shared" si="30"/>
        <v>0</v>
      </c>
    </row>
    <row r="117" spans="1:38">
      <c r="A117" s="93" t="s">
        <v>241</v>
      </c>
      <c r="B117" s="57" t="s">
        <v>242</v>
      </c>
      <c r="C117" s="175"/>
      <c r="D117" s="58"/>
      <c r="E117" s="167"/>
      <c r="F117" s="192"/>
      <c r="G117" s="61"/>
      <c r="H117" s="61"/>
      <c r="I117" s="61"/>
      <c r="J117" s="61"/>
      <c r="K117" s="61"/>
      <c r="L117" s="61"/>
      <c r="M117" s="61"/>
      <c r="N117" s="61"/>
      <c r="O117" s="378"/>
      <c r="P117" s="58"/>
      <c r="Q117" s="58"/>
      <c r="R117" s="58"/>
      <c r="S117" s="58"/>
      <c r="T117" s="58"/>
      <c r="U117" s="58"/>
      <c r="V117" s="60"/>
      <c r="W117" s="60"/>
      <c r="X117" s="60"/>
      <c r="Y117" s="60"/>
      <c r="Z117" s="120"/>
      <c r="AA117" s="60"/>
      <c r="AB117" s="10">
        <f t="shared" si="26"/>
        <v>0</v>
      </c>
      <c r="AC117" s="60"/>
      <c r="AD117" s="60"/>
      <c r="AE117" s="60"/>
      <c r="AF117" s="60"/>
      <c r="AG117" s="60"/>
      <c r="AH117" s="60"/>
      <c r="AI117" s="317"/>
      <c r="AJ117" s="91">
        <f t="shared" si="28"/>
        <v>0</v>
      </c>
      <c r="AK117" s="89">
        <f t="shared" si="29"/>
        <v>0</v>
      </c>
      <c r="AL117" s="71">
        <f t="shared" si="30"/>
        <v>0</v>
      </c>
    </row>
    <row r="118" spans="1:38" ht="47.25">
      <c r="A118" s="66" t="s">
        <v>243</v>
      </c>
      <c r="B118" s="67" t="s">
        <v>244</v>
      </c>
      <c r="C118" s="222">
        <v>399.4</v>
      </c>
      <c r="D118" s="284">
        <v>218</v>
      </c>
      <c r="E118" s="170">
        <v>211</v>
      </c>
      <c r="F118" s="174">
        <f t="shared" si="22"/>
        <v>0.52829243865798703</v>
      </c>
      <c r="G118" s="75">
        <v>21</v>
      </c>
      <c r="H118" s="75">
        <v>10</v>
      </c>
      <c r="I118" s="75"/>
      <c r="J118" s="75"/>
      <c r="K118" s="75"/>
      <c r="L118" s="75"/>
      <c r="M118" s="75">
        <v>21</v>
      </c>
      <c r="N118" s="75"/>
      <c r="O118" s="377">
        <v>0</v>
      </c>
      <c r="P118" s="77"/>
      <c r="Q118" s="77"/>
      <c r="R118" s="77"/>
      <c r="S118" s="77"/>
      <c r="T118" s="77"/>
      <c r="U118" s="71">
        <f t="shared" ref="U118:U177" si="31">O118/G118%</f>
        <v>0</v>
      </c>
      <c r="V118" s="257">
        <f t="shared" si="23"/>
        <v>21.1</v>
      </c>
      <c r="W118" s="73">
        <f t="shared" si="24"/>
        <v>21</v>
      </c>
      <c r="X118" s="147">
        <v>10</v>
      </c>
      <c r="Y118" s="73">
        <f>'ИТОГ и проверка (миша-барс)'!D118</f>
        <v>2</v>
      </c>
      <c r="Z118" s="10">
        <f t="shared" ref="Z118:Z180" si="32">Y118/E118%</f>
        <v>0.94786729857819907</v>
      </c>
      <c r="AA118" s="71">
        <f t="shared" si="25"/>
        <v>-9.0521327014218009</v>
      </c>
      <c r="AB118" s="73">
        <f t="shared" si="26"/>
        <v>0</v>
      </c>
      <c r="AC118" s="77"/>
      <c r="AD118" s="73"/>
      <c r="AE118" s="77"/>
      <c r="AF118" s="77"/>
      <c r="AG118" s="73">
        <f t="shared" si="27"/>
        <v>2</v>
      </c>
      <c r="AH118" s="73"/>
      <c r="AI118" s="91"/>
      <c r="AJ118" s="91">
        <f t="shared" si="28"/>
        <v>2</v>
      </c>
      <c r="AK118" s="89">
        <f t="shared" si="29"/>
        <v>0</v>
      </c>
      <c r="AL118" s="71">
        <f t="shared" si="30"/>
        <v>0</v>
      </c>
    </row>
    <row r="119" spans="1:38" ht="31.5">
      <c r="A119" s="66" t="s">
        <v>245</v>
      </c>
      <c r="B119" s="67" t="s">
        <v>246</v>
      </c>
      <c r="C119" s="168">
        <v>384.8</v>
      </c>
      <c r="D119" s="284">
        <v>425</v>
      </c>
      <c r="E119" s="170">
        <v>417</v>
      </c>
      <c r="F119" s="174">
        <f t="shared" si="22"/>
        <v>1.0836798336798337</v>
      </c>
      <c r="G119" s="75">
        <v>21</v>
      </c>
      <c r="H119" s="75">
        <v>5</v>
      </c>
      <c r="I119" s="75"/>
      <c r="J119" s="75"/>
      <c r="K119" s="75"/>
      <c r="L119" s="75"/>
      <c r="M119" s="75">
        <v>21</v>
      </c>
      <c r="N119" s="75"/>
      <c r="O119" s="377">
        <v>3</v>
      </c>
      <c r="P119" s="77"/>
      <c r="Q119" s="77"/>
      <c r="R119" s="77"/>
      <c r="S119" s="77"/>
      <c r="T119" s="77"/>
      <c r="U119" s="71">
        <f t="shared" si="31"/>
        <v>14.285714285714286</v>
      </c>
      <c r="V119" s="71">
        <f t="shared" si="23"/>
        <v>41.7</v>
      </c>
      <c r="W119" s="10">
        <f t="shared" si="24"/>
        <v>41</v>
      </c>
      <c r="X119" s="77">
        <v>10</v>
      </c>
      <c r="Y119" s="10">
        <f>'ИТОГ и проверка (миша-барс)'!D119</f>
        <v>41</v>
      </c>
      <c r="Z119" s="73">
        <f t="shared" si="32"/>
        <v>9.8321342925659483</v>
      </c>
      <c r="AA119" s="71">
        <f t="shared" si="25"/>
        <v>-0.16786570743405171</v>
      </c>
      <c r="AB119" s="10">
        <f t="shared" si="26"/>
        <v>0</v>
      </c>
      <c r="AC119" s="77"/>
      <c r="AD119" s="73"/>
      <c r="AE119" s="77"/>
      <c r="AF119" s="77"/>
      <c r="AG119" s="73">
        <f t="shared" si="27"/>
        <v>41</v>
      </c>
      <c r="AH119" s="73"/>
      <c r="AI119" s="91"/>
      <c r="AJ119" s="91">
        <f t="shared" si="28"/>
        <v>41</v>
      </c>
      <c r="AK119" s="89">
        <f t="shared" si="29"/>
        <v>0</v>
      </c>
      <c r="AL119" s="71">
        <f t="shared" si="30"/>
        <v>0</v>
      </c>
    </row>
    <row r="120" spans="1:38">
      <c r="A120" s="93" t="s">
        <v>247</v>
      </c>
      <c r="B120" s="57" t="s">
        <v>248</v>
      </c>
      <c r="C120" s="163"/>
      <c r="D120" s="165"/>
      <c r="E120" s="258"/>
      <c r="F120" s="213"/>
      <c r="G120" s="61"/>
      <c r="H120" s="61"/>
      <c r="I120" s="61"/>
      <c r="J120" s="61"/>
      <c r="K120" s="61"/>
      <c r="L120" s="61"/>
      <c r="M120" s="61"/>
      <c r="N120" s="61"/>
      <c r="O120" s="378"/>
      <c r="P120" s="58"/>
      <c r="Q120" s="58"/>
      <c r="R120" s="58"/>
      <c r="S120" s="58"/>
      <c r="T120" s="58"/>
      <c r="U120" s="58"/>
      <c r="V120" s="60"/>
      <c r="W120" s="60"/>
      <c r="X120" s="60"/>
      <c r="Y120" s="60"/>
      <c r="Z120" s="120"/>
      <c r="AA120" s="60"/>
      <c r="AB120" s="73">
        <f t="shared" si="26"/>
        <v>0</v>
      </c>
      <c r="AC120" s="60"/>
      <c r="AD120" s="60"/>
      <c r="AE120" s="60"/>
      <c r="AF120" s="60"/>
      <c r="AG120" s="60"/>
      <c r="AH120" s="60"/>
      <c r="AI120" s="317"/>
      <c r="AJ120" s="91">
        <f t="shared" si="28"/>
        <v>0</v>
      </c>
      <c r="AK120" s="89">
        <f t="shared" si="29"/>
        <v>0</v>
      </c>
      <c r="AL120" s="71">
        <f t="shared" si="30"/>
        <v>0</v>
      </c>
    </row>
    <row r="121" spans="1:38" ht="63">
      <c r="A121" s="66" t="s">
        <v>249</v>
      </c>
      <c r="B121" s="67" t="s">
        <v>250</v>
      </c>
      <c r="C121" s="168">
        <v>84.5</v>
      </c>
      <c r="D121" s="284">
        <v>0</v>
      </c>
      <c r="E121" s="360">
        <v>0</v>
      </c>
      <c r="F121" s="174">
        <f t="shared" si="22"/>
        <v>0</v>
      </c>
      <c r="G121" s="75">
        <v>0</v>
      </c>
      <c r="H121" s="75">
        <v>0</v>
      </c>
      <c r="I121" s="75"/>
      <c r="J121" s="75"/>
      <c r="K121" s="75"/>
      <c r="L121" s="75"/>
      <c r="M121" s="75">
        <v>0</v>
      </c>
      <c r="N121" s="75"/>
      <c r="O121" s="377">
        <v>0</v>
      </c>
      <c r="P121" s="77"/>
      <c r="Q121" s="77"/>
      <c r="R121" s="77"/>
      <c r="S121" s="77"/>
      <c r="T121" s="77"/>
      <c r="U121" s="71">
        <v>0</v>
      </c>
      <c r="V121" s="257">
        <f t="shared" si="23"/>
        <v>0</v>
      </c>
      <c r="W121" s="73">
        <f t="shared" si="24"/>
        <v>0</v>
      </c>
      <c r="X121" s="147">
        <v>0</v>
      </c>
      <c r="Y121" s="73">
        <f>'ИТОГ и проверка (миша-барс)'!D121</f>
        <v>0</v>
      </c>
      <c r="Z121" s="10">
        <v>0</v>
      </c>
      <c r="AA121" s="71">
        <f t="shared" si="25"/>
        <v>0</v>
      </c>
      <c r="AB121" s="10">
        <f t="shared" si="26"/>
        <v>0</v>
      </c>
      <c r="AC121" s="77"/>
      <c r="AD121" s="73"/>
      <c r="AE121" s="77"/>
      <c r="AF121" s="77"/>
      <c r="AG121" s="73">
        <f t="shared" si="27"/>
        <v>0</v>
      </c>
      <c r="AH121" s="73"/>
      <c r="AI121" s="91"/>
      <c r="AJ121" s="91">
        <f t="shared" si="28"/>
        <v>0</v>
      </c>
      <c r="AK121" s="89">
        <f t="shared" si="29"/>
        <v>0</v>
      </c>
      <c r="AL121" s="71">
        <f t="shared" si="30"/>
        <v>0</v>
      </c>
    </row>
    <row r="122" spans="1:38" ht="63">
      <c r="A122" s="66" t="s">
        <v>251</v>
      </c>
      <c r="B122" s="67" t="s">
        <v>252</v>
      </c>
      <c r="C122" s="171">
        <v>70</v>
      </c>
      <c r="D122" s="74">
        <v>0</v>
      </c>
      <c r="E122" s="266">
        <v>0</v>
      </c>
      <c r="F122" s="157">
        <f t="shared" si="22"/>
        <v>0</v>
      </c>
      <c r="G122" s="75">
        <v>0</v>
      </c>
      <c r="H122" s="75">
        <v>0</v>
      </c>
      <c r="I122" s="75"/>
      <c r="J122" s="75"/>
      <c r="K122" s="75"/>
      <c r="L122" s="75"/>
      <c r="M122" s="75">
        <v>0</v>
      </c>
      <c r="N122" s="75"/>
      <c r="O122" s="377">
        <v>0</v>
      </c>
      <c r="P122" s="77"/>
      <c r="Q122" s="77"/>
      <c r="R122" s="77"/>
      <c r="S122" s="77"/>
      <c r="T122" s="77"/>
      <c r="U122" s="71">
        <v>0</v>
      </c>
      <c r="V122" s="71">
        <f t="shared" si="23"/>
        <v>0</v>
      </c>
      <c r="W122" s="10">
        <f t="shared" si="24"/>
        <v>0</v>
      </c>
      <c r="X122" s="77">
        <v>0</v>
      </c>
      <c r="Y122" s="10">
        <f>'ИТОГ и проверка (миша-барс)'!D122</f>
        <v>0</v>
      </c>
      <c r="Z122" s="73">
        <v>0</v>
      </c>
      <c r="AA122" s="257">
        <f t="shared" si="25"/>
        <v>0</v>
      </c>
      <c r="AB122" s="73">
        <f t="shared" si="26"/>
        <v>0</v>
      </c>
      <c r="AC122" s="77"/>
      <c r="AD122" s="73"/>
      <c r="AE122" s="77"/>
      <c r="AF122" s="77"/>
      <c r="AG122" s="73">
        <f t="shared" si="27"/>
        <v>0</v>
      </c>
      <c r="AH122" s="73"/>
      <c r="AI122" s="91"/>
      <c r="AJ122" s="91">
        <f t="shared" si="28"/>
        <v>0</v>
      </c>
      <c r="AK122" s="89">
        <f t="shared" si="29"/>
        <v>0</v>
      </c>
      <c r="AL122" s="71">
        <f t="shared" si="30"/>
        <v>0</v>
      </c>
    </row>
    <row r="123" spans="1:38" ht="63">
      <c r="A123" s="66" t="s">
        <v>253</v>
      </c>
      <c r="B123" s="67" t="s">
        <v>254</v>
      </c>
      <c r="C123" s="168">
        <v>247.5</v>
      </c>
      <c r="D123" s="284">
        <v>0</v>
      </c>
      <c r="E123" s="360">
        <v>0</v>
      </c>
      <c r="F123" s="174">
        <f t="shared" si="22"/>
        <v>0</v>
      </c>
      <c r="G123" s="75">
        <v>0</v>
      </c>
      <c r="H123" s="75">
        <v>0</v>
      </c>
      <c r="I123" s="75"/>
      <c r="J123" s="75"/>
      <c r="K123" s="75"/>
      <c r="L123" s="75"/>
      <c r="M123" s="75">
        <v>0</v>
      </c>
      <c r="N123" s="75"/>
      <c r="O123" s="377">
        <v>0</v>
      </c>
      <c r="P123" s="77"/>
      <c r="Q123" s="77"/>
      <c r="R123" s="77"/>
      <c r="S123" s="77"/>
      <c r="T123" s="77"/>
      <c r="U123" s="71">
        <v>0</v>
      </c>
      <c r="V123" s="257">
        <f t="shared" si="23"/>
        <v>0</v>
      </c>
      <c r="W123" s="73">
        <f t="shared" si="24"/>
        <v>0</v>
      </c>
      <c r="X123" s="147">
        <v>0</v>
      </c>
      <c r="Y123" s="73">
        <f>'ИТОГ и проверка (миша-барс)'!D123</f>
        <v>0</v>
      </c>
      <c r="Z123" s="10">
        <v>0</v>
      </c>
      <c r="AA123" s="71">
        <f t="shared" si="25"/>
        <v>0</v>
      </c>
      <c r="AB123" s="10">
        <f t="shared" si="26"/>
        <v>0</v>
      </c>
      <c r="AC123" s="77"/>
      <c r="AD123" s="73"/>
      <c r="AE123" s="77"/>
      <c r="AF123" s="77"/>
      <c r="AG123" s="73">
        <f t="shared" si="27"/>
        <v>0</v>
      </c>
      <c r="AH123" s="73"/>
      <c r="AI123" s="91"/>
      <c r="AJ123" s="91">
        <f t="shared" si="28"/>
        <v>0</v>
      </c>
      <c r="AK123" s="89">
        <f t="shared" si="29"/>
        <v>0</v>
      </c>
      <c r="AL123" s="71">
        <f t="shared" si="30"/>
        <v>0</v>
      </c>
    </row>
    <row r="124" spans="1:38" ht="47.25">
      <c r="A124" s="66" t="s">
        <v>255</v>
      </c>
      <c r="B124" s="67" t="s">
        <v>256</v>
      </c>
      <c r="C124" s="222">
        <v>600.66700000000003</v>
      </c>
      <c r="D124" s="74">
        <v>0</v>
      </c>
      <c r="E124" s="148">
        <v>0</v>
      </c>
      <c r="F124" s="157">
        <f t="shared" si="22"/>
        <v>0</v>
      </c>
      <c r="G124" s="75">
        <v>0</v>
      </c>
      <c r="H124" s="75">
        <v>0</v>
      </c>
      <c r="I124" s="75"/>
      <c r="J124" s="75"/>
      <c r="K124" s="75"/>
      <c r="L124" s="75"/>
      <c r="M124" s="75">
        <v>0</v>
      </c>
      <c r="N124" s="75"/>
      <c r="O124" s="377">
        <v>0</v>
      </c>
      <c r="P124" s="77"/>
      <c r="Q124" s="77"/>
      <c r="R124" s="77"/>
      <c r="S124" s="77"/>
      <c r="T124" s="77"/>
      <c r="U124" s="71">
        <v>0</v>
      </c>
      <c r="V124" s="71">
        <f t="shared" si="23"/>
        <v>0</v>
      </c>
      <c r="W124" s="10">
        <f t="shared" si="24"/>
        <v>0</v>
      </c>
      <c r="X124" s="77">
        <v>0</v>
      </c>
      <c r="Y124" s="10">
        <f>'ИТОГ и проверка (миша-барс)'!D124</f>
        <v>0</v>
      </c>
      <c r="Z124" s="73">
        <v>0</v>
      </c>
      <c r="AA124" s="257">
        <f t="shared" si="25"/>
        <v>0</v>
      </c>
      <c r="AB124" s="73">
        <f t="shared" si="26"/>
        <v>0</v>
      </c>
      <c r="AC124" s="77"/>
      <c r="AD124" s="73"/>
      <c r="AE124" s="77"/>
      <c r="AF124" s="77"/>
      <c r="AG124" s="73">
        <f t="shared" si="27"/>
        <v>0</v>
      </c>
      <c r="AH124" s="73"/>
      <c r="AI124" s="91"/>
      <c r="AJ124" s="91">
        <f t="shared" si="28"/>
        <v>0</v>
      </c>
      <c r="AK124" s="89">
        <f t="shared" si="29"/>
        <v>0</v>
      </c>
      <c r="AL124" s="71">
        <f t="shared" si="30"/>
        <v>0</v>
      </c>
    </row>
    <row r="125" spans="1:38" ht="31.5">
      <c r="A125" s="66" t="s">
        <v>257</v>
      </c>
      <c r="B125" s="67" t="s">
        <v>258</v>
      </c>
      <c r="C125" s="168">
        <v>1010.05</v>
      </c>
      <c r="D125" s="284">
        <v>0</v>
      </c>
      <c r="E125" s="367">
        <v>0</v>
      </c>
      <c r="F125" s="174">
        <f t="shared" si="22"/>
        <v>0</v>
      </c>
      <c r="G125" s="75">
        <v>0</v>
      </c>
      <c r="H125" s="75">
        <v>0</v>
      </c>
      <c r="I125" s="75"/>
      <c r="J125" s="75"/>
      <c r="K125" s="75"/>
      <c r="L125" s="75"/>
      <c r="M125" s="75">
        <v>0</v>
      </c>
      <c r="N125" s="75"/>
      <c r="O125" s="377">
        <v>0</v>
      </c>
      <c r="P125" s="77"/>
      <c r="Q125" s="77"/>
      <c r="R125" s="77"/>
      <c r="S125" s="77"/>
      <c r="T125" s="77"/>
      <c r="U125" s="71">
        <v>0</v>
      </c>
      <c r="V125" s="257">
        <f t="shared" si="23"/>
        <v>0</v>
      </c>
      <c r="W125" s="73">
        <f t="shared" si="24"/>
        <v>0</v>
      </c>
      <c r="X125" s="147">
        <v>0</v>
      </c>
      <c r="Y125" s="73">
        <f>'ИТОГ и проверка (миша-барс)'!D125</f>
        <v>0</v>
      </c>
      <c r="Z125" s="10">
        <v>0</v>
      </c>
      <c r="AA125" s="71">
        <f t="shared" si="25"/>
        <v>0</v>
      </c>
      <c r="AB125" s="10">
        <f t="shared" si="26"/>
        <v>0</v>
      </c>
      <c r="AC125" s="77"/>
      <c r="AD125" s="73"/>
      <c r="AE125" s="77"/>
      <c r="AF125" s="77"/>
      <c r="AG125" s="73">
        <f t="shared" si="27"/>
        <v>0</v>
      </c>
      <c r="AH125" s="73"/>
      <c r="AI125" s="91"/>
      <c r="AJ125" s="91">
        <f t="shared" si="28"/>
        <v>0</v>
      </c>
      <c r="AK125" s="89">
        <f t="shared" si="29"/>
        <v>0</v>
      </c>
      <c r="AL125" s="71">
        <f t="shared" si="30"/>
        <v>0</v>
      </c>
    </row>
    <row r="126" spans="1:38" ht="31.5">
      <c r="A126" s="66" t="s">
        <v>259</v>
      </c>
      <c r="B126" s="67" t="s">
        <v>260</v>
      </c>
      <c r="C126" s="171">
        <v>2437.1999999999998</v>
      </c>
      <c r="D126" s="284">
        <v>0</v>
      </c>
      <c r="E126" s="368">
        <v>0</v>
      </c>
      <c r="F126" s="174">
        <f t="shared" si="22"/>
        <v>0</v>
      </c>
      <c r="G126" s="75">
        <v>0</v>
      </c>
      <c r="H126" s="75">
        <v>0</v>
      </c>
      <c r="I126" s="75"/>
      <c r="J126" s="75"/>
      <c r="K126" s="75"/>
      <c r="L126" s="75"/>
      <c r="M126" s="75">
        <v>0</v>
      </c>
      <c r="N126" s="75"/>
      <c r="O126" s="377">
        <v>0</v>
      </c>
      <c r="P126" s="77"/>
      <c r="Q126" s="77"/>
      <c r="R126" s="77"/>
      <c r="S126" s="77"/>
      <c r="T126" s="77"/>
      <c r="U126" s="71">
        <v>0</v>
      </c>
      <c r="V126" s="71">
        <f t="shared" si="23"/>
        <v>0</v>
      </c>
      <c r="W126" s="10">
        <f t="shared" si="24"/>
        <v>0</v>
      </c>
      <c r="X126" s="77">
        <v>0</v>
      </c>
      <c r="Y126" s="10">
        <f>'ИТОГ и проверка (миша-барс)'!D126</f>
        <v>0</v>
      </c>
      <c r="Z126" s="73">
        <v>0</v>
      </c>
      <c r="AA126" s="257">
        <f t="shared" si="25"/>
        <v>0</v>
      </c>
      <c r="AB126" s="73">
        <f t="shared" si="26"/>
        <v>0</v>
      </c>
      <c r="AC126" s="77"/>
      <c r="AD126" s="73"/>
      <c r="AE126" s="77"/>
      <c r="AF126" s="77"/>
      <c r="AG126" s="73">
        <f t="shared" si="27"/>
        <v>0</v>
      </c>
      <c r="AH126" s="73"/>
      <c r="AI126" s="91"/>
      <c r="AJ126" s="91">
        <f t="shared" si="28"/>
        <v>0</v>
      </c>
      <c r="AK126" s="89">
        <f t="shared" si="29"/>
        <v>0</v>
      </c>
      <c r="AL126" s="71">
        <f t="shared" si="30"/>
        <v>0</v>
      </c>
    </row>
    <row r="127" spans="1:38">
      <c r="A127" s="93" t="s">
        <v>261</v>
      </c>
      <c r="B127" s="57" t="s">
        <v>262</v>
      </c>
      <c r="C127" s="175"/>
      <c r="D127" s="58"/>
      <c r="E127" s="164"/>
      <c r="F127" s="192"/>
      <c r="G127" s="61"/>
      <c r="H127" s="61"/>
      <c r="I127" s="61"/>
      <c r="J127" s="61"/>
      <c r="K127" s="61"/>
      <c r="L127" s="61"/>
      <c r="M127" s="61"/>
      <c r="N127" s="61"/>
      <c r="O127" s="378"/>
      <c r="P127" s="58"/>
      <c r="Q127" s="58"/>
      <c r="R127" s="58"/>
      <c r="S127" s="58"/>
      <c r="T127" s="58"/>
      <c r="U127" s="58"/>
      <c r="V127" s="60"/>
      <c r="W127" s="60"/>
      <c r="X127" s="60"/>
      <c r="Y127" s="60"/>
      <c r="Z127" s="120"/>
      <c r="AA127" s="60"/>
      <c r="AB127" s="10">
        <f t="shared" si="26"/>
        <v>0</v>
      </c>
      <c r="AC127" s="60"/>
      <c r="AD127" s="60"/>
      <c r="AE127" s="60"/>
      <c r="AF127" s="60"/>
      <c r="AG127" s="60"/>
      <c r="AH127" s="60"/>
      <c r="AI127" s="317"/>
      <c r="AJ127" s="91">
        <f t="shared" si="28"/>
        <v>0</v>
      </c>
      <c r="AK127" s="89">
        <f t="shared" si="29"/>
        <v>0</v>
      </c>
      <c r="AL127" s="71">
        <f t="shared" si="30"/>
        <v>0</v>
      </c>
    </row>
    <row r="128" spans="1:38" ht="47.25">
      <c r="A128" s="66" t="s">
        <v>263</v>
      </c>
      <c r="B128" s="67" t="s">
        <v>264</v>
      </c>
      <c r="C128" s="171">
        <v>1562.3679999999999</v>
      </c>
      <c r="D128" s="74">
        <v>0</v>
      </c>
      <c r="E128" s="90">
        <v>0</v>
      </c>
      <c r="F128" s="157">
        <f t="shared" si="22"/>
        <v>0</v>
      </c>
      <c r="G128" s="75">
        <v>0</v>
      </c>
      <c r="H128" s="75">
        <v>0</v>
      </c>
      <c r="I128" s="75"/>
      <c r="J128" s="75"/>
      <c r="K128" s="75"/>
      <c r="L128" s="75"/>
      <c r="M128" s="75">
        <v>0</v>
      </c>
      <c r="N128" s="75"/>
      <c r="O128" s="377">
        <v>0</v>
      </c>
      <c r="P128" s="77"/>
      <c r="Q128" s="77"/>
      <c r="R128" s="77"/>
      <c r="S128" s="77"/>
      <c r="T128" s="77"/>
      <c r="U128" s="71">
        <v>0</v>
      </c>
      <c r="V128" s="257">
        <f t="shared" si="23"/>
        <v>0</v>
      </c>
      <c r="W128" s="73">
        <f t="shared" si="24"/>
        <v>0</v>
      </c>
      <c r="X128" s="147">
        <v>0</v>
      </c>
      <c r="Y128" s="73">
        <f>'ИТОГ и проверка (миша-барс)'!D128</f>
        <v>0</v>
      </c>
      <c r="Z128" s="10">
        <v>0</v>
      </c>
      <c r="AA128" s="71">
        <f t="shared" si="25"/>
        <v>0</v>
      </c>
      <c r="AB128" s="73">
        <f t="shared" si="26"/>
        <v>0</v>
      </c>
      <c r="AC128" s="77"/>
      <c r="AD128" s="73"/>
      <c r="AE128" s="77"/>
      <c r="AF128" s="77"/>
      <c r="AG128" s="73">
        <f t="shared" si="27"/>
        <v>0</v>
      </c>
      <c r="AH128" s="73"/>
      <c r="AI128" s="91"/>
      <c r="AJ128" s="91">
        <f t="shared" si="28"/>
        <v>0</v>
      </c>
      <c r="AK128" s="89">
        <f t="shared" si="29"/>
        <v>0</v>
      </c>
      <c r="AL128" s="71">
        <f t="shared" si="30"/>
        <v>0</v>
      </c>
    </row>
    <row r="129" spans="1:38" ht="47.25">
      <c r="A129" s="66" t="s">
        <v>265</v>
      </c>
      <c r="B129" s="67" t="s">
        <v>266</v>
      </c>
      <c r="C129" s="168">
        <v>166.57499999999999</v>
      </c>
      <c r="D129" s="74">
        <v>0</v>
      </c>
      <c r="E129" s="246">
        <v>0</v>
      </c>
      <c r="F129" s="157">
        <f t="shared" si="22"/>
        <v>0</v>
      </c>
      <c r="G129" s="75">
        <v>0</v>
      </c>
      <c r="H129" s="75">
        <v>0</v>
      </c>
      <c r="I129" s="75"/>
      <c r="J129" s="75"/>
      <c r="K129" s="75"/>
      <c r="L129" s="75"/>
      <c r="M129" s="75">
        <v>0</v>
      </c>
      <c r="N129" s="75"/>
      <c r="O129" s="377">
        <v>0</v>
      </c>
      <c r="P129" s="77"/>
      <c r="Q129" s="77"/>
      <c r="R129" s="77"/>
      <c r="S129" s="77"/>
      <c r="T129" s="77"/>
      <c r="U129" s="71">
        <v>0</v>
      </c>
      <c r="V129" s="71">
        <f t="shared" si="23"/>
        <v>0</v>
      </c>
      <c r="W129" s="10">
        <f t="shared" si="24"/>
        <v>0</v>
      </c>
      <c r="X129" s="77">
        <v>0</v>
      </c>
      <c r="Y129" s="10">
        <f>'ИТОГ и проверка (миша-барс)'!D129</f>
        <v>0</v>
      </c>
      <c r="Z129" s="73">
        <v>0</v>
      </c>
      <c r="AA129" s="71">
        <f t="shared" si="25"/>
        <v>0</v>
      </c>
      <c r="AB129" s="10">
        <f t="shared" si="26"/>
        <v>0</v>
      </c>
      <c r="AC129" s="77"/>
      <c r="AD129" s="73"/>
      <c r="AE129" s="77"/>
      <c r="AF129" s="77"/>
      <c r="AG129" s="73">
        <f t="shared" si="27"/>
        <v>0</v>
      </c>
      <c r="AH129" s="73"/>
      <c r="AI129" s="91"/>
      <c r="AJ129" s="91">
        <f t="shared" si="28"/>
        <v>0</v>
      </c>
      <c r="AK129" s="89">
        <f t="shared" si="29"/>
        <v>0</v>
      </c>
      <c r="AL129" s="71">
        <f t="shared" si="30"/>
        <v>0</v>
      </c>
    </row>
    <row r="130" spans="1:38" ht="47.25">
      <c r="A130" s="66" t="s">
        <v>267</v>
      </c>
      <c r="B130" s="67" t="s">
        <v>268</v>
      </c>
      <c r="C130" s="171">
        <v>6.8</v>
      </c>
      <c r="D130" s="74">
        <v>0</v>
      </c>
      <c r="E130" s="70">
        <v>0</v>
      </c>
      <c r="F130" s="157">
        <f t="shared" si="22"/>
        <v>0</v>
      </c>
      <c r="G130" s="75">
        <v>0</v>
      </c>
      <c r="H130" s="75">
        <v>0</v>
      </c>
      <c r="I130" s="75"/>
      <c r="J130" s="75"/>
      <c r="K130" s="75"/>
      <c r="L130" s="75"/>
      <c r="M130" s="75">
        <v>0</v>
      </c>
      <c r="N130" s="75"/>
      <c r="O130" s="379">
        <v>0</v>
      </c>
      <c r="P130" s="77"/>
      <c r="Q130" s="77"/>
      <c r="R130" s="77"/>
      <c r="S130" s="77"/>
      <c r="T130" s="77"/>
      <c r="U130" s="71">
        <v>0</v>
      </c>
      <c r="V130" s="257">
        <f t="shared" si="23"/>
        <v>0</v>
      </c>
      <c r="W130" s="73">
        <f t="shared" si="24"/>
        <v>0</v>
      </c>
      <c r="X130" s="147">
        <v>0</v>
      </c>
      <c r="Y130" s="73">
        <f>'ИТОГ и проверка (миша-барс)'!D130</f>
        <v>0</v>
      </c>
      <c r="Z130" s="10">
        <v>0</v>
      </c>
      <c r="AA130" s="71">
        <f t="shared" si="25"/>
        <v>0</v>
      </c>
      <c r="AB130" s="73">
        <f t="shared" si="26"/>
        <v>0</v>
      </c>
      <c r="AC130" s="77"/>
      <c r="AD130" s="73"/>
      <c r="AE130" s="77"/>
      <c r="AF130" s="77"/>
      <c r="AG130" s="73">
        <f t="shared" si="27"/>
        <v>0</v>
      </c>
      <c r="AH130" s="73"/>
      <c r="AI130" s="91"/>
      <c r="AJ130" s="91">
        <f t="shared" si="28"/>
        <v>0</v>
      </c>
      <c r="AK130" s="89">
        <f t="shared" si="29"/>
        <v>0</v>
      </c>
      <c r="AL130" s="71">
        <f t="shared" si="30"/>
        <v>0</v>
      </c>
    </row>
    <row r="131" spans="1:38">
      <c r="A131" s="93" t="s">
        <v>269</v>
      </c>
      <c r="B131" s="57" t="s">
        <v>270</v>
      </c>
      <c r="C131" s="175"/>
      <c r="D131" s="58"/>
      <c r="E131" s="164"/>
      <c r="F131" s="192"/>
      <c r="G131" s="61"/>
      <c r="H131" s="61"/>
      <c r="I131" s="61"/>
      <c r="J131" s="61"/>
      <c r="K131" s="61"/>
      <c r="L131" s="61"/>
      <c r="M131" s="61"/>
      <c r="N131" s="61"/>
      <c r="O131" s="378"/>
      <c r="P131" s="58"/>
      <c r="Q131" s="58"/>
      <c r="R131" s="58"/>
      <c r="S131" s="58"/>
      <c r="T131" s="58"/>
      <c r="U131" s="58"/>
      <c r="V131" s="60"/>
      <c r="W131" s="60"/>
      <c r="X131" s="60"/>
      <c r="Y131" s="60"/>
      <c r="Z131" s="120"/>
      <c r="AA131" s="60"/>
      <c r="AB131" s="10">
        <f t="shared" si="26"/>
        <v>0</v>
      </c>
      <c r="AC131" s="60"/>
      <c r="AD131" s="60"/>
      <c r="AE131" s="60"/>
      <c r="AF131" s="60"/>
      <c r="AG131" s="60"/>
      <c r="AH131" s="60"/>
      <c r="AI131" s="317"/>
      <c r="AJ131" s="91">
        <f t="shared" si="28"/>
        <v>0</v>
      </c>
      <c r="AK131" s="89">
        <f t="shared" si="29"/>
        <v>0</v>
      </c>
      <c r="AL131" s="71">
        <f t="shared" si="30"/>
        <v>0</v>
      </c>
    </row>
    <row r="132" spans="1:38" ht="47.25">
      <c r="A132" s="66" t="s">
        <v>271</v>
      </c>
      <c r="B132" s="67" t="s">
        <v>272</v>
      </c>
      <c r="C132" s="222">
        <v>1015</v>
      </c>
      <c r="D132" s="74">
        <v>0</v>
      </c>
      <c r="E132" s="251">
        <v>0</v>
      </c>
      <c r="F132" s="157">
        <f t="shared" si="22"/>
        <v>0</v>
      </c>
      <c r="G132" s="75">
        <v>0</v>
      </c>
      <c r="H132" s="75">
        <v>0</v>
      </c>
      <c r="I132" s="75"/>
      <c r="J132" s="75"/>
      <c r="K132" s="75"/>
      <c r="L132" s="75"/>
      <c r="M132" s="75">
        <v>0</v>
      </c>
      <c r="N132" s="75"/>
      <c r="O132" s="377">
        <v>0</v>
      </c>
      <c r="P132" s="77"/>
      <c r="Q132" s="77"/>
      <c r="R132" s="77"/>
      <c r="S132" s="77"/>
      <c r="T132" s="77"/>
      <c r="U132" s="71">
        <v>0</v>
      </c>
      <c r="V132" s="257">
        <f t="shared" si="23"/>
        <v>0</v>
      </c>
      <c r="W132" s="73">
        <f t="shared" si="24"/>
        <v>0</v>
      </c>
      <c r="X132" s="147">
        <v>0</v>
      </c>
      <c r="Y132" s="73">
        <f>'ИТОГ и проверка (миша-барс)'!D132</f>
        <v>0</v>
      </c>
      <c r="Z132" s="10">
        <v>0</v>
      </c>
      <c r="AA132" s="71">
        <f t="shared" si="25"/>
        <v>0</v>
      </c>
      <c r="AB132" s="73">
        <f t="shared" si="26"/>
        <v>0</v>
      </c>
      <c r="AC132" s="77"/>
      <c r="AD132" s="73"/>
      <c r="AE132" s="77"/>
      <c r="AF132" s="77"/>
      <c r="AG132" s="73">
        <f t="shared" si="27"/>
        <v>0</v>
      </c>
      <c r="AH132" s="73"/>
      <c r="AI132" s="91"/>
      <c r="AJ132" s="91">
        <f t="shared" si="28"/>
        <v>0</v>
      </c>
      <c r="AK132" s="89">
        <f t="shared" si="29"/>
        <v>0</v>
      </c>
      <c r="AL132" s="71">
        <f t="shared" si="30"/>
        <v>0</v>
      </c>
    </row>
    <row r="133" spans="1:38" ht="31.5">
      <c r="A133" s="66" t="s">
        <v>273</v>
      </c>
      <c r="B133" s="67" t="s">
        <v>274</v>
      </c>
      <c r="C133" s="168">
        <v>163.09700000000001</v>
      </c>
      <c r="D133" s="284">
        <v>0</v>
      </c>
      <c r="E133" s="170">
        <v>0</v>
      </c>
      <c r="F133" s="174">
        <f t="shared" si="22"/>
        <v>0</v>
      </c>
      <c r="G133" s="75">
        <v>0</v>
      </c>
      <c r="H133" s="75">
        <v>0</v>
      </c>
      <c r="I133" s="75"/>
      <c r="J133" s="75"/>
      <c r="K133" s="75"/>
      <c r="L133" s="75"/>
      <c r="M133" s="75">
        <v>0</v>
      </c>
      <c r="N133" s="75"/>
      <c r="O133" s="377">
        <v>0</v>
      </c>
      <c r="P133" s="77"/>
      <c r="Q133" s="77"/>
      <c r="R133" s="77"/>
      <c r="S133" s="77"/>
      <c r="T133" s="77"/>
      <c r="U133" s="71">
        <v>0</v>
      </c>
      <c r="V133" s="71">
        <f t="shared" si="23"/>
        <v>0</v>
      </c>
      <c r="W133" s="10">
        <f t="shared" si="24"/>
        <v>0</v>
      </c>
      <c r="X133" s="77">
        <v>0</v>
      </c>
      <c r="Y133" s="10">
        <f>'ИТОГ и проверка (миша-барс)'!D133</f>
        <v>0</v>
      </c>
      <c r="Z133" s="73">
        <v>0</v>
      </c>
      <c r="AA133" s="71">
        <f t="shared" si="25"/>
        <v>0</v>
      </c>
      <c r="AB133" s="10">
        <f t="shared" si="26"/>
        <v>0</v>
      </c>
      <c r="AC133" s="77"/>
      <c r="AD133" s="73"/>
      <c r="AE133" s="77"/>
      <c r="AF133" s="77"/>
      <c r="AG133" s="73">
        <f t="shared" si="27"/>
        <v>0</v>
      </c>
      <c r="AH133" s="73"/>
      <c r="AI133" s="91"/>
      <c r="AJ133" s="91">
        <f t="shared" si="28"/>
        <v>0</v>
      </c>
      <c r="AK133" s="89">
        <f t="shared" si="29"/>
        <v>0</v>
      </c>
      <c r="AL133" s="71">
        <f t="shared" si="30"/>
        <v>0</v>
      </c>
    </row>
    <row r="134" spans="1:38" ht="31.5">
      <c r="A134" s="66" t="s">
        <v>275</v>
      </c>
      <c r="B134" s="67" t="s">
        <v>276</v>
      </c>
      <c r="C134" s="171">
        <v>385.19600000000003</v>
      </c>
      <c r="D134" s="284">
        <v>0</v>
      </c>
      <c r="E134" s="170">
        <v>0</v>
      </c>
      <c r="F134" s="174">
        <f t="shared" si="22"/>
        <v>0</v>
      </c>
      <c r="G134" s="75">
        <v>0</v>
      </c>
      <c r="H134" s="75">
        <v>0</v>
      </c>
      <c r="I134" s="75"/>
      <c r="J134" s="75"/>
      <c r="K134" s="75"/>
      <c r="L134" s="75"/>
      <c r="M134" s="75">
        <v>0</v>
      </c>
      <c r="N134" s="75"/>
      <c r="O134" s="377">
        <v>0</v>
      </c>
      <c r="P134" s="77"/>
      <c r="Q134" s="77"/>
      <c r="R134" s="77"/>
      <c r="S134" s="77"/>
      <c r="T134" s="77"/>
      <c r="U134" s="71">
        <v>0</v>
      </c>
      <c r="V134" s="257">
        <f t="shared" si="23"/>
        <v>0</v>
      </c>
      <c r="W134" s="73">
        <f t="shared" si="24"/>
        <v>0</v>
      </c>
      <c r="X134" s="147">
        <v>0</v>
      </c>
      <c r="Y134" s="73">
        <f>'ИТОГ и проверка (миша-барс)'!D134</f>
        <v>0</v>
      </c>
      <c r="Z134" s="10">
        <v>0</v>
      </c>
      <c r="AA134" s="71">
        <f t="shared" si="25"/>
        <v>0</v>
      </c>
      <c r="AB134" s="73">
        <f t="shared" si="26"/>
        <v>0</v>
      </c>
      <c r="AC134" s="77"/>
      <c r="AD134" s="73"/>
      <c r="AE134" s="77"/>
      <c r="AF134" s="77"/>
      <c r="AG134" s="73">
        <f t="shared" si="27"/>
        <v>0</v>
      </c>
      <c r="AH134" s="73"/>
      <c r="AI134" s="91"/>
      <c r="AJ134" s="91">
        <f t="shared" si="28"/>
        <v>0</v>
      </c>
      <c r="AK134" s="89">
        <f t="shared" si="29"/>
        <v>0</v>
      </c>
      <c r="AL134" s="71">
        <f t="shared" si="30"/>
        <v>0</v>
      </c>
    </row>
    <row r="135" spans="1:38" ht="31.5">
      <c r="A135" s="66" t="s">
        <v>277</v>
      </c>
      <c r="B135" s="67" t="s">
        <v>278</v>
      </c>
      <c r="C135" s="168">
        <v>42.954999999999998</v>
      </c>
      <c r="D135" s="74">
        <v>0</v>
      </c>
      <c r="E135" s="187">
        <v>0</v>
      </c>
      <c r="F135" s="157">
        <f t="shared" si="22"/>
        <v>0</v>
      </c>
      <c r="G135" s="75">
        <v>0</v>
      </c>
      <c r="H135" s="75">
        <v>0</v>
      </c>
      <c r="I135" s="75"/>
      <c r="J135" s="75"/>
      <c r="K135" s="75"/>
      <c r="L135" s="75"/>
      <c r="M135" s="75">
        <v>0</v>
      </c>
      <c r="N135" s="75"/>
      <c r="O135" s="379">
        <v>0</v>
      </c>
      <c r="P135" s="77"/>
      <c r="Q135" s="77"/>
      <c r="R135" s="77"/>
      <c r="S135" s="77"/>
      <c r="T135" s="77"/>
      <c r="U135" s="71">
        <v>0</v>
      </c>
      <c r="V135" s="71">
        <f t="shared" si="23"/>
        <v>0</v>
      </c>
      <c r="W135" s="10">
        <f t="shared" si="24"/>
        <v>0</v>
      </c>
      <c r="X135" s="77">
        <v>0</v>
      </c>
      <c r="Y135" s="10">
        <f>'ИТОГ и проверка (миша-барс)'!D135</f>
        <v>0</v>
      </c>
      <c r="Z135" s="73">
        <v>0</v>
      </c>
      <c r="AA135" s="71">
        <f t="shared" si="25"/>
        <v>0</v>
      </c>
      <c r="AB135" s="10">
        <f t="shared" si="26"/>
        <v>0</v>
      </c>
      <c r="AC135" s="77"/>
      <c r="AD135" s="73"/>
      <c r="AE135" s="77"/>
      <c r="AF135" s="77"/>
      <c r="AG135" s="73">
        <f t="shared" si="27"/>
        <v>0</v>
      </c>
      <c r="AH135" s="73"/>
      <c r="AI135" s="91"/>
      <c r="AJ135" s="91">
        <f t="shared" si="28"/>
        <v>0</v>
      </c>
      <c r="AK135" s="89">
        <f t="shared" si="29"/>
        <v>0</v>
      </c>
      <c r="AL135" s="71">
        <f t="shared" si="30"/>
        <v>0</v>
      </c>
    </row>
    <row r="136" spans="1:38" ht="47.25">
      <c r="A136" s="66" t="s">
        <v>279</v>
      </c>
      <c r="B136" s="67" t="s">
        <v>280</v>
      </c>
      <c r="C136" s="171">
        <v>31.655000000000001</v>
      </c>
      <c r="D136" s="74">
        <v>0</v>
      </c>
      <c r="E136" s="90">
        <v>0</v>
      </c>
      <c r="F136" s="157">
        <f t="shared" si="22"/>
        <v>0</v>
      </c>
      <c r="G136" s="75">
        <v>0</v>
      </c>
      <c r="H136" s="75">
        <v>0</v>
      </c>
      <c r="I136" s="75"/>
      <c r="J136" s="75"/>
      <c r="K136" s="75"/>
      <c r="L136" s="75"/>
      <c r="M136" s="75">
        <v>0</v>
      </c>
      <c r="N136" s="75"/>
      <c r="O136" s="377">
        <v>0</v>
      </c>
      <c r="P136" s="77"/>
      <c r="Q136" s="77"/>
      <c r="R136" s="77"/>
      <c r="S136" s="77"/>
      <c r="T136" s="77"/>
      <c r="U136" s="71">
        <v>0</v>
      </c>
      <c r="V136" s="257">
        <f t="shared" si="23"/>
        <v>0</v>
      </c>
      <c r="W136" s="73">
        <f t="shared" si="24"/>
        <v>0</v>
      </c>
      <c r="X136" s="147">
        <v>0</v>
      </c>
      <c r="Y136" s="73">
        <f>'ИТОГ и проверка (миша-барс)'!D136</f>
        <v>0</v>
      </c>
      <c r="Z136" s="10">
        <v>0</v>
      </c>
      <c r="AA136" s="71">
        <f t="shared" si="25"/>
        <v>0</v>
      </c>
      <c r="AB136" s="73">
        <f t="shared" si="26"/>
        <v>0</v>
      </c>
      <c r="AC136" s="77"/>
      <c r="AD136" s="73"/>
      <c r="AE136" s="77"/>
      <c r="AF136" s="77"/>
      <c r="AG136" s="73">
        <f t="shared" si="27"/>
        <v>0</v>
      </c>
      <c r="AH136" s="73"/>
      <c r="AI136" s="91"/>
      <c r="AJ136" s="91">
        <f t="shared" si="28"/>
        <v>0</v>
      </c>
      <c r="AK136" s="89">
        <f t="shared" si="29"/>
        <v>0</v>
      </c>
      <c r="AL136" s="71">
        <f t="shared" si="30"/>
        <v>0</v>
      </c>
    </row>
    <row r="137" spans="1:38" ht="47.25">
      <c r="A137" s="66" t="s">
        <v>281</v>
      </c>
      <c r="B137" s="67" t="s">
        <v>282</v>
      </c>
      <c r="C137" s="168">
        <v>49.08</v>
      </c>
      <c r="D137" s="74">
        <v>0</v>
      </c>
      <c r="E137" s="148">
        <v>0</v>
      </c>
      <c r="F137" s="157">
        <f t="shared" si="22"/>
        <v>0</v>
      </c>
      <c r="G137" s="75">
        <v>0</v>
      </c>
      <c r="H137" s="75">
        <v>0</v>
      </c>
      <c r="I137" s="75"/>
      <c r="J137" s="75"/>
      <c r="K137" s="75"/>
      <c r="L137" s="75"/>
      <c r="M137" s="75">
        <v>0</v>
      </c>
      <c r="N137" s="75"/>
      <c r="O137" s="377">
        <v>0</v>
      </c>
      <c r="P137" s="77"/>
      <c r="Q137" s="77"/>
      <c r="R137" s="77"/>
      <c r="S137" s="77"/>
      <c r="T137" s="77"/>
      <c r="U137" s="71">
        <v>0</v>
      </c>
      <c r="V137" s="71">
        <f t="shared" si="23"/>
        <v>0</v>
      </c>
      <c r="W137" s="10">
        <f t="shared" si="24"/>
        <v>0</v>
      </c>
      <c r="X137" s="77">
        <v>0</v>
      </c>
      <c r="Y137" s="10">
        <f>'ИТОГ и проверка (миша-барс)'!D137</f>
        <v>0</v>
      </c>
      <c r="Z137" s="73">
        <v>0</v>
      </c>
      <c r="AA137" s="71">
        <f t="shared" si="25"/>
        <v>0</v>
      </c>
      <c r="AB137" s="10">
        <f t="shared" si="26"/>
        <v>0</v>
      </c>
      <c r="AC137" s="77"/>
      <c r="AD137" s="73"/>
      <c r="AE137" s="77"/>
      <c r="AF137" s="77"/>
      <c r="AG137" s="73">
        <f t="shared" si="27"/>
        <v>0</v>
      </c>
      <c r="AH137" s="73"/>
      <c r="AI137" s="91"/>
      <c r="AJ137" s="91">
        <f t="shared" si="28"/>
        <v>0</v>
      </c>
      <c r="AK137" s="89">
        <f t="shared" si="29"/>
        <v>0</v>
      </c>
      <c r="AL137" s="71">
        <f t="shared" si="30"/>
        <v>0</v>
      </c>
    </row>
    <row r="138" spans="1:38" ht="47.25">
      <c r="A138" s="66" t="s">
        <v>283</v>
      </c>
      <c r="B138" s="67" t="s">
        <v>284</v>
      </c>
      <c r="C138" s="171">
        <v>151.08000000000001</v>
      </c>
      <c r="D138" s="74">
        <v>0</v>
      </c>
      <c r="E138" s="90">
        <v>0</v>
      </c>
      <c r="F138" s="157">
        <f t="shared" si="22"/>
        <v>0</v>
      </c>
      <c r="G138" s="75">
        <v>0</v>
      </c>
      <c r="H138" s="75">
        <v>0</v>
      </c>
      <c r="I138" s="75">
        <v>0</v>
      </c>
      <c r="J138" s="75"/>
      <c r="K138" s="75"/>
      <c r="L138" s="75"/>
      <c r="M138" s="75">
        <v>0</v>
      </c>
      <c r="N138" s="75"/>
      <c r="O138" s="377">
        <v>0</v>
      </c>
      <c r="P138" s="77"/>
      <c r="Q138" s="77"/>
      <c r="R138" s="77"/>
      <c r="S138" s="77"/>
      <c r="T138" s="77"/>
      <c r="U138" s="71">
        <v>0</v>
      </c>
      <c r="V138" s="257">
        <f t="shared" si="23"/>
        <v>0</v>
      </c>
      <c r="W138" s="73">
        <f t="shared" si="24"/>
        <v>0</v>
      </c>
      <c r="X138" s="147">
        <v>0</v>
      </c>
      <c r="Y138" s="73">
        <f>'ИТОГ и проверка (миша-барс)'!D138</f>
        <v>0</v>
      </c>
      <c r="Z138" s="10">
        <v>0</v>
      </c>
      <c r="AA138" s="71">
        <f t="shared" si="25"/>
        <v>0</v>
      </c>
      <c r="AB138" s="73">
        <f t="shared" si="26"/>
        <v>0</v>
      </c>
      <c r="AC138" s="77">
        <v>0</v>
      </c>
      <c r="AD138" s="73"/>
      <c r="AE138" s="77"/>
      <c r="AF138" s="77"/>
      <c r="AG138" s="73">
        <f t="shared" si="27"/>
        <v>0</v>
      </c>
      <c r="AH138" s="73"/>
      <c r="AI138" s="91"/>
      <c r="AJ138" s="91">
        <f t="shared" si="28"/>
        <v>0</v>
      </c>
      <c r="AK138" s="89">
        <f t="shared" si="29"/>
        <v>0</v>
      </c>
      <c r="AL138" s="71">
        <f t="shared" si="30"/>
        <v>0</v>
      </c>
    </row>
    <row r="139" spans="1:38" ht="47.25">
      <c r="A139" s="66" t="s">
        <v>285</v>
      </c>
      <c r="B139" s="67" t="s">
        <v>286</v>
      </c>
      <c r="C139" s="168">
        <v>46.08</v>
      </c>
      <c r="D139" s="74">
        <v>0</v>
      </c>
      <c r="E139" s="148">
        <v>0</v>
      </c>
      <c r="F139" s="157">
        <f t="shared" si="22"/>
        <v>0</v>
      </c>
      <c r="G139" s="75">
        <v>0</v>
      </c>
      <c r="H139" s="75">
        <v>0</v>
      </c>
      <c r="I139" s="75">
        <v>0</v>
      </c>
      <c r="J139" s="75"/>
      <c r="K139" s="75"/>
      <c r="L139" s="75"/>
      <c r="M139" s="75">
        <v>0</v>
      </c>
      <c r="N139" s="75"/>
      <c r="O139" s="377">
        <v>0</v>
      </c>
      <c r="P139" s="77"/>
      <c r="Q139" s="77"/>
      <c r="R139" s="77"/>
      <c r="S139" s="77"/>
      <c r="T139" s="77"/>
      <c r="U139" s="71">
        <v>0</v>
      </c>
      <c r="V139" s="71">
        <f t="shared" si="23"/>
        <v>0</v>
      </c>
      <c r="W139" s="10">
        <f t="shared" si="24"/>
        <v>0</v>
      </c>
      <c r="X139" s="77">
        <v>0</v>
      </c>
      <c r="Y139" s="10">
        <f>'ИТОГ и проверка (миша-барс)'!D139</f>
        <v>0</v>
      </c>
      <c r="Z139" s="73">
        <v>0</v>
      </c>
      <c r="AA139" s="71">
        <f t="shared" si="25"/>
        <v>0</v>
      </c>
      <c r="AB139" s="10">
        <f t="shared" si="26"/>
        <v>0</v>
      </c>
      <c r="AC139" s="77">
        <v>0</v>
      </c>
      <c r="AD139" s="73"/>
      <c r="AE139" s="77"/>
      <c r="AF139" s="77"/>
      <c r="AG139" s="73">
        <f t="shared" si="27"/>
        <v>0</v>
      </c>
      <c r="AH139" s="73"/>
      <c r="AI139" s="91"/>
      <c r="AJ139" s="91">
        <f t="shared" si="28"/>
        <v>0</v>
      </c>
      <c r="AK139" s="89">
        <f t="shared" si="29"/>
        <v>0</v>
      </c>
      <c r="AL139" s="71">
        <f t="shared" si="30"/>
        <v>0</v>
      </c>
    </row>
    <row r="140" spans="1:38" ht="47.25">
      <c r="A140" s="66" t="s">
        <v>287</v>
      </c>
      <c r="B140" s="67" t="s">
        <v>288</v>
      </c>
      <c r="C140" s="171">
        <v>2622.14</v>
      </c>
      <c r="D140" s="74">
        <v>0</v>
      </c>
      <c r="E140" s="90">
        <v>0</v>
      </c>
      <c r="F140" s="157">
        <f t="shared" si="22"/>
        <v>0</v>
      </c>
      <c r="G140" s="75">
        <v>0</v>
      </c>
      <c r="H140" s="75">
        <v>0</v>
      </c>
      <c r="I140" s="75">
        <v>0</v>
      </c>
      <c r="J140" s="75"/>
      <c r="K140" s="75"/>
      <c r="L140" s="75"/>
      <c r="M140" s="75">
        <v>0</v>
      </c>
      <c r="N140" s="75"/>
      <c r="O140" s="377">
        <v>0</v>
      </c>
      <c r="P140" s="77"/>
      <c r="Q140" s="77"/>
      <c r="R140" s="77"/>
      <c r="S140" s="77"/>
      <c r="T140" s="77"/>
      <c r="U140" s="71">
        <v>0</v>
      </c>
      <c r="V140" s="257">
        <f t="shared" si="23"/>
        <v>0</v>
      </c>
      <c r="W140" s="73">
        <f t="shared" si="24"/>
        <v>0</v>
      </c>
      <c r="X140" s="147">
        <v>0</v>
      </c>
      <c r="Y140" s="73">
        <f>'ИТОГ и проверка (миша-барс)'!D140</f>
        <v>0</v>
      </c>
      <c r="Z140" s="10">
        <v>0</v>
      </c>
      <c r="AA140" s="71">
        <f t="shared" si="25"/>
        <v>0</v>
      </c>
      <c r="AB140" s="73">
        <f t="shared" si="26"/>
        <v>0</v>
      </c>
      <c r="AC140" s="77">
        <v>0</v>
      </c>
      <c r="AD140" s="73"/>
      <c r="AE140" s="77"/>
      <c r="AF140" s="77"/>
      <c r="AG140" s="73">
        <f t="shared" si="27"/>
        <v>0</v>
      </c>
      <c r="AH140" s="73"/>
      <c r="AI140" s="91"/>
      <c r="AJ140" s="91">
        <f t="shared" si="28"/>
        <v>0</v>
      </c>
      <c r="AK140" s="89">
        <f t="shared" si="29"/>
        <v>0</v>
      </c>
      <c r="AL140" s="71">
        <f t="shared" si="30"/>
        <v>0</v>
      </c>
    </row>
    <row r="141" spans="1:38">
      <c r="A141" s="93" t="s">
        <v>289</v>
      </c>
      <c r="B141" s="57" t="s">
        <v>290</v>
      </c>
      <c r="C141" s="175"/>
      <c r="D141" s="58"/>
      <c r="E141" s="164"/>
      <c r="F141" s="192"/>
      <c r="G141" s="61"/>
      <c r="H141" s="61"/>
      <c r="I141" s="61"/>
      <c r="J141" s="61"/>
      <c r="K141" s="61"/>
      <c r="L141" s="61"/>
      <c r="M141" s="61"/>
      <c r="N141" s="61"/>
      <c r="O141" s="378"/>
      <c r="P141" s="58"/>
      <c r="Q141" s="58"/>
      <c r="R141" s="58"/>
      <c r="S141" s="58"/>
      <c r="T141" s="58"/>
      <c r="U141" s="58"/>
      <c r="V141" s="60"/>
      <c r="W141" s="60"/>
      <c r="X141" s="60"/>
      <c r="Y141" s="60"/>
      <c r="Z141" s="120"/>
      <c r="AA141" s="60"/>
      <c r="AB141" s="10">
        <f t="shared" si="26"/>
        <v>0</v>
      </c>
      <c r="AC141" s="60"/>
      <c r="AD141" s="60"/>
      <c r="AE141" s="60"/>
      <c r="AF141" s="60"/>
      <c r="AG141" s="60"/>
      <c r="AH141" s="60"/>
      <c r="AI141" s="317"/>
      <c r="AJ141" s="91">
        <f t="shared" si="28"/>
        <v>0</v>
      </c>
      <c r="AK141" s="89">
        <f t="shared" si="29"/>
        <v>0</v>
      </c>
      <c r="AL141" s="71">
        <f t="shared" si="30"/>
        <v>0</v>
      </c>
    </row>
    <row r="142" spans="1:38" ht="31.5">
      <c r="A142" s="66" t="s">
        <v>291</v>
      </c>
      <c r="B142" s="67" t="s">
        <v>292</v>
      </c>
      <c r="C142" s="171">
        <v>240</v>
      </c>
      <c r="D142" s="74">
        <v>58</v>
      </c>
      <c r="E142" s="90">
        <v>58</v>
      </c>
      <c r="F142" s="157">
        <f t="shared" si="22"/>
        <v>0.24166666666666667</v>
      </c>
      <c r="G142" s="75">
        <v>5</v>
      </c>
      <c r="H142" s="75">
        <v>9</v>
      </c>
      <c r="I142" s="75"/>
      <c r="J142" s="75"/>
      <c r="K142" s="75"/>
      <c r="L142" s="75"/>
      <c r="M142" s="75">
        <v>5</v>
      </c>
      <c r="N142" s="75"/>
      <c r="O142" s="377">
        <v>2</v>
      </c>
      <c r="P142" s="77"/>
      <c r="Q142" s="77"/>
      <c r="R142" s="77"/>
      <c r="S142" s="77"/>
      <c r="T142" s="77"/>
      <c r="U142" s="71">
        <v>0</v>
      </c>
      <c r="V142" s="257">
        <f t="shared" si="23"/>
        <v>5.8000000000000007</v>
      </c>
      <c r="W142" s="73">
        <f t="shared" si="24"/>
        <v>5</v>
      </c>
      <c r="X142" s="147">
        <v>10</v>
      </c>
      <c r="Y142" s="73">
        <f>'ИТОГ и проверка (миша-барс)'!D142</f>
        <v>4</v>
      </c>
      <c r="Z142" s="10">
        <f t="shared" si="32"/>
        <v>6.8965517241379315</v>
      </c>
      <c r="AA142" s="71">
        <f t="shared" si="25"/>
        <v>-3.1034482758620685</v>
      </c>
      <c r="AB142" s="73">
        <f t="shared" si="26"/>
        <v>0</v>
      </c>
      <c r="AC142" s="77"/>
      <c r="AD142" s="73"/>
      <c r="AE142" s="77"/>
      <c r="AF142" s="77"/>
      <c r="AG142" s="73">
        <f t="shared" si="27"/>
        <v>4</v>
      </c>
      <c r="AH142" s="73"/>
      <c r="AI142" s="91"/>
      <c r="AJ142" s="91">
        <f t="shared" si="28"/>
        <v>4</v>
      </c>
      <c r="AK142" s="89">
        <f t="shared" si="29"/>
        <v>0</v>
      </c>
      <c r="AL142" s="71">
        <f t="shared" si="30"/>
        <v>0</v>
      </c>
    </row>
    <row r="143" spans="1:38">
      <c r="A143" s="93" t="s">
        <v>293</v>
      </c>
      <c r="B143" s="57" t="s">
        <v>294</v>
      </c>
      <c r="C143" s="175"/>
      <c r="D143" s="58"/>
      <c r="E143" s="164"/>
      <c r="F143" s="192"/>
      <c r="G143" s="61"/>
      <c r="H143" s="61"/>
      <c r="I143" s="61"/>
      <c r="J143" s="61"/>
      <c r="K143" s="61"/>
      <c r="L143" s="61"/>
      <c r="M143" s="61"/>
      <c r="N143" s="61"/>
      <c r="O143" s="378"/>
      <c r="P143" s="58"/>
      <c r="Q143" s="58"/>
      <c r="R143" s="58"/>
      <c r="S143" s="58"/>
      <c r="T143" s="58"/>
      <c r="U143" s="58"/>
      <c r="V143" s="60"/>
      <c r="W143" s="60"/>
      <c r="X143" s="60"/>
      <c r="Y143" s="60"/>
      <c r="Z143" s="120"/>
      <c r="AA143" s="60"/>
      <c r="AB143" s="10">
        <f t="shared" si="26"/>
        <v>0</v>
      </c>
      <c r="AC143" s="60"/>
      <c r="AD143" s="60"/>
      <c r="AE143" s="60"/>
      <c r="AF143" s="60"/>
      <c r="AG143" s="60"/>
      <c r="AH143" s="60"/>
      <c r="AI143" s="317"/>
      <c r="AJ143" s="91">
        <f t="shared" si="28"/>
        <v>0</v>
      </c>
      <c r="AK143" s="89">
        <f t="shared" si="29"/>
        <v>0</v>
      </c>
      <c r="AL143" s="71">
        <f t="shared" si="30"/>
        <v>0</v>
      </c>
    </row>
    <row r="144" spans="1:38" ht="31.5">
      <c r="A144" s="66" t="s">
        <v>295</v>
      </c>
      <c r="B144" s="67" t="s">
        <v>296</v>
      </c>
      <c r="C144" s="171">
        <v>8.4109999999999996</v>
      </c>
      <c r="D144" s="74">
        <v>0</v>
      </c>
      <c r="E144" s="70">
        <v>0</v>
      </c>
      <c r="F144" s="157">
        <f t="shared" si="22"/>
        <v>0</v>
      </c>
      <c r="G144" s="75">
        <v>0</v>
      </c>
      <c r="H144" s="75">
        <v>0</v>
      </c>
      <c r="I144" s="75"/>
      <c r="J144" s="75"/>
      <c r="K144" s="75"/>
      <c r="L144" s="75"/>
      <c r="M144" s="75">
        <v>0</v>
      </c>
      <c r="N144" s="75"/>
      <c r="O144" s="379">
        <v>0</v>
      </c>
      <c r="P144" s="77"/>
      <c r="Q144" s="77"/>
      <c r="R144" s="77"/>
      <c r="S144" s="77"/>
      <c r="T144" s="77"/>
      <c r="U144" s="71">
        <v>0</v>
      </c>
      <c r="V144" s="257">
        <f t="shared" si="23"/>
        <v>0</v>
      </c>
      <c r="W144" s="73">
        <f t="shared" si="24"/>
        <v>0</v>
      </c>
      <c r="X144" s="147">
        <v>0</v>
      </c>
      <c r="Y144" s="73">
        <f>'ИТОГ и проверка (миша-барс)'!D144</f>
        <v>0</v>
      </c>
      <c r="Z144" s="10">
        <v>0</v>
      </c>
      <c r="AA144" s="71">
        <f t="shared" si="25"/>
        <v>0</v>
      </c>
      <c r="AB144" s="73">
        <f t="shared" si="26"/>
        <v>0</v>
      </c>
      <c r="AC144" s="77"/>
      <c r="AD144" s="73"/>
      <c r="AE144" s="77"/>
      <c r="AF144" s="77"/>
      <c r="AG144" s="73">
        <f t="shared" si="27"/>
        <v>0</v>
      </c>
      <c r="AH144" s="73"/>
      <c r="AI144" s="91"/>
      <c r="AJ144" s="91">
        <f t="shared" si="28"/>
        <v>0</v>
      </c>
      <c r="AK144" s="89">
        <f t="shared" si="29"/>
        <v>0</v>
      </c>
      <c r="AL144" s="71">
        <f t="shared" si="30"/>
        <v>0</v>
      </c>
    </row>
    <row r="145" spans="1:38">
      <c r="A145" s="66" t="s">
        <v>297</v>
      </c>
      <c r="B145" s="67" t="s">
        <v>298</v>
      </c>
      <c r="C145" s="168">
        <v>62.664999999999999</v>
      </c>
      <c r="D145" s="74">
        <v>0</v>
      </c>
      <c r="E145" s="187">
        <v>0</v>
      </c>
      <c r="F145" s="157">
        <f t="shared" si="22"/>
        <v>0</v>
      </c>
      <c r="G145" s="75">
        <v>0</v>
      </c>
      <c r="H145" s="75">
        <v>0</v>
      </c>
      <c r="I145" s="75"/>
      <c r="J145" s="75"/>
      <c r="K145" s="75"/>
      <c r="L145" s="75"/>
      <c r="M145" s="75">
        <v>0</v>
      </c>
      <c r="N145" s="75"/>
      <c r="O145" s="377">
        <v>0</v>
      </c>
      <c r="P145" s="77"/>
      <c r="Q145" s="77"/>
      <c r="R145" s="77"/>
      <c r="S145" s="77"/>
      <c r="T145" s="77"/>
      <c r="U145" s="71">
        <v>0</v>
      </c>
      <c r="V145" s="71">
        <f t="shared" si="23"/>
        <v>0</v>
      </c>
      <c r="W145" s="10">
        <f t="shared" si="24"/>
        <v>0</v>
      </c>
      <c r="X145" s="77">
        <v>0</v>
      </c>
      <c r="Y145" s="10">
        <f>'ИТОГ и проверка (миша-барс)'!D145</f>
        <v>0</v>
      </c>
      <c r="Z145" s="73">
        <v>0</v>
      </c>
      <c r="AA145" s="71">
        <f t="shared" si="25"/>
        <v>0</v>
      </c>
      <c r="AB145" s="10">
        <f t="shared" si="26"/>
        <v>0</v>
      </c>
      <c r="AC145" s="77"/>
      <c r="AD145" s="73"/>
      <c r="AE145" s="77"/>
      <c r="AF145" s="77"/>
      <c r="AG145" s="73">
        <f t="shared" si="27"/>
        <v>0</v>
      </c>
      <c r="AH145" s="73"/>
      <c r="AI145" s="91"/>
      <c r="AJ145" s="91">
        <f t="shared" si="28"/>
        <v>0</v>
      </c>
      <c r="AK145" s="89">
        <f t="shared" si="29"/>
        <v>0</v>
      </c>
      <c r="AL145" s="71">
        <f t="shared" si="30"/>
        <v>0</v>
      </c>
    </row>
    <row r="146" spans="1:38" ht="78.75">
      <c r="A146" s="66" t="s">
        <v>299</v>
      </c>
      <c r="B146" s="67" t="s">
        <v>300</v>
      </c>
      <c r="C146" s="222">
        <v>46.898000000000003</v>
      </c>
      <c r="D146" s="74">
        <v>0</v>
      </c>
      <c r="E146" s="70">
        <v>0</v>
      </c>
      <c r="F146" s="157">
        <f t="shared" si="22"/>
        <v>0</v>
      </c>
      <c r="G146" s="75">
        <v>0</v>
      </c>
      <c r="H146" s="75">
        <v>0</v>
      </c>
      <c r="I146" s="75"/>
      <c r="J146" s="75"/>
      <c r="K146" s="75"/>
      <c r="L146" s="75"/>
      <c r="M146" s="75">
        <v>0</v>
      </c>
      <c r="N146" s="75"/>
      <c r="O146" s="379">
        <v>0</v>
      </c>
      <c r="P146" s="77"/>
      <c r="Q146" s="77"/>
      <c r="R146" s="77"/>
      <c r="S146" s="77"/>
      <c r="T146" s="77"/>
      <c r="U146" s="71">
        <v>0</v>
      </c>
      <c r="V146" s="257">
        <f t="shared" si="23"/>
        <v>0</v>
      </c>
      <c r="W146" s="73">
        <f t="shared" si="24"/>
        <v>0</v>
      </c>
      <c r="X146" s="147">
        <v>0</v>
      </c>
      <c r="Y146" s="73">
        <f>'ИТОГ и проверка (миша-барс)'!D146</f>
        <v>0</v>
      </c>
      <c r="Z146" s="10">
        <v>0</v>
      </c>
      <c r="AA146" s="71">
        <f t="shared" si="25"/>
        <v>0</v>
      </c>
      <c r="AB146" s="73">
        <f t="shared" si="26"/>
        <v>0</v>
      </c>
      <c r="AC146" s="77"/>
      <c r="AD146" s="73"/>
      <c r="AE146" s="77"/>
      <c r="AF146" s="77"/>
      <c r="AG146" s="73">
        <f t="shared" si="27"/>
        <v>0</v>
      </c>
      <c r="AH146" s="73"/>
      <c r="AI146" s="91"/>
      <c r="AJ146" s="91">
        <f t="shared" si="28"/>
        <v>0</v>
      </c>
      <c r="AK146" s="89">
        <f t="shared" si="29"/>
        <v>0</v>
      </c>
      <c r="AL146" s="71">
        <f t="shared" si="30"/>
        <v>0</v>
      </c>
    </row>
    <row r="147" spans="1:38" ht="47.25">
      <c r="A147" s="66" t="s">
        <v>301</v>
      </c>
      <c r="B147" s="67" t="s">
        <v>302</v>
      </c>
      <c r="C147" s="189">
        <v>41.238999999999997</v>
      </c>
      <c r="D147" s="74">
        <v>0</v>
      </c>
      <c r="E147" s="187">
        <v>0</v>
      </c>
      <c r="F147" s="157">
        <f t="shared" si="22"/>
        <v>0</v>
      </c>
      <c r="G147" s="75">
        <v>0</v>
      </c>
      <c r="H147" s="75">
        <v>0</v>
      </c>
      <c r="I147" s="75"/>
      <c r="J147" s="75"/>
      <c r="K147" s="75"/>
      <c r="L147" s="75"/>
      <c r="M147" s="75">
        <v>0</v>
      </c>
      <c r="N147" s="75"/>
      <c r="O147" s="379">
        <v>0</v>
      </c>
      <c r="P147" s="77"/>
      <c r="Q147" s="77"/>
      <c r="R147" s="77"/>
      <c r="S147" s="77"/>
      <c r="T147" s="77"/>
      <c r="U147" s="71">
        <v>0</v>
      </c>
      <c r="V147" s="71">
        <f t="shared" si="23"/>
        <v>0</v>
      </c>
      <c r="W147" s="10">
        <f t="shared" si="24"/>
        <v>0</v>
      </c>
      <c r="X147" s="77">
        <v>0</v>
      </c>
      <c r="Y147" s="10">
        <f>'ИТОГ и проверка (миша-барс)'!D147</f>
        <v>0</v>
      </c>
      <c r="Z147" s="73">
        <v>0</v>
      </c>
      <c r="AA147" s="71">
        <f t="shared" si="25"/>
        <v>0</v>
      </c>
      <c r="AB147" s="10">
        <f t="shared" si="26"/>
        <v>0</v>
      </c>
      <c r="AC147" s="77"/>
      <c r="AD147" s="73"/>
      <c r="AE147" s="77"/>
      <c r="AF147" s="77"/>
      <c r="AG147" s="73">
        <f t="shared" si="27"/>
        <v>0</v>
      </c>
      <c r="AH147" s="73"/>
      <c r="AI147" s="91"/>
      <c r="AJ147" s="91">
        <f t="shared" si="28"/>
        <v>0</v>
      </c>
      <c r="AK147" s="89">
        <f t="shared" si="29"/>
        <v>0</v>
      </c>
      <c r="AL147" s="71">
        <f t="shared" si="30"/>
        <v>0</v>
      </c>
    </row>
    <row r="148" spans="1:38" ht="31.5">
      <c r="A148" s="66" t="s">
        <v>303</v>
      </c>
      <c r="B148" s="67" t="s">
        <v>304</v>
      </c>
      <c r="C148" s="222">
        <v>49.59</v>
      </c>
      <c r="D148" s="74">
        <v>5</v>
      </c>
      <c r="E148" s="90">
        <v>5</v>
      </c>
      <c r="F148" s="157">
        <f t="shared" si="22"/>
        <v>0.1008267795926598</v>
      </c>
      <c r="G148" s="75">
        <v>0</v>
      </c>
      <c r="H148" s="75">
        <v>0</v>
      </c>
      <c r="I148" s="75"/>
      <c r="J148" s="75"/>
      <c r="K148" s="75"/>
      <c r="L148" s="75"/>
      <c r="M148" s="75">
        <v>0</v>
      </c>
      <c r="N148" s="75"/>
      <c r="O148" s="377">
        <v>0</v>
      </c>
      <c r="P148" s="77"/>
      <c r="Q148" s="77"/>
      <c r="R148" s="77"/>
      <c r="S148" s="77"/>
      <c r="T148" s="77"/>
      <c r="U148" s="71">
        <v>0</v>
      </c>
      <c r="V148" s="257">
        <f t="shared" si="23"/>
        <v>0.5</v>
      </c>
      <c r="W148" s="73">
        <f t="shared" si="24"/>
        <v>0</v>
      </c>
      <c r="X148" s="147">
        <v>10</v>
      </c>
      <c r="Y148" s="73">
        <f>'ИТОГ и проверка (миша-барс)'!D148</f>
        <v>0</v>
      </c>
      <c r="Z148" s="10">
        <f t="shared" si="32"/>
        <v>0</v>
      </c>
      <c r="AA148" s="71">
        <f t="shared" si="25"/>
        <v>-10</v>
      </c>
      <c r="AB148" s="73">
        <f t="shared" si="26"/>
        <v>0</v>
      </c>
      <c r="AC148" s="77"/>
      <c r="AD148" s="73"/>
      <c r="AE148" s="77"/>
      <c r="AF148" s="77"/>
      <c r="AG148" s="73">
        <f t="shared" si="27"/>
        <v>0</v>
      </c>
      <c r="AH148" s="73"/>
      <c r="AI148" s="91"/>
      <c r="AJ148" s="91">
        <f t="shared" si="28"/>
        <v>0</v>
      </c>
      <c r="AK148" s="89">
        <f t="shared" si="29"/>
        <v>0</v>
      </c>
      <c r="AL148" s="71">
        <f t="shared" si="30"/>
        <v>0</v>
      </c>
    </row>
    <row r="149" spans="1:38" ht="31.5">
      <c r="A149" s="66" t="s">
        <v>305</v>
      </c>
      <c r="B149" s="67" t="s">
        <v>306</v>
      </c>
      <c r="C149" s="168">
        <v>16.614000000000001</v>
      </c>
      <c r="D149" s="74">
        <v>0</v>
      </c>
      <c r="E149" s="226">
        <v>0</v>
      </c>
      <c r="F149" s="157">
        <f t="shared" si="22"/>
        <v>0</v>
      </c>
      <c r="G149" s="75">
        <v>0</v>
      </c>
      <c r="H149" s="75">
        <v>0</v>
      </c>
      <c r="I149" s="75"/>
      <c r="J149" s="75"/>
      <c r="K149" s="75"/>
      <c r="L149" s="75"/>
      <c r="M149" s="75">
        <v>0</v>
      </c>
      <c r="N149" s="75"/>
      <c r="O149" s="379">
        <v>0</v>
      </c>
      <c r="P149" s="77"/>
      <c r="Q149" s="77"/>
      <c r="R149" s="77"/>
      <c r="S149" s="77"/>
      <c r="T149" s="77"/>
      <c r="U149" s="71">
        <v>0</v>
      </c>
      <c r="V149" s="71">
        <f t="shared" si="23"/>
        <v>0</v>
      </c>
      <c r="W149" s="10">
        <f t="shared" si="24"/>
        <v>0</v>
      </c>
      <c r="X149" s="77">
        <v>0</v>
      </c>
      <c r="Y149" s="10">
        <f>'ИТОГ и проверка (миша-барс)'!D149</f>
        <v>0</v>
      </c>
      <c r="Z149" s="73">
        <v>0</v>
      </c>
      <c r="AA149" s="71">
        <f t="shared" si="25"/>
        <v>0</v>
      </c>
      <c r="AB149" s="10">
        <f t="shared" si="26"/>
        <v>0</v>
      </c>
      <c r="AC149" s="77"/>
      <c r="AD149" s="73"/>
      <c r="AE149" s="77"/>
      <c r="AF149" s="77"/>
      <c r="AG149" s="73">
        <f t="shared" si="27"/>
        <v>0</v>
      </c>
      <c r="AH149" s="73"/>
      <c r="AI149" s="91"/>
      <c r="AJ149" s="91">
        <f t="shared" si="28"/>
        <v>0</v>
      </c>
      <c r="AK149" s="89">
        <f t="shared" si="29"/>
        <v>0</v>
      </c>
      <c r="AL149" s="71">
        <f t="shared" si="30"/>
        <v>0</v>
      </c>
    </row>
    <row r="150" spans="1:38" ht="47.25">
      <c r="A150" s="66" t="s">
        <v>307</v>
      </c>
      <c r="B150" s="67" t="s">
        <v>308</v>
      </c>
      <c r="C150" s="171">
        <v>25.611000000000001</v>
      </c>
      <c r="D150" s="74">
        <v>0</v>
      </c>
      <c r="E150" s="206">
        <v>0</v>
      </c>
      <c r="F150" s="157">
        <f t="shared" si="22"/>
        <v>0</v>
      </c>
      <c r="G150" s="75">
        <v>0</v>
      </c>
      <c r="H150" s="75">
        <v>0</v>
      </c>
      <c r="I150" s="75"/>
      <c r="J150" s="75"/>
      <c r="K150" s="75"/>
      <c r="L150" s="75"/>
      <c r="M150" s="75">
        <v>0</v>
      </c>
      <c r="N150" s="75"/>
      <c r="O150" s="379">
        <v>0</v>
      </c>
      <c r="P150" s="77"/>
      <c r="Q150" s="77"/>
      <c r="R150" s="77"/>
      <c r="S150" s="77"/>
      <c r="T150" s="77"/>
      <c r="U150" s="71">
        <v>0</v>
      </c>
      <c r="V150" s="257">
        <f t="shared" si="23"/>
        <v>0</v>
      </c>
      <c r="W150" s="73">
        <f t="shared" si="24"/>
        <v>0</v>
      </c>
      <c r="X150" s="147">
        <v>0</v>
      </c>
      <c r="Y150" s="73">
        <f>'ИТОГ и проверка (миша-барс)'!D150</f>
        <v>0</v>
      </c>
      <c r="Z150" s="10">
        <v>0</v>
      </c>
      <c r="AA150" s="71">
        <f t="shared" si="25"/>
        <v>0</v>
      </c>
      <c r="AB150" s="73">
        <f t="shared" si="26"/>
        <v>0</v>
      </c>
      <c r="AC150" s="77"/>
      <c r="AD150" s="73"/>
      <c r="AE150" s="77"/>
      <c r="AF150" s="77"/>
      <c r="AG150" s="73">
        <f t="shared" si="27"/>
        <v>0</v>
      </c>
      <c r="AH150" s="73"/>
      <c r="AI150" s="91"/>
      <c r="AJ150" s="91">
        <f t="shared" si="28"/>
        <v>0</v>
      </c>
      <c r="AK150" s="89">
        <f t="shared" si="29"/>
        <v>0</v>
      </c>
      <c r="AL150" s="71">
        <f t="shared" si="30"/>
        <v>0</v>
      </c>
    </row>
    <row r="151" spans="1:38" ht="31.5">
      <c r="A151" s="66" t="s">
        <v>309</v>
      </c>
      <c r="B151" s="67" t="s">
        <v>310</v>
      </c>
      <c r="C151" s="195">
        <v>9.4640000000000004</v>
      </c>
      <c r="D151" s="284">
        <v>0</v>
      </c>
      <c r="E151" s="250">
        <v>0</v>
      </c>
      <c r="F151" s="174">
        <f t="shared" si="22"/>
        <v>0</v>
      </c>
      <c r="G151" s="75">
        <v>0</v>
      </c>
      <c r="H151" s="75">
        <v>0</v>
      </c>
      <c r="I151" s="75"/>
      <c r="J151" s="75"/>
      <c r="K151" s="75"/>
      <c r="L151" s="75"/>
      <c r="M151" s="75">
        <v>0</v>
      </c>
      <c r="N151" s="75"/>
      <c r="O151" s="377">
        <v>0</v>
      </c>
      <c r="P151" s="77"/>
      <c r="Q151" s="77"/>
      <c r="R151" s="77"/>
      <c r="S151" s="77"/>
      <c r="T151" s="77"/>
      <c r="U151" s="71">
        <v>0</v>
      </c>
      <c r="V151" s="71">
        <f t="shared" si="23"/>
        <v>0</v>
      </c>
      <c r="W151" s="10">
        <f t="shared" si="24"/>
        <v>0</v>
      </c>
      <c r="X151" s="77">
        <v>0</v>
      </c>
      <c r="Y151" s="10">
        <f>'ИТОГ и проверка (миша-барс)'!D151</f>
        <v>0</v>
      </c>
      <c r="Z151" s="73">
        <v>0</v>
      </c>
      <c r="AA151" s="71">
        <f t="shared" si="25"/>
        <v>0</v>
      </c>
      <c r="AB151" s="10">
        <f t="shared" si="26"/>
        <v>0</v>
      </c>
      <c r="AC151" s="77"/>
      <c r="AD151" s="73"/>
      <c r="AE151" s="77"/>
      <c r="AF151" s="77"/>
      <c r="AG151" s="73">
        <f t="shared" si="27"/>
        <v>0</v>
      </c>
      <c r="AH151" s="73"/>
      <c r="AI151" s="91"/>
      <c r="AJ151" s="91">
        <f t="shared" si="28"/>
        <v>0</v>
      </c>
      <c r="AK151" s="89">
        <f t="shared" si="29"/>
        <v>0</v>
      </c>
      <c r="AL151" s="71">
        <f t="shared" si="30"/>
        <v>0</v>
      </c>
    </row>
    <row r="152" spans="1:38" ht="31.5">
      <c r="A152" s="66" t="s">
        <v>311</v>
      </c>
      <c r="B152" s="67" t="s">
        <v>312</v>
      </c>
      <c r="C152" s="171">
        <v>76.146000000000001</v>
      </c>
      <c r="D152" s="74">
        <v>0</v>
      </c>
      <c r="E152" s="251">
        <v>0</v>
      </c>
      <c r="F152" s="157">
        <f t="shared" si="22"/>
        <v>0</v>
      </c>
      <c r="G152" s="75">
        <v>0</v>
      </c>
      <c r="H152" s="75">
        <v>0</v>
      </c>
      <c r="I152" s="75"/>
      <c r="J152" s="75"/>
      <c r="K152" s="75"/>
      <c r="L152" s="75"/>
      <c r="M152" s="75">
        <v>0</v>
      </c>
      <c r="N152" s="75"/>
      <c r="O152" s="377">
        <v>0</v>
      </c>
      <c r="P152" s="77"/>
      <c r="Q152" s="77"/>
      <c r="R152" s="77"/>
      <c r="S152" s="77"/>
      <c r="T152" s="77"/>
      <c r="U152" s="71">
        <v>0</v>
      </c>
      <c r="V152" s="257">
        <f t="shared" si="23"/>
        <v>0</v>
      </c>
      <c r="W152" s="73">
        <f t="shared" si="24"/>
        <v>0</v>
      </c>
      <c r="X152" s="147">
        <v>0</v>
      </c>
      <c r="Y152" s="73">
        <f>'ИТОГ и проверка (миша-барс)'!D152</f>
        <v>0</v>
      </c>
      <c r="Z152" s="10">
        <v>0</v>
      </c>
      <c r="AA152" s="71">
        <f t="shared" si="25"/>
        <v>0</v>
      </c>
      <c r="AB152" s="73">
        <f t="shared" si="26"/>
        <v>0</v>
      </c>
      <c r="AC152" s="77"/>
      <c r="AD152" s="73"/>
      <c r="AE152" s="77"/>
      <c r="AF152" s="77"/>
      <c r="AG152" s="73">
        <f t="shared" si="27"/>
        <v>0</v>
      </c>
      <c r="AH152" s="73"/>
      <c r="AI152" s="91"/>
      <c r="AJ152" s="91">
        <f t="shared" si="28"/>
        <v>0</v>
      </c>
      <c r="AK152" s="89">
        <f t="shared" si="29"/>
        <v>0</v>
      </c>
      <c r="AL152" s="71">
        <f t="shared" si="30"/>
        <v>0</v>
      </c>
    </row>
    <row r="153" spans="1:38" ht="47.25">
      <c r="A153" s="66" t="s">
        <v>313</v>
      </c>
      <c r="B153" s="67" t="s">
        <v>314</v>
      </c>
      <c r="C153" s="168">
        <v>40.438000000000002</v>
      </c>
      <c r="D153" s="284">
        <v>0</v>
      </c>
      <c r="E153" s="170">
        <v>0</v>
      </c>
      <c r="F153" s="174">
        <f t="shared" si="22"/>
        <v>0</v>
      </c>
      <c r="G153" s="75">
        <v>0</v>
      </c>
      <c r="H153" s="75">
        <v>0</v>
      </c>
      <c r="I153" s="75"/>
      <c r="J153" s="75"/>
      <c r="K153" s="75"/>
      <c r="L153" s="75"/>
      <c r="M153" s="75">
        <v>0</v>
      </c>
      <c r="N153" s="75"/>
      <c r="O153" s="377">
        <v>0</v>
      </c>
      <c r="P153" s="77"/>
      <c r="Q153" s="77"/>
      <c r="R153" s="77"/>
      <c r="S153" s="77"/>
      <c r="T153" s="77"/>
      <c r="U153" s="71">
        <v>0</v>
      </c>
      <c r="V153" s="71">
        <f t="shared" si="23"/>
        <v>0</v>
      </c>
      <c r="W153" s="10">
        <f t="shared" si="24"/>
        <v>0</v>
      </c>
      <c r="X153" s="77">
        <v>0</v>
      </c>
      <c r="Y153" s="10">
        <f>'ИТОГ и проверка (миша-барс)'!D153</f>
        <v>0</v>
      </c>
      <c r="Z153" s="73">
        <v>0</v>
      </c>
      <c r="AA153" s="71">
        <f t="shared" si="25"/>
        <v>0</v>
      </c>
      <c r="AB153" s="10">
        <f t="shared" si="26"/>
        <v>0</v>
      </c>
      <c r="AC153" s="77"/>
      <c r="AD153" s="73"/>
      <c r="AE153" s="77"/>
      <c r="AF153" s="77"/>
      <c r="AG153" s="73">
        <f t="shared" si="27"/>
        <v>0</v>
      </c>
      <c r="AH153" s="73"/>
      <c r="AI153" s="91"/>
      <c r="AJ153" s="91">
        <f t="shared" si="28"/>
        <v>0</v>
      </c>
      <c r="AK153" s="89">
        <f t="shared" si="29"/>
        <v>0</v>
      </c>
      <c r="AL153" s="71">
        <f t="shared" si="30"/>
        <v>0</v>
      </c>
    </row>
    <row r="154" spans="1:38" ht="31.5">
      <c r="A154" s="66" t="s">
        <v>315</v>
      </c>
      <c r="B154" s="67" t="s">
        <v>316</v>
      </c>
      <c r="C154" s="171">
        <v>16.07</v>
      </c>
      <c r="D154" s="284">
        <v>0</v>
      </c>
      <c r="E154" s="356">
        <v>0</v>
      </c>
      <c r="F154" s="174">
        <f t="shared" si="22"/>
        <v>0</v>
      </c>
      <c r="G154" s="75">
        <v>0</v>
      </c>
      <c r="H154" s="75">
        <v>0</v>
      </c>
      <c r="I154" s="75"/>
      <c r="J154" s="75"/>
      <c r="K154" s="75"/>
      <c r="L154" s="75"/>
      <c r="M154" s="75">
        <v>0</v>
      </c>
      <c r="N154" s="75"/>
      <c r="O154" s="377">
        <v>0</v>
      </c>
      <c r="P154" s="77"/>
      <c r="Q154" s="77"/>
      <c r="R154" s="77"/>
      <c r="S154" s="77"/>
      <c r="T154" s="77"/>
      <c r="U154" s="71">
        <v>0</v>
      </c>
      <c r="V154" s="257">
        <f t="shared" si="23"/>
        <v>0</v>
      </c>
      <c r="W154" s="73">
        <f t="shared" si="24"/>
        <v>0</v>
      </c>
      <c r="X154" s="147">
        <v>0</v>
      </c>
      <c r="Y154" s="73">
        <f>'ИТОГ и проверка (миша-барс)'!D154</f>
        <v>0</v>
      </c>
      <c r="Z154" s="10">
        <v>0</v>
      </c>
      <c r="AA154" s="71">
        <f t="shared" si="25"/>
        <v>0</v>
      </c>
      <c r="AB154" s="73">
        <f t="shared" si="26"/>
        <v>0</v>
      </c>
      <c r="AC154" s="77"/>
      <c r="AD154" s="73"/>
      <c r="AE154" s="77"/>
      <c r="AF154" s="77"/>
      <c r="AG154" s="73">
        <f t="shared" si="27"/>
        <v>0</v>
      </c>
      <c r="AH154" s="73"/>
      <c r="AI154" s="91"/>
      <c r="AJ154" s="91">
        <f t="shared" si="28"/>
        <v>0</v>
      </c>
      <c r="AK154" s="89">
        <f t="shared" si="29"/>
        <v>0</v>
      </c>
      <c r="AL154" s="71">
        <f t="shared" si="30"/>
        <v>0</v>
      </c>
    </row>
    <row r="155" spans="1:38" ht="47.25">
      <c r="A155" s="66" t="s">
        <v>317</v>
      </c>
      <c r="B155" s="67" t="s">
        <v>318</v>
      </c>
      <c r="C155" s="168">
        <v>3.52</v>
      </c>
      <c r="D155" s="284">
        <v>0</v>
      </c>
      <c r="E155" s="356">
        <v>0</v>
      </c>
      <c r="F155" s="174">
        <f t="shared" si="22"/>
        <v>0</v>
      </c>
      <c r="G155" s="75">
        <v>0</v>
      </c>
      <c r="H155" s="75">
        <v>0</v>
      </c>
      <c r="I155" s="75"/>
      <c r="J155" s="75"/>
      <c r="K155" s="75"/>
      <c r="L155" s="75"/>
      <c r="M155" s="75">
        <v>0</v>
      </c>
      <c r="N155" s="75"/>
      <c r="O155" s="377">
        <v>0</v>
      </c>
      <c r="P155" s="77"/>
      <c r="Q155" s="77"/>
      <c r="R155" s="77"/>
      <c r="S155" s="77"/>
      <c r="T155" s="77"/>
      <c r="U155" s="71">
        <v>0</v>
      </c>
      <c r="V155" s="71">
        <f t="shared" si="23"/>
        <v>0</v>
      </c>
      <c r="W155" s="10">
        <f t="shared" si="24"/>
        <v>0</v>
      </c>
      <c r="X155" s="77">
        <v>0</v>
      </c>
      <c r="Y155" s="10">
        <f>'ИТОГ и проверка (миша-барс)'!D155</f>
        <v>0</v>
      </c>
      <c r="Z155" s="73">
        <v>0</v>
      </c>
      <c r="AA155" s="71">
        <f t="shared" si="25"/>
        <v>0</v>
      </c>
      <c r="AB155" s="10">
        <f t="shared" si="26"/>
        <v>0</v>
      </c>
      <c r="AC155" s="77"/>
      <c r="AD155" s="73"/>
      <c r="AE155" s="77"/>
      <c r="AF155" s="77"/>
      <c r="AG155" s="73">
        <f t="shared" si="27"/>
        <v>0</v>
      </c>
      <c r="AH155" s="73"/>
      <c r="AI155" s="91"/>
      <c r="AJ155" s="91">
        <f t="shared" si="28"/>
        <v>0</v>
      </c>
      <c r="AK155" s="89">
        <f t="shared" si="29"/>
        <v>0</v>
      </c>
      <c r="AL155" s="71">
        <f t="shared" si="30"/>
        <v>0</v>
      </c>
    </row>
    <row r="156" spans="1:38" ht="47.25">
      <c r="A156" s="66" t="s">
        <v>319</v>
      </c>
      <c r="B156" s="67" t="s">
        <v>320</v>
      </c>
      <c r="C156" s="171">
        <v>12.092000000000001</v>
      </c>
      <c r="D156" s="74">
        <v>0</v>
      </c>
      <c r="E156" s="334">
        <v>0</v>
      </c>
      <c r="F156" s="157">
        <f t="shared" si="22"/>
        <v>0</v>
      </c>
      <c r="G156" s="75">
        <v>0</v>
      </c>
      <c r="H156" s="75">
        <v>0</v>
      </c>
      <c r="I156" s="75"/>
      <c r="J156" s="75"/>
      <c r="K156" s="75"/>
      <c r="L156" s="75"/>
      <c r="M156" s="75">
        <v>0</v>
      </c>
      <c r="N156" s="75"/>
      <c r="O156" s="377">
        <v>0</v>
      </c>
      <c r="P156" s="77"/>
      <c r="Q156" s="77"/>
      <c r="R156" s="77"/>
      <c r="S156" s="77"/>
      <c r="T156" s="77"/>
      <c r="U156" s="71">
        <v>0</v>
      </c>
      <c r="V156" s="257">
        <f t="shared" si="23"/>
        <v>0</v>
      </c>
      <c r="W156" s="73">
        <f t="shared" si="24"/>
        <v>0</v>
      </c>
      <c r="X156" s="147">
        <v>0</v>
      </c>
      <c r="Y156" s="73">
        <f>'ИТОГ и проверка (миша-барс)'!D156</f>
        <v>0</v>
      </c>
      <c r="Z156" s="10">
        <v>0</v>
      </c>
      <c r="AA156" s="71">
        <f t="shared" si="25"/>
        <v>0</v>
      </c>
      <c r="AB156" s="73">
        <f t="shared" si="26"/>
        <v>0</v>
      </c>
      <c r="AC156" s="77"/>
      <c r="AD156" s="73"/>
      <c r="AE156" s="77"/>
      <c r="AF156" s="77"/>
      <c r="AG156" s="73">
        <f t="shared" si="27"/>
        <v>0</v>
      </c>
      <c r="AH156" s="73"/>
      <c r="AI156" s="91"/>
      <c r="AJ156" s="91">
        <f t="shared" si="28"/>
        <v>0</v>
      </c>
      <c r="AK156" s="89">
        <f t="shared" si="29"/>
        <v>0</v>
      </c>
      <c r="AL156" s="71">
        <f t="shared" si="30"/>
        <v>0</v>
      </c>
    </row>
    <row r="157" spans="1:38" ht="31.5">
      <c r="A157" s="66" t="s">
        <v>321</v>
      </c>
      <c r="B157" s="67" t="s">
        <v>322</v>
      </c>
      <c r="C157" s="168">
        <v>22.745000000000001</v>
      </c>
      <c r="D157" s="74">
        <v>6</v>
      </c>
      <c r="E157" s="206">
        <v>6</v>
      </c>
      <c r="F157" s="157">
        <f t="shared" si="22"/>
        <v>0.2637942404924159</v>
      </c>
      <c r="G157" s="75">
        <v>0</v>
      </c>
      <c r="H157" s="75">
        <v>0</v>
      </c>
      <c r="I157" s="75"/>
      <c r="J157" s="75"/>
      <c r="K157" s="75"/>
      <c r="L157" s="75"/>
      <c r="M157" s="75">
        <v>0</v>
      </c>
      <c r="N157" s="75"/>
      <c r="O157" s="377">
        <v>0</v>
      </c>
      <c r="P157" s="77"/>
      <c r="Q157" s="77"/>
      <c r="R157" s="77"/>
      <c r="S157" s="77"/>
      <c r="T157" s="77"/>
      <c r="U157" s="71">
        <v>0</v>
      </c>
      <c r="V157" s="71">
        <f t="shared" si="23"/>
        <v>0.60000000000000009</v>
      </c>
      <c r="W157" s="10">
        <f t="shared" si="24"/>
        <v>0</v>
      </c>
      <c r="X157" s="77">
        <v>10</v>
      </c>
      <c r="Y157" s="10">
        <f>'ИТОГ и проверка (миша-барс)'!D157</f>
        <v>0</v>
      </c>
      <c r="Z157" s="73">
        <f t="shared" si="32"/>
        <v>0</v>
      </c>
      <c r="AA157" s="71">
        <f t="shared" si="25"/>
        <v>-10</v>
      </c>
      <c r="AB157" s="10">
        <f t="shared" si="26"/>
        <v>0</v>
      </c>
      <c r="AC157" s="77"/>
      <c r="AD157" s="73"/>
      <c r="AE157" s="77"/>
      <c r="AF157" s="77"/>
      <c r="AG157" s="73">
        <f t="shared" si="27"/>
        <v>0</v>
      </c>
      <c r="AH157" s="73"/>
      <c r="AI157" s="91"/>
      <c r="AJ157" s="91">
        <f t="shared" si="28"/>
        <v>0</v>
      </c>
      <c r="AK157" s="89">
        <f t="shared" si="29"/>
        <v>0</v>
      </c>
      <c r="AL157" s="71">
        <f t="shared" si="30"/>
        <v>0</v>
      </c>
    </row>
    <row r="158" spans="1:38" ht="31.5">
      <c r="A158" s="66" t="s">
        <v>323</v>
      </c>
      <c r="B158" s="124" t="s">
        <v>324</v>
      </c>
      <c r="C158" s="222">
        <v>33.654000000000003</v>
      </c>
      <c r="D158" s="284">
        <v>0</v>
      </c>
      <c r="E158" s="170">
        <v>0</v>
      </c>
      <c r="F158" s="174">
        <f t="shared" si="22"/>
        <v>0</v>
      </c>
      <c r="G158" s="75">
        <v>0</v>
      </c>
      <c r="H158" s="75">
        <v>0</v>
      </c>
      <c r="I158" s="75"/>
      <c r="J158" s="75"/>
      <c r="K158" s="75"/>
      <c r="L158" s="75"/>
      <c r="M158" s="75">
        <v>0</v>
      </c>
      <c r="N158" s="75"/>
      <c r="O158" s="377">
        <v>0</v>
      </c>
      <c r="P158" s="77"/>
      <c r="Q158" s="77"/>
      <c r="R158" s="77"/>
      <c r="S158" s="77"/>
      <c r="T158" s="77"/>
      <c r="U158" s="71">
        <v>0</v>
      </c>
      <c r="V158" s="257">
        <f t="shared" si="23"/>
        <v>0</v>
      </c>
      <c r="W158" s="73">
        <f t="shared" si="24"/>
        <v>0</v>
      </c>
      <c r="X158" s="147">
        <v>0</v>
      </c>
      <c r="Y158" s="73">
        <f>'ИТОГ и проверка (миша-барс)'!D158</f>
        <v>0</v>
      </c>
      <c r="Z158" s="10">
        <v>0</v>
      </c>
      <c r="AA158" s="71">
        <f t="shared" si="25"/>
        <v>0</v>
      </c>
      <c r="AB158" s="73">
        <f t="shared" si="26"/>
        <v>0</v>
      </c>
      <c r="AC158" s="77"/>
      <c r="AD158" s="73"/>
      <c r="AE158" s="77"/>
      <c r="AF158" s="77"/>
      <c r="AG158" s="73">
        <f t="shared" si="27"/>
        <v>0</v>
      </c>
      <c r="AH158" s="73"/>
      <c r="AI158" s="91"/>
      <c r="AJ158" s="91">
        <f t="shared" si="28"/>
        <v>0</v>
      </c>
      <c r="AK158" s="89">
        <f t="shared" si="29"/>
        <v>0</v>
      </c>
      <c r="AL158" s="71">
        <f t="shared" si="30"/>
        <v>0</v>
      </c>
    </row>
    <row r="159" spans="1:38" ht="31.5">
      <c r="A159" s="66" t="s">
        <v>325</v>
      </c>
      <c r="B159" s="124" t="s">
        <v>326</v>
      </c>
      <c r="C159" s="195">
        <v>11.364000000000001</v>
      </c>
      <c r="D159" s="284">
        <v>0</v>
      </c>
      <c r="E159" s="170">
        <v>0</v>
      </c>
      <c r="F159" s="174">
        <f t="shared" si="22"/>
        <v>0</v>
      </c>
      <c r="G159" s="75">
        <v>0</v>
      </c>
      <c r="H159" s="75">
        <v>0</v>
      </c>
      <c r="I159" s="75"/>
      <c r="J159" s="75"/>
      <c r="K159" s="75"/>
      <c r="L159" s="75"/>
      <c r="M159" s="75">
        <v>0</v>
      </c>
      <c r="N159" s="75"/>
      <c r="O159" s="377">
        <v>0</v>
      </c>
      <c r="P159" s="77"/>
      <c r="Q159" s="77"/>
      <c r="R159" s="77"/>
      <c r="S159" s="77"/>
      <c r="T159" s="77"/>
      <c r="U159" s="71">
        <v>0</v>
      </c>
      <c r="V159" s="71">
        <f t="shared" si="23"/>
        <v>0</v>
      </c>
      <c r="W159" s="10">
        <f t="shared" si="24"/>
        <v>0</v>
      </c>
      <c r="X159" s="77">
        <v>0</v>
      </c>
      <c r="Y159" s="10">
        <f>'ИТОГ и проверка (миша-барс)'!D159</f>
        <v>0</v>
      </c>
      <c r="Z159" s="73">
        <v>0</v>
      </c>
      <c r="AA159" s="71">
        <f t="shared" si="25"/>
        <v>0</v>
      </c>
      <c r="AB159" s="10">
        <f t="shared" si="26"/>
        <v>0</v>
      </c>
      <c r="AC159" s="77"/>
      <c r="AD159" s="73"/>
      <c r="AE159" s="77"/>
      <c r="AF159" s="77"/>
      <c r="AG159" s="73">
        <f t="shared" si="27"/>
        <v>0</v>
      </c>
      <c r="AH159" s="73"/>
      <c r="AI159" s="91"/>
      <c r="AJ159" s="91">
        <f t="shared" si="28"/>
        <v>0</v>
      </c>
      <c r="AK159" s="89">
        <f t="shared" si="29"/>
        <v>0</v>
      </c>
      <c r="AL159" s="71">
        <f t="shared" si="30"/>
        <v>0</v>
      </c>
    </row>
    <row r="160" spans="1:38">
      <c r="A160" s="93" t="s">
        <v>327</v>
      </c>
      <c r="B160" s="57" t="s">
        <v>328</v>
      </c>
      <c r="C160" s="163"/>
      <c r="D160" s="165"/>
      <c r="E160" s="258"/>
      <c r="F160" s="213"/>
      <c r="G160" s="61"/>
      <c r="H160" s="61"/>
      <c r="I160" s="61"/>
      <c r="J160" s="61"/>
      <c r="K160" s="61"/>
      <c r="L160" s="61"/>
      <c r="M160" s="61"/>
      <c r="N160" s="61"/>
      <c r="O160" s="378"/>
      <c r="P160" s="58"/>
      <c r="Q160" s="58"/>
      <c r="R160" s="58"/>
      <c r="S160" s="58"/>
      <c r="T160" s="58"/>
      <c r="U160" s="58"/>
      <c r="V160" s="60"/>
      <c r="W160" s="60"/>
      <c r="X160" s="60"/>
      <c r="Y160" s="60"/>
      <c r="Z160" s="120"/>
      <c r="AA160" s="60"/>
      <c r="AB160" s="73">
        <f t="shared" si="26"/>
        <v>0</v>
      </c>
      <c r="AC160" s="60"/>
      <c r="AD160" s="60"/>
      <c r="AE160" s="60"/>
      <c r="AF160" s="60"/>
      <c r="AG160" s="60"/>
      <c r="AH160" s="60"/>
      <c r="AI160" s="317"/>
      <c r="AJ160" s="91">
        <f t="shared" si="28"/>
        <v>0</v>
      </c>
      <c r="AK160" s="89">
        <f t="shared" si="29"/>
        <v>0</v>
      </c>
      <c r="AL160" s="71">
        <f t="shared" si="30"/>
        <v>0</v>
      </c>
    </row>
    <row r="161" spans="1:38" ht="31.5">
      <c r="A161" s="66" t="s">
        <v>329</v>
      </c>
      <c r="B161" s="67" t="s">
        <v>330</v>
      </c>
      <c r="C161" s="195">
        <v>92.8</v>
      </c>
      <c r="D161" s="284">
        <v>0</v>
      </c>
      <c r="E161" s="250">
        <v>0</v>
      </c>
      <c r="F161" s="174">
        <f t="shared" si="22"/>
        <v>0</v>
      </c>
      <c r="G161" s="75">
        <v>0</v>
      </c>
      <c r="H161" s="75">
        <v>0</v>
      </c>
      <c r="I161" s="75"/>
      <c r="J161" s="75"/>
      <c r="K161" s="75"/>
      <c r="L161" s="75"/>
      <c r="M161" s="75">
        <v>0</v>
      </c>
      <c r="N161" s="75"/>
      <c r="O161" s="379">
        <v>0</v>
      </c>
      <c r="P161" s="77"/>
      <c r="Q161" s="77"/>
      <c r="R161" s="77"/>
      <c r="S161" s="77"/>
      <c r="T161" s="77"/>
      <c r="U161" s="71">
        <v>0</v>
      </c>
      <c r="V161" s="257">
        <f t="shared" si="23"/>
        <v>0</v>
      </c>
      <c r="W161" s="73">
        <f t="shared" si="24"/>
        <v>0</v>
      </c>
      <c r="X161" s="147">
        <v>0</v>
      </c>
      <c r="Y161" s="73">
        <f>'ИТОГ и проверка (миша-барс)'!D161</f>
        <v>0</v>
      </c>
      <c r="Z161" s="10">
        <v>0</v>
      </c>
      <c r="AA161" s="71">
        <f t="shared" si="25"/>
        <v>0</v>
      </c>
      <c r="AB161" s="10">
        <f t="shared" si="26"/>
        <v>0</v>
      </c>
      <c r="AC161" s="77"/>
      <c r="AD161" s="73"/>
      <c r="AE161" s="77"/>
      <c r="AF161" s="77"/>
      <c r="AG161" s="73">
        <f t="shared" si="27"/>
        <v>0</v>
      </c>
      <c r="AH161" s="73"/>
      <c r="AI161" s="91"/>
      <c r="AJ161" s="91">
        <f t="shared" si="28"/>
        <v>0</v>
      </c>
      <c r="AK161" s="89">
        <f t="shared" si="29"/>
        <v>0</v>
      </c>
      <c r="AL161" s="71">
        <f t="shared" si="30"/>
        <v>0</v>
      </c>
    </row>
    <row r="162" spans="1:38" ht="31.5">
      <c r="A162" s="66" t="s">
        <v>331</v>
      </c>
      <c r="B162" s="67" t="s">
        <v>332</v>
      </c>
      <c r="C162" s="171">
        <v>347.2</v>
      </c>
      <c r="D162" s="74">
        <v>0</v>
      </c>
      <c r="E162" s="148">
        <v>325</v>
      </c>
      <c r="F162" s="157">
        <f t="shared" si="22"/>
        <v>0.93605990783410142</v>
      </c>
      <c r="G162" s="75">
        <v>0</v>
      </c>
      <c r="H162" s="75">
        <v>0</v>
      </c>
      <c r="I162" s="75"/>
      <c r="J162" s="75"/>
      <c r="K162" s="75"/>
      <c r="L162" s="75"/>
      <c r="M162" s="75">
        <v>0</v>
      </c>
      <c r="N162" s="75"/>
      <c r="O162" s="377">
        <v>15</v>
      </c>
      <c r="P162" s="77"/>
      <c r="Q162" s="77"/>
      <c r="R162" s="77"/>
      <c r="S162" s="77"/>
      <c r="T162" s="77"/>
      <c r="U162" s="71">
        <v>0</v>
      </c>
      <c r="V162" s="71">
        <f t="shared" si="23"/>
        <v>32.5</v>
      </c>
      <c r="W162" s="10">
        <f t="shared" si="24"/>
        <v>32</v>
      </c>
      <c r="X162" s="77">
        <v>10</v>
      </c>
      <c r="Y162" s="10">
        <f>'ИТОГ и проверка (миша-барс)'!D162</f>
        <v>0</v>
      </c>
      <c r="Z162" s="73">
        <f t="shared" si="32"/>
        <v>0</v>
      </c>
      <c r="AA162" s="257">
        <f t="shared" si="25"/>
        <v>-10</v>
      </c>
      <c r="AB162" s="73">
        <f t="shared" si="26"/>
        <v>0</v>
      </c>
      <c r="AC162" s="77"/>
      <c r="AD162" s="73"/>
      <c r="AE162" s="77"/>
      <c r="AF162" s="77"/>
      <c r="AG162" s="73">
        <f t="shared" si="27"/>
        <v>0</v>
      </c>
      <c r="AH162" s="73"/>
      <c r="AI162" s="91"/>
      <c r="AJ162" s="91">
        <f t="shared" si="28"/>
        <v>0</v>
      </c>
      <c r="AK162" s="89">
        <f t="shared" si="29"/>
        <v>0</v>
      </c>
      <c r="AL162" s="71">
        <f t="shared" si="30"/>
        <v>0</v>
      </c>
    </row>
    <row r="163" spans="1:38">
      <c r="A163" s="93" t="s">
        <v>333</v>
      </c>
      <c r="B163" s="57" t="s">
        <v>334</v>
      </c>
      <c r="C163" s="175"/>
      <c r="D163" s="58"/>
      <c r="E163" s="59"/>
      <c r="F163" s="192"/>
      <c r="G163" s="61"/>
      <c r="H163" s="61"/>
      <c r="I163" s="61"/>
      <c r="J163" s="61"/>
      <c r="K163" s="61"/>
      <c r="L163" s="61"/>
      <c r="M163" s="61"/>
      <c r="N163" s="61"/>
      <c r="O163" s="378"/>
      <c r="P163" s="58"/>
      <c r="Q163" s="58"/>
      <c r="R163" s="58"/>
      <c r="S163" s="58"/>
      <c r="T163" s="58"/>
      <c r="U163" s="58"/>
      <c r="V163" s="60"/>
      <c r="W163" s="60"/>
      <c r="X163" s="60"/>
      <c r="Y163" s="60"/>
      <c r="Z163" s="120"/>
      <c r="AA163" s="60"/>
      <c r="AB163" s="10">
        <f t="shared" si="26"/>
        <v>0</v>
      </c>
      <c r="AC163" s="60"/>
      <c r="AD163" s="60"/>
      <c r="AE163" s="60"/>
      <c r="AF163" s="60"/>
      <c r="AG163" s="60"/>
      <c r="AH163" s="60"/>
      <c r="AI163" s="317"/>
      <c r="AJ163" s="91">
        <f t="shared" si="28"/>
        <v>0</v>
      </c>
      <c r="AK163" s="89">
        <f t="shared" si="29"/>
        <v>0</v>
      </c>
      <c r="AL163" s="71">
        <f t="shared" si="30"/>
        <v>0</v>
      </c>
    </row>
    <row r="164" spans="1:38" ht="31.5">
      <c r="A164" s="66" t="s">
        <v>335</v>
      </c>
      <c r="B164" s="67" t="s">
        <v>336</v>
      </c>
      <c r="C164" s="171">
        <v>10.686999999999999</v>
      </c>
      <c r="D164" s="74">
        <v>0</v>
      </c>
      <c r="E164" s="226">
        <v>0</v>
      </c>
      <c r="F164" s="157">
        <f t="shared" ref="F164:F227" si="33">E164/C164</f>
        <v>0</v>
      </c>
      <c r="G164" s="75">
        <v>0</v>
      </c>
      <c r="H164" s="75">
        <v>0</v>
      </c>
      <c r="I164" s="75"/>
      <c r="J164" s="75"/>
      <c r="K164" s="75"/>
      <c r="L164" s="75"/>
      <c r="M164" s="75">
        <v>0</v>
      </c>
      <c r="N164" s="75"/>
      <c r="O164" s="379">
        <v>0</v>
      </c>
      <c r="P164" s="77"/>
      <c r="Q164" s="77"/>
      <c r="R164" s="77"/>
      <c r="S164" s="77"/>
      <c r="T164" s="77"/>
      <c r="U164" s="71">
        <v>0</v>
      </c>
      <c r="V164" s="257">
        <f t="shared" ref="V164:V227" si="34">E164*X164%</f>
        <v>0</v>
      </c>
      <c r="W164" s="73">
        <f t="shared" ref="W164:W227" si="35">ROUNDDOWN(V164,0)</f>
        <v>0</v>
      </c>
      <c r="X164" s="147">
        <v>0</v>
      </c>
      <c r="Y164" s="73">
        <f>'ИТОГ и проверка (миша-барс)'!D164</f>
        <v>0</v>
      </c>
      <c r="Z164" s="10">
        <v>0</v>
      </c>
      <c r="AA164" s="71">
        <f t="shared" ref="AA164:AA227" si="36">Z164-X164</f>
        <v>0</v>
      </c>
      <c r="AB164" s="73">
        <f t="shared" ref="AB164:AB227" si="37">IF(AA164&gt;0.01,AA164*1000000,0)</f>
        <v>0</v>
      </c>
      <c r="AC164" s="77"/>
      <c r="AD164" s="73"/>
      <c r="AE164" s="77"/>
      <c r="AF164" s="77"/>
      <c r="AG164" s="73">
        <f t="shared" ref="AG164:AG227" si="38">Y164</f>
        <v>0</v>
      </c>
      <c r="AH164" s="73"/>
      <c r="AI164" s="91"/>
      <c r="AJ164" s="91">
        <f t="shared" ref="AJ164:AJ227" si="39">SUM(AD164:AI164)</f>
        <v>0</v>
      </c>
      <c r="AK164" s="89">
        <f t="shared" ref="AK164:AK227" si="40">AJ164-Y164</f>
        <v>0</v>
      </c>
      <c r="AL164" s="71">
        <f t="shared" ref="AL164:AL227" si="41">IF(AK164&gt;1,AK164*1000,0)</f>
        <v>0</v>
      </c>
    </row>
    <row r="165" spans="1:38" ht="94.5">
      <c r="A165" s="66" t="s">
        <v>337</v>
      </c>
      <c r="B165" s="67" t="s">
        <v>338</v>
      </c>
      <c r="C165" s="195">
        <v>23.292999999999999</v>
      </c>
      <c r="D165" s="74">
        <v>0</v>
      </c>
      <c r="E165" s="90">
        <v>0</v>
      </c>
      <c r="F165" s="157">
        <f t="shared" si="33"/>
        <v>0</v>
      </c>
      <c r="G165" s="75">
        <v>0</v>
      </c>
      <c r="H165" s="75">
        <v>0</v>
      </c>
      <c r="I165" s="75"/>
      <c r="J165" s="75"/>
      <c r="K165" s="75"/>
      <c r="L165" s="75"/>
      <c r="M165" s="75">
        <v>0</v>
      </c>
      <c r="N165" s="75"/>
      <c r="O165" s="379">
        <v>0</v>
      </c>
      <c r="P165" s="77"/>
      <c r="Q165" s="77"/>
      <c r="R165" s="77"/>
      <c r="S165" s="77"/>
      <c r="T165" s="77"/>
      <c r="U165" s="71">
        <v>0</v>
      </c>
      <c r="V165" s="71">
        <f t="shared" si="34"/>
        <v>0</v>
      </c>
      <c r="W165" s="10">
        <f t="shared" si="35"/>
        <v>0</v>
      </c>
      <c r="X165" s="77">
        <v>0</v>
      </c>
      <c r="Y165" s="10">
        <f>'ИТОГ и проверка (миша-барс)'!D165</f>
        <v>0</v>
      </c>
      <c r="Z165" s="73">
        <v>0</v>
      </c>
      <c r="AA165" s="71">
        <f t="shared" si="36"/>
        <v>0</v>
      </c>
      <c r="AB165" s="10">
        <f t="shared" si="37"/>
        <v>0</v>
      </c>
      <c r="AC165" s="77"/>
      <c r="AD165" s="73"/>
      <c r="AE165" s="77"/>
      <c r="AF165" s="77"/>
      <c r="AG165" s="73">
        <f t="shared" si="38"/>
        <v>0</v>
      </c>
      <c r="AH165" s="73"/>
      <c r="AI165" s="91"/>
      <c r="AJ165" s="91">
        <f t="shared" si="39"/>
        <v>0</v>
      </c>
      <c r="AK165" s="89">
        <f t="shared" si="40"/>
        <v>0</v>
      </c>
      <c r="AL165" s="71">
        <f t="shared" si="41"/>
        <v>0</v>
      </c>
    </row>
    <row r="166" spans="1:38" ht="47.25">
      <c r="A166" s="66" t="s">
        <v>339</v>
      </c>
      <c r="B166" s="67" t="s">
        <v>340</v>
      </c>
      <c r="C166" s="171">
        <v>19.553999999999998</v>
      </c>
      <c r="D166" s="284">
        <v>0</v>
      </c>
      <c r="E166" s="320">
        <v>0</v>
      </c>
      <c r="F166" s="174">
        <f t="shared" si="33"/>
        <v>0</v>
      </c>
      <c r="G166" s="75">
        <v>0</v>
      </c>
      <c r="H166" s="75">
        <v>0</v>
      </c>
      <c r="I166" s="75"/>
      <c r="J166" s="75"/>
      <c r="K166" s="75"/>
      <c r="L166" s="75"/>
      <c r="M166" s="75">
        <v>0</v>
      </c>
      <c r="N166" s="75"/>
      <c r="O166" s="377">
        <v>0</v>
      </c>
      <c r="P166" s="77"/>
      <c r="Q166" s="77"/>
      <c r="R166" s="77"/>
      <c r="S166" s="77"/>
      <c r="T166" s="77"/>
      <c r="U166" s="71">
        <v>0</v>
      </c>
      <c r="V166" s="257">
        <f t="shared" si="34"/>
        <v>0</v>
      </c>
      <c r="W166" s="73">
        <f t="shared" si="35"/>
        <v>0</v>
      </c>
      <c r="X166" s="147">
        <v>0</v>
      </c>
      <c r="Y166" s="73">
        <f>'ИТОГ и проверка (миша-барс)'!D166</f>
        <v>0</v>
      </c>
      <c r="Z166" s="10">
        <v>0</v>
      </c>
      <c r="AA166" s="71">
        <f t="shared" si="36"/>
        <v>0</v>
      </c>
      <c r="AB166" s="73">
        <f t="shared" si="37"/>
        <v>0</v>
      </c>
      <c r="AC166" s="77"/>
      <c r="AD166" s="73"/>
      <c r="AE166" s="77"/>
      <c r="AF166" s="77"/>
      <c r="AG166" s="73">
        <f t="shared" si="38"/>
        <v>0</v>
      </c>
      <c r="AH166" s="73"/>
      <c r="AI166" s="91"/>
      <c r="AJ166" s="91">
        <f t="shared" si="39"/>
        <v>0</v>
      </c>
      <c r="AK166" s="89">
        <f t="shared" si="40"/>
        <v>0</v>
      </c>
      <c r="AL166" s="71">
        <f t="shared" si="41"/>
        <v>0</v>
      </c>
    </row>
    <row r="167" spans="1:38" ht="31.5">
      <c r="A167" s="66" t="s">
        <v>341</v>
      </c>
      <c r="B167" s="67" t="s">
        <v>342</v>
      </c>
      <c r="C167" s="168">
        <v>119.479</v>
      </c>
      <c r="D167" s="74">
        <v>0</v>
      </c>
      <c r="E167" s="187">
        <v>0</v>
      </c>
      <c r="F167" s="157">
        <f t="shared" si="33"/>
        <v>0</v>
      </c>
      <c r="G167" s="75">
        <v>0</v>
      </c>
      <c r="H167" s="75">
        <v>0</v>
      </c>
      <c r="I167" s="75"/>
      <c r="J167" s="75"/>
      <c r="K167" s="75"/>
      <c r="L167" s="75"/>
      <c r="M167" s="75">
        <v>0</v>
      </c>
      <c r="N167" s="75"/>
      <c r="O167" s="377">
        <v>0</v>
      </c>
      <c r="P167" s="77"/>
      <c r="Q167" s="77"/>
      <c r="R167" s="77"/>
      <c r="S167" s="77"/>
      <c r="T167" s="77"/>
      <c r="U167" s="71">
        <v>0</v>
      </c>
      <c r="V167" s="71">
        <f t="shared" si="34"/>
        <v>0</v>
      </c>
      <c r="W167" s="10">
        <f t="shared" si="35"/>
        <v>0</v>
      </c>
      <c r="X167" s="77">
        <v>0</v>
      </c>
      <c r="Y167" s="10">
        <f>'ИТОГ и проверка (миша-барс)'!D167</f>
        <v>0</v>
      </c>
      <c r="Z167" s="73">
        <v>0</v>
      </c>
      <c r="AA167" s="71">
        <f t="shared" si="36"/>
        <v>0</v>
      </c>
      <c r="AB167" s="10">
        <f t="shared" si="37"/>
        <v>0</v>
      </c>
      <c r="AC167" s="77"/>
      <c r="AD167" s="73"/>
      <c r="AE167" s="77"/>
      <c r="AF167" s="77"/>
      <c r="AG167" s="73">
        <f t="shared" si="38"/>
        <v>0</v>
      </c>
      <c r="AH167" s="73"/>
      <c r="AI167" s="91"/>
      <c r="AJ167" s="91">
        <f t="shared" si="39"/>
        <v>0</v>
      </c>
      <c r="AK167" s="89">
        <f t="shared" si="40"/>
        <v>0</v>
      </c>
      <c r="AL167" s="71">
        <f t="shared" si="41"/>
        <v>0</v>
      </c>
    </row>
    <row r="168" spans="1:38" ht="31.5">
      <c r="A168" s="66" t="s">
        <v>343</v>
      </c>
      <c r="B168" s="67" t="s">
        <v>344</v>
      </c>
      <c r="C168" s="171">
        <v>127.17</v>
      </c>
      <c r="D168" s="74">
        <v>0</v>
      </c>
      <c r="E168" s="90">
        <v>0</v>
      </c>
      <c r="F168" s="157">
        <f t="shared" si="33"/>
        <v>0</v>
      </c>
      <c r="G168" s="75">
        <v>0</v>
      </c>
      <c r="H168" s="75">
        <v>0</v>
      </c>
      <c r="I168" s="75"/>
      <c r="J168" s="75"/>
      <c r="K168" s="75"/>
      <c r="L168" s="75"/>
      <c r="M168" s="75">
        <v>0</v>
      </c>
      <c r="N168" s="75"/>
      <c r="O168" s="377">
        <v>0</v>
      </c>
      <c r="P168" s="77"/>
      <c r="Q168" s="77"/>
      <c r="R168" s="77"/>
      <c r="S168" s="77"/>
      <c r="T168" s="77"/>
      <c r="U168" s="71">
        <v>0</v>
      </c>
      <c r="V168" s="257">
        <f t="shared" si="34"/>
        <v>0</v>
      </c>
      <c r="W168" s="73">
        <f t="shared" si="35"/>
        <v>0</v>
      </c>
      <c r="X168" s="147">
        <v>0</v>
      </c>
      <c r="Y168" s="73">
        <f>'ИТОГ и проверка (миша-барс)'!D168</f>
        <v>0</v>
      </c>
      <c r="Z168" s="10">
        <v>0</v>
      </c>
      <c r="AA168" s="71">
        <f t="shared" si="36"/>
        <v>0</v>
      </c>
      <c r="AB168" s="73">
        <f t="shared" si="37"/>
        <v>0</v>
      </c>
      <c r="AC168" s="77"/>
      <c r="AD168" s="73"/>
      <c r="AE168" s="77"/>
      <c r="AF168" s="77"/>
      <c r="AG168" s="73">
        <f t="shared" si="38"/>
        <v>0</v>
      </c>
      <c r="AH168" s="73"/>
      <c r="AI168" s="91"/>
      <c r="AJ168" s="91">
        <f t="shared" si="39"/>
        <v>0</v>
      </c>
      <c r="AK168" s="89">
        <f t="shared" si="40"/>
        <v>0</v>
      </c>
      <c r="AL168" s="71">
        <f t="shared" si="41"/>
        <v>0</v>
      </c>
    </row>
    <row r="169" spans="1:38" ht="63">
      <c r="A169" s="66" t="s">
        <v>345</v>
      </c>
      <c r="B169" s="67" t="s">
        <v>346</v>
      </c>
      <c r="C169" s="195">
        <v>51.795000000000002</v>
      </c>
      <c r="D169" s="74">
        <v>0</v>
      </c>
      <c r="E169" s="251">
        <v>0</v>
      </c>
      <c r="F169" s="157">
        <f t="shared" si="33"/>
        <v>0</v>
      </c>
      <c r="G169" s="75">
        <v>0</v>
      </c>
      <c r="H169" s="75">
        <v>0</v>
      </c>
      <c r="I169" s="75"/>
      <c r="J169" s="75"/>
      <c r="K169" s="75"/>
      <c r="L169" s="75"/>
      <c r="M169" s="75">
        <v>0</v>
      </c>
      <c r="N169" s="75"/>
      <c r="O169" s="377">
        <v>0</v>
      </c>
      <c r="P169" s="77"/>
      <c r="Q169" s="77"/>
      <c r="R169" s="77"/>
      <c r="S169" s="77"/>
      <c r="T169" s="77"/>
      <c r="U169" s="71">
        <v>0</v>
      </c>
      <c r="V169" s="71">
        <f t="shared" si="34"/>
        <v>0</v>
      </c>
      <c r="W169" s="10">
        <f t="shared" si="35"/>
        <v>0</v>
      </c>
      <c r="X169" s="77">
        <v>0</v>
      </c>
      <c r="Y169" s="10">
        <f>'ИТОГ и проверка (миша-барс)'!D169</f>
        <v>0</v>
      </c>
      <c r="Z169" s="73">
        <v>0</v>
      </c>
      <c r="AA169" s="71">
        <f t="shared" si="36"/>
        <v>0</v>
      </c>
      <c r="AB169" s="10">
        <f t="shared" si="37"/>
        <v>0</v>
      </c>
      <c r="AC169" s="77"/>
      <c r="AD169" s="73"/>
      <c r="AE169" s="77"/>
      <c r="AF169" s="77"/>
      <c r="AG169" s="73">
        <f t="shared" si="38"/>
        <v>0</v>
      </c>
      <c r="AH169" s="73"/>
      <c r="AI169" s="91"/>
      <c r="AJ169" s="91">
        <f t="shared" si="39"/>
        <v>0</v>
      </c>
      <c r="AK169" s="89">
        <f t="shared" si="40"/>
        <v>0</v>
      </c>
      <c r="AL169" s="71">
        <f t="shared" si="41"/>
        <v>0</v>
      </c>
    </row>
    <row r="170" spans="1:38">
      <c r="A170" s="93" t="s">
        <v>347</v>
      </c>
      <c r="B170" s="57" t="s">
        <v>348</v>
      </c>
      <c r="C170" s="163"/>
      <c r="D170" s="165"/>
      <c r="E170" s="258"/>
      <c r="F170" s="213"/>
      <c r="G170" s="61"/>
      <c r="H170" s="61"/>
      <c r="I170" s="61"/>
      <c r="J170" s="61"/>
      <c r="K170" s="61"/>
      <c r="L170" s="61"/>
      <c r="M170" s="61"/>
      <c r="N170" s="61"/>
      <c r="O170" s="378"/>
      <c r="P170" s="58"/>
      <c r="Q170" s="58"/>
      <c r="R170" s="58"/>
      <c r="S170" s="58"/>
      <c r="T170" s="58"/>
      <c r="U170" s="58"/>
      <c r="V170" s="60"/>
      <c r="W170" s="60"/>
      <c r="X170" s="60"/>
      <c r="Y170" s="60"/>
      <c r="Z170" s="120"/>
      <c r="AA170" s="60"/>
      <c r="AB170" s="73">
        <f t="shared" si="37"/>
        <v>0</v>
      </c>
      <c r="AC170" s="60"/>
      <c r="AD170" s="60"/>
      <c r="AE170" s="60"/>
      <c r="AF170" s="60"/>
      <c r="AG170" s="60"/>
      <c r="AH170" s="60"/>
      <c r="AI170" s="317"/>
      <c r="AJ170" s="91">
        <f t="shared" si="39"/>
        <v>0</v>
      </c>
      <c r="AK170" s="89">
        <f t="shared" si="40"/>
        <v>0</v>
      </c>
      <c r="AL170" s="71">
        <f t="shared" si="41"/>
        <v>0</v>
      </c>
    </row>
    <row r="171" spans="1:38" ht="31.5">
      <c r="A171" s="66" t="s">
        <v>349</v>
      </c>
      <c r="B171" s="67" t="s">
        <v>350</v>
      </c>
      <c r="C171" s="168">
        <v>394.31799999999998</v>
      </c>
      <c r="D171" s="284">
        <v>83</v>
      </c>
      <c r="E171" s="170">
        <v>51</v>
      </c>
      <c r="F171" s="174">
        <f t="shared" si="33"/>
        <v>0.12933723542927283</v>
      </c>
      <c r="G171" s="75">
        <v>8</v>
      </c>
      <c r="H171" s="75">
        <v>10</v>
      </c>
      <c r="I171" s="75"/>
      <c r="J171" s="75"/>
      <c r="K171" s="75"/>
      <c r="L171" s="75"/>
      <c r="M171" s="75">
        <v>8</v>
      </c>
      <c r="N171" s="75"/>
      <c r="O171" s="377">
        <v>5</v>
      </c>
      <c r="P171" s="77"/>
      <c r="Q171" s="77"/>
      <c r="R171" s="77"/>
      <c r="S171" s="77"/>
      <c r="T171" s="77"/>
      <c r="U171" s="71">
        <f t="shared" si="31"/>
        <v>62.5</v>
      </c>
      <c r="V171" s="257">
        <f t="shared" si="34"/>
        <v>5.1000000000000005</v>
      </c>
      <c r="W171" s="73">
        <f t="shared" si="35"/>
        <v>5</v>
      </c>
      <c r="X171" s="147">
        <v>10</v>
      </c>
      <c r="Y171" s="73">
        <f>'ИТОГ и проверка (миша-барс)'!D171</f>
        <v>5</v>
      </c>
      <c r="Z171" s="10">
        <f t="shared" si="32"/>
        <v>9.8039215686274517</v>
      </c>
      <c r="AA171" s="71">
        <f t="shared" si="36"/>
        <v>-0.19607843137254832</v>
      </c>
      <c r="AB171" s="10">
        <f t="shared" si="37"/>
        <v>0</v>
      </c>
      <c r="AC171" s="77"/>
      <c r="AD171" s="73"/>
      <c r="AE171" s="77"/>
      <c r="AF171" s="77"/>
      <c r="AG171" s="73">
        <f t="shared" si="38"/>
        <v>5</v>
      </c>
      <c r="AH171" s="73"/>
      <c r="AI171" s="91"/>
      <c r="AJ171" s="91">
        <f t="shared" si="39"/>
        <v>5</v>
      </c>
      <c r="AK171" s="89">
        <f t="shared" si="40"/>
        <v>0</v>
      </c>
      <c r="AL171" s="71">
        <f t="shared" si="41"/>
        <v>0</v>
      </c>
    </row>
    <row r="172" spans="1:38" ht="31.5">
      <c r="A172" s="66" t="s">
        <v>351</v>
      </c>
      <c r="B172" s="67" t="s">
        <v>352</v>
      </c>
      <c r="C172" s="171">
        <v>193.92599999999999</v>
      </c>
      <c r="D172" s="284">
        <v>0</v>
      </c>
      <c r="E172" s="170">
        <v>24</v>
      </c>
      <c r="F172" s="174">
        <f t="shared" si="33"/>
        <v>0.12375854707465735</v>
      </c>
      <c r="G172" s="75">
        <v>0</v>
      </c>
      <c r="H172" s="75">
        <v>0</v>
      </c>
      <c r="I172" s="75"/>
      <c r="J172" s="75"/>
      <c r="K172" s="75"/>
      <c r="L172" s="75"/>
      <c r="M172" s="75">
        <v>0</v>
      </c>
      <c r="N172" s="75"/>
      <c r="O172" s="377">
        <v>0</v>
      </c>
      <c r="P172" s="77"/>
      <c r="Q172" s="77"/>
      <c r="R172" s="77"/>
      <c r="S172" s="77"/>
      <c r="T172" s="77"/>
      <c r="U172" s="71">
        <v>0</v>
      </c>
      <c r="V172" s="71">
        <f t="shared" si="34"/>
        <v>2.4000000000000004</v>
      </c>
      <c r="W172" s="10">
        <f t="shared" si="35"/>
        <v>2</v>
      </c>
      <c r="X172" s="77">
        <v>10</v>
      </c>
      <c r="Y172" s="10">
        <f>'ИТОГ и проверка (миша-барс)'!D172</f>
        <v>0</v>
      </c>
      <c r="Z172" s="73">
        <f t="shared" si="32"/>
        <v>0</v>
      </c>
      <c r="AA172" s="257">
        <f t="shared" si="36"/>
        <v>-10</v>
      </c>
      <c r="AB172" s="73">
        <f t="shared" si="37"/>
        <v>0</v>
      </c>
      <c r="AC172" s="77"/>
      <c r="AD172" s="73"/>
      <c r="AE172" s="77"/>
      <c r="AF172" s="77"/>
      <c r="AG172" s="73">
        <f t="shared" si="38"/>
        <v>0</v>
      </c>
      <c r="AH172" s="73"/>
      <c r="AI172" s="91"/>
      <c r="AJ172" s="91">
        <f t="shared" si="39"/>
        <v>0</v>
      </c>
      <c r="AK172" s="89">
        <f t="shared" si="40"/>
        <v>0</v>
      </c>
      <c r="AL172" s="71">
        <f t="shared" si="41"/>
        <v>0</v>
      </c>
    </row>
    <row r="173" spans="1:38" ht="31.5">
      <c r="A173" s="66" t="s">
        <v>353</v>
      </c>
      <c r="B173" s="67" t="s">
        <v>354</v>
      </c>
      <c r="C173" s="168">
        <v>187.15299999999999</v>
      </c>
      <c r="D173" s="284">
        <v>0</v>
      </c>
      <c r="E173" s="170">
        <v>0</v>
      </c>
      <c r="F173" s="174">
        <f t="shared" si="33"/>
        <v>0</v>
      </c>
      <c r="G173" s="75">
        <v>0</v>
      </c>
      <c r="H173" s="75">
        <v>0</v>
      </c>
      <c r="I173" s="75"/>
      <c r="J173" s="75"/>
      <c r="K173" s="75"/>
      <c r="L173" s="75"/>
      <c r="M173" s="75">
        <v>0</v>
      </c>
      <c r="N173" s="75"/>
      <c r="O173" s="377">
        <v>0</v>
      </c>
      <c r="P173" s="77"/>
      <c r="Q173" s="77"/>
      <c r="R173" s="77"/>
      <c r="S173" s="77"/>
      <c r="T173" s="77"/>
      <c r="U173" s="71">
        <v>0</v>
      </c>
      <c r="V173" s="257">
        <f t="shared" si="34"/>
        <v>0</v>
      </c>
      <c r="W173" s="73">
        <f t="shared" si="35"/>
        <v>0</v>
      </c>
      <c r="X173" s="147">
        <v>0</v>
      </c>
      <c r="Y173" s="73">
        <f>'ИТОГ и проверка (миша-барс)'!D173</f>
        <v>0</v>
      </c>
      <c r="Z173" s="10">
        <v>0</v>
      </c>
      <c r="AA173" s="71">
        <f t="shared" si="36"/>
        <v>0</v>
      </c>
      <c r="AB173" s="10">
        <f t="shared" si="37"/>
        <v>0</v>
      </c>
      <c r="AC173" s="77"/>
      <c r="AD173" s="73"/>
      <c r="AE173" s="77"/>
      <c r="AF173" s="77"/>
      <c r="AG173" s="73">
        <f t="shared" si="38"/>
        <v>0</v>
      </c>
      <c r="AH173" s="73"/>
      <c r="AI173" s="91"/>
      <c r="AJ173" s="91">
        <f t="shared" si="39"/>
        <v>0</v>
      </c>
      <c r="AK173" s="89">
        <f t="shared" si="40"/>
        <v>0</v>
      </c>
      <c r="AL173" s="71">
        <f t="shared" si="41"/>
        <v>0</v>
      </c>
    </row>
    <row r="174" spans="1:38" ht="31.5">
      <c r="A174" s="66" t="s">
        <v>355</v>
      </c>
      <c r="B174" s="67" t="s">
        <v>120</v>
      </c>
      <c r="C174" s="171">
        <v>264.69600000000003</v>
      </c>
      <c r="D174" s="284">
        <v>23</v>
      </c>
      <c r="E174" s="170">
        <v>0</v>
      </c>
      <c r="F174" s="174">
        <f t="shared" si="33"/>
        <v>0</v>
      </c>
      <c r="G174" s="75">
        <v>2</v>
      </c>
      <c r="H174" s="75">
        <v>9</v>
      </c>
      <c r="I174" s="75"/>
      <c r="J174" s="75"/>
      <c r="K174" s="75"/>
      <c r="L174" s="75"/>
      <c r="M174" s="75">
        <v>2</v>
      </c>
      <c r="N174" s="75"/>
      <c r="O174" s="377">
        <v>0</v>
      </c>
      <c r="P174" s="77"/>
      <c r="Q174" s="77"/>
      <c r="R174" s="77"/>
      <c r="S174" s="77"/>
      <c r="T174" s="77"/>
      <c r="U174" s="71">
        <v>0</v>
      </c>
      <c r="V174" s="71">
        <f t="shared" si="34"/>
        <v>0</v>
      </c>
      <c r="W174" s="10">
        <f t="shared" si="35"/>
        <v>0</v>
      </c>
      <c r="X174" s="77">
        <v>0</v>
      </c>
      <c r="Y174" s="10">
        <f>'ИТОГ и проверка (миша-барс)'!D174</f>
        <v>0</v>
      </c>
      <c r="Z174" s="73">
        <v>0</v>
      </c>
      <c r="AA174" s="257">
        <f t="shared" si="36"/>
        <v>0</v>
      </c>
      <c r="AB174" s="73">
        <f t="shared" si="37"/>
        <v>0</v>
      </c>
      <c r="AC174" s="77"/>
      <c r="AD174" s="73"/>
      <c r="AE174" s="77"/>
      <c r="AF174" s="77"/>
      <c r="AG174" s="73">
        <f t="shared" si="38"/>
        <v>0</v>
      </c>
      <c r="AH174" s="73"/>
      <c r="AI174" s="91"/>
      <c r="AJ174" s="91">
        <f t="shared" si="39"/>
        <v>0</v>
      </c>
      <c r="AK174" s="89">
        <f t="shared" si="40"/>
        <v>0</v>
      </c>
      <c r="AL174" s="71">
        <f t="shared" si="41"/>
        <v>0</v>
      </c>
    </row>
    <row r="175" spans="1:38" ht="31.5">
      <c r="A175" s="66" t="s">
        <v>356</v>
      </c>
      <c r="B175" s="67" t="s">
        <v>357</v>
      </c>
      <c r="C175" s="189">
        <v>93.555000000000007</v>
      </c>
      <c r="D175" s="74">
        <v>0</v>
      </c>
      <c r="E175" s="187">
        <v>0</v>
      </c>
      <c r="F175" s="157">
        <f t="shared" si="33"/>
        <v>0</v>
      </c>
      <c r="G175" s="75">
        <v>0</v>
      </c>
      <c r="H175" s="75">
        <v>0</v>
      </c>
      <c r="I175" s="75"/>
      <c r="J175" s="75"/>
      <c r="K175" s="75"/>
      <c r="L175" s="75"/>
      <c r="M175" s="75">
        <v>0</v>
      </c>
      <c r="N175" s="75"/>
      <c r="O175" s="379">
        <v>0</v>
      </c>
      <c r="P175" s="77"/>
      <c r="Q175" s="77"/>
      <c r="R175" s="77"/>
      <c r="S175" s="77"/>
      <c r="T175" s="77"/>
      <c r="U175" s="71">
        <v>0</v>
      </c>
      <c r="V175" s="257">
        <f t="shared" si="34"/>
        <v>0</v>
      </c>
      <c r="W175" s="73">
        <f t="shared" si="35"/>
        <v>0</v>
      </c>
      <c r="X175" s="147">
        <v>0</v>
      </c>
      <c r="Y175" s="73">
        <f>'ИТОГ и проверка (миша-барс)'!D175</f>
        <v>0</v>
      </c>
      <c r="Z175" s="10">
        <v>0</v>
      </c>
      <c r="AA175" s="71">
        <f t="shared" si="36"/>
        <v>0</v>
      </c>
      <c r="AB175" s="10">
        <f t="shared" si="37"/>
        <v>0</v>
      </c>
      <c r="AC175" s="77"/>
      <c r="AD175" s="73"/>
      <c r="AE175" s="77"/>
      <c r="AF175" s="77"/>
      <c r="AG175" s="73">
        <f t="shared" si="38"/>
        <v>0</v>
      </c>
      <c r="AH175" s="73"/>
      <c r="AI175" s="91"/>
      <c r="AJ175" s="91">
        <f t="shared" si="39"/>
        <v>0</v>
      </c>
      <c r="AK175" s="89">
        <f t="shared" si="40"/>
        <v>0</v>
      </c>
      <c r="AL175" s="71">
        <f t="shared" si="41"/>
        <v>0</v>
      </c>
    </row>
    <row r="176" spans="1:38" ht="31.5">
      <c r="A176" s="66" t="s">
        <v>358</v>
      </c>
      <c r="B176" s="67" t="s">
        <v>359</v>
      </c>
      <c r="C176" s="196">
        <v>862.21799999999996</v>
      </c>
      <c r="D176" s="74">
        <v>0</v>
      </c>
      <c r="E176" s="251">
        <v>0</v>
      </c>
      <c r="F176" s="157">
        <f t="shared" si="33"/>
        <v>0</v>
      </c>
      <c r="G176" s="75">
        <v>0</v>
      </c>
      <c r="H176" s="75">
        <v>0</v>
      </c>
      <c r="I176" s="75"/>
      <c r="J176" s="75"/>
      <c r="K176" s="75"/>
      <c r="L176" s="75"/>
      <c r="M176" s="75">
        <v>0</v>
      </c>
      <c r="N176" s="75"/>
      <c r="O176" s="377">
        <v>0</v>
      </c>
      <c r="P176" s="77"/>
      <c r="Q176" s="77"/>
      <c r="R176" s="77"/>
      <c r="S176" s="77"/>
      <c r="T176" s="77"/>
      <c r="U176" s="71">
        <v>0</v>
      </c>
      <c r="V176" s="71">
        <f t="shared" si="34"/>
        <v>0</v>
      </c>
      <c r="W176" s="10">
        <f t="shared" si="35"/>
        <v>0</v>
      </c>
      <c r="X176" s="77">
        <v>0</v>
      </c>
      <c r="Y176" s="10">
        <f>'ИТОГ и проверка (миша-барс)'!D176</f>
        <v>0</v>
      </c>
      <c r="Z176" s="73">
        <v>0</v>
      </c>
      <c r="AA176" s="257">
        <f t="shared" si="36"/>
        <v>0</v>
      </c>
      <c r="AB176" s="73">
        <f t="shared" si="37"/>
        <v>0</v>
      </c>
      <c r="AC176" s="77"/>
      <c r="AD176" s="73"/>
      <c r="AE176" s="77"/>
      <c r="AF176" s="77"/>
      <c r="AG176" s="73">
        <f t="shared" si="38"/>
        <v>0</v>
      </c>
      <c r="AH176" s="73"/>
      <c r="AI176" s="91"/>
      <c r="AJ176" s="91">
        <f t="shared" si="39"/>
        <v>0</v>
      </c>
      <c r="AK176" s="89">
        <f t="shared" si="40"/>
        <v>0</v>
      </c>
      <c r="AL176" s="71">
        <f t="shared" si="41"/>
        <v>0</v>
      </c>
    </row>
    <row r="177" spans="1:38" ht="47.25">
      <c r="A177" s="66" t="s">
        <v>360</v>
      </c>
      <c r="B177" s="67" t="s">
        <v>361</v>
      </c>
      <c r="C177" s="168">
        <v>363.30500000000001</v>
      </c>
      <c r="D177" s="284">
        <v>610</v>
      </c>
      <c r="E177" s="250">
        <v>610</v>
      </c>
      <c r="F177" s="174">
        <f t="shared" si="33"/>
        <v>1.6790300161021732</v>
      </c>
      <c r="G177" s="75">
        <v>10</v>
      </c>
      <c r="H177" s="75">
        <v>2</v>
      </c>
      <c r="I177" s="75"/>
      <c r="J177" s="75"/>
      <c r="K177" s="75"/>
      <c r="L177" s="75"/>
      <c r="M177" s="75">
        <v>10</v>
      </c>
      <c r="N177" s="75"/>
      <c r="O177" s="377">
        <v>5</v>
      </c>
      <c r="P177" s="77"/>
      <c r="Q177" s="77"/>
      <c r="R177" s="77"/>
      <c r="S177" s="77"/>
      <c r="T177" s="77"/>
      <c r="U177" s="71">
        <f t="shared" si="31"/>
        <v>50</v>
      </c>
      <c r="V177" s="257">
        <f t="shared" si="34"/>
        <v>61</v>
      </c>
      <c r="W177" s="73">
        <f t="shared" si="35"/>
        <v>61</v>
      </c>
      <c r="X177" s="147">
        <v>10</v>
      </c>
      <c r="Y177" s="73">
        <f>'ИТОГ и проверка (миша-барс)'!D177</f>
        <v>10</v>
      </c>
      <c r="Z177" s="10">
        <f t="shared" si="32"/>
        <v>1.639344262295082</v>
      </c>
      <c r="AA177" s="71">
        <f t="shared" si="36"/>
        <v>-8.3606557377049171</v>
      </c>
      <c r="AB177" s="10">
        <f t="shared" si="37"/>
        <v>0</v>
      </c>
      <c r="AC177" s="77"/>
      <c r="AD177" s="73"/>
      <c r="AE177" s="77"/>
      <c r="AF177" s="77"/>
      <c r="AG177" s="73">
        <f t="shared" si="38"/>
        <v>10</v>
      </c>
      <c r="AH177" s="73"/>
      <c r="AI177" s="91"/>
      <c r="AJ177" s="91">
        <f t="shared" si="39"/>
        <v>10</v>
      </c>
      <c r="AK177" s="89">
        <f t="shared" si="40"/>
        <v>0</v>
      </c>
      <c r="AL177" s="71">
        <f t="shared" si="41"/>
        <v>0</v>
      </c>
    </row>
    <row r="178" spans="1:38" ht="31.5">
      <c r="A178" s="125" t="s">
        <v>362</v>
      </c>
      <c r="B178" s="124" t="s">
        <v>363</v>
      </c>
      <c r="C178" s="171">
        <v>120.92100000000001</v>
      </c>
      <c r="D178" s="69">
        <v>0</v>
      </c>
      <c r="E178" s="90">
        <v>0</v>
      </c>
      <c r="F178" s="257">
        <f t="shared" si="33"/>
        <v>0</v>
      </c>
      <c r="G178" s="73">
        <v>0</v>
      </c>
      <c r="H178" s="10">
        <v>0</v>
      </c>
      <c r="I178" s="75"/>
      <c r="J178" s="246"/>
      <c r="K178" s="75"/>
      <c r="L178" s="246"/>
      <c r="M178" s="75"/>
      <c r="N178" s="75"/>
      <c r="O178" s="379">
        <v>0</v>
      </c>
      <c r="P178" s="77"/>
      <c r="R178" s="77"/>
      <c r="T178" s="77"/>
      <c r="U178" s="257">
        <v>0</v>
      </c>
      <c r="V178" s="71">
        <f t="shared" si="34"/>
        <v>0</v>
      </c>
      <c r="W178" s="10">
        <f t="shared" si="35"/>
        <v>0</v>
      </c>
      <c r="X178" s="77">
        <v>0</v>
      </c>
      <c r="Y178" s="10">
        <f>'ИТОГ и проверка (миша-барс)'!D178</f>
        <v>0</v>
      </c>
      <c r="Z178" s="73">
        <v>0</v>
      </c>
      <c r="AA178" s="257">
        <f t="shared" si="36"/>
        <v>0</v>
      </c>
      <c r="AB178" s="73">
        <f t="shared" si="37"/>
        <v>0</v>
      </c>
      <c r="AD178" s="73"/>
      <c r="AF178" s="77"/>
      <c r="AG178" s="10">
        <f t="shared" si="38"/>
        <v>0</v>
      </c>
      <c r="AH178" s="73"/>
      <c r="AI178" s="91"/>
      <c r="AJ178" s="91"/>
      <c r="AK178" s="89"/>
      <c r="AL178" s="71"/>
    </row>
    <row r="179" spans="1:38" ht="47.25">
      <c r="A179" s="125" t="s">
        <v>364</v>
      </c>
      <c r="B179" s="124" t="s">
        <v>365</v>
      </c>
      <c r="C179" s="168">
        <v>128.768</v>
      </c>
      <c r="D179" s="69">
        <v>0</v>
      </c>
      <c r="E179" s="246">
        <v>27</v>
      </c>
      <c r="F179" s="71">
        <f t="shared" si="33"/>
        <v>0.20967942345924453</v>
      </c>
      <c r="G179" s="10">
        <v>0</v>
      </c>
      <c r="H179" s="73">
        <v>0</v>
      </c>
      <c r="I179" s="246"/>
      <c r="J179" s="75"/>
      <c r="K179" s="246"/>
      <c r="L179" s="75"/>
      <c r="M179" s="246"/>
      <c r="N179" s="75"/>
      <c r="O179" s="377">
        <v>0</v>
      </c>
      <c r="Q179" s="77"/>
      <c r="S179" s="77"/>
      <c r="U179" s="71">
        <v>0</v>
      </c>
      <c r="V179" s="257">
        <f t="shared" si="34"/>
        <v>2.7</v>
      </c>
      <c r="W179" s="73">
        <f t="shared" si="35"/>
        <v>2</v>
      </c>
      <c r="X179" s="147">
        <v>10</v>
      </c>
      <c r="Y179" s="73">
        <f>'ИТОГ и проверка (миша-барс)'!D179</f>
        <v>0</v>
      </c>
      <c r="Z179" s="10">
        <f t="shared" si="32"/>
        <v>0</v>
      </c>
      <c r="AA179" s="71">
        <f t="shared" si="36"/>
        <v>-10</v>
      </c>
      <c r="AB179" s="10">
        <f t="shared" si="37"/>
        <v>0</v>
      </c>
      <c r="AC179" s="77"/>
      <c r="AD179" s="10"/>
      <c r="AE179" s="77"/>
      <c r="AF179" s="147"/>
      <c r="AG179" s="73">
        <f t="shared" si="38"/>
        <v>0</v>
      </c>
      <c r="AH179" s="10"/>
      <c r="AI179" s="91"/>
      <c r="AJ179" s="91"/>
      <c r="AK179" s="89"/>
      <c r="AL179" s="71"/>
    </row>
    <row r="180" spans="1:38" ht="47.25">
      <c r="A180" s="125" t="s">
        <v>366</v>
      </c>
      <c r="B180" s="124" t="s">
        <v>367</v>
      </c>
      <c r="C180" s="171">
        <v>263.10300000000001</v>
      </c>
      <c r="D180" s="69">
        <v>0</v>
      </c>
      <c r="E180" s="75">
        <v>53</v>
      </c>
      <c r="F180" s="257">
        <f t="shared" si="33"/>
        <v>0.20144202080554002</v>
      </c>
      <c r="G180" s="73">
        <v>0</v>
      </c>
      <c r="H180" s="10">
        <v>0</v>
      </c>
      <c r="I180" s="75"/>
      <c r="J180" s="246"/>
      <c r="K180" s="75"/>
      <c r="L180" s="246"/>
      <c r="M180" s="75"/>
      <c r="N180" s="75"/>
      <c r="O180" s="377">
        <v>0</v>
      </c>
      <c r="P180" s="77"/>
      <c r="R180" s="77"/>
      <c r="T180" s="77"/>
      <c r="U180" s="71">
        <v>0</v>
      </c>
      <c r="V180" s="71">
        <f t="shared" si="34"/>
        <v>5.3000000000000007</v>
      </c>
      <c r="W180" s="10">
        <f t="shared" si="35"/>
        <v>5</v>
      </c>
      <c r="X180" s="77">
        <v>10</v>
      </c>
      <c r="Y180" s="10">
        <f>'ИТОГ и проверка (миша-барс)'!D180</f>
        <v>0</v>
      </c>
      <c r="Z180" s="73">
        <f t="shared" si="32"/>
        <v>0</v>
      </c>
      <c r="AA180" s="257">
        <f t="shared" si="36"/>
        <v>-10</v>
      </c>
      <c r="AB180" s="73">
        <f t="shared" si="37"/>
        <v>0</v>
      </c>
      <c r="AC180" s="77"/>
      <c r="AD180" s="73"/>
      <c r="AF180" s="77"/>
      <c r="AG180" s="10">
        <f t="shared" si="38"/>
        <v>0</v>
      </c>
      <c r="AH180" s="73"/>
      <c r="AI180" s="91"/>
      <c r="AJ180" s="91"/>
      <c r="AK180" s="89"/>
      <c r="AL180" s="71"/>
    </row>
    <row r="181" spans="1:38">
      <c r="A181" s="93" t="s">
        <v>368</v>
      </c>
      <c r="B181" s="57" t="s">
        <v>369</v>
      </c>
      <c r="C181" s="175"/>
      <c r="D181" s="58"/>
      <c r="E181" s="164"/>
      <c r="F181" s="192"/>
      <c r="G181" s="61"/>
      <c r="H181" s="61"/>
      <c r="I181" s="61"/>
      <c r="J181" s="61"/>
      <c r="K181" s="61"/>
      <c r="L181" s="61"/>
      <c r="M181" s="61"/>
      <c r="N181" s="61"/>
      <c r="O181" s="378"/>
      <c r="P181" s="58"/>
      <c r="Q181" s="58"/>
      <c r="R181" s="58"/>
      <c r="S181" s="58"/>
      <c r="T181" s="58"/>
      <c r="U181" s="58"/>
      <c r="V181" s="60"/>
      <c r="W181" s="60"/>
      <c r="X181" s="60"/>
      <c r="Y181" s="60"/>
      <c r="Z181" s="120"/>
      <c r="AA181" s="60"/>
      <c r="AB181" s="73">
        <f t="shared" si="37"/>
        <v>0</v>
      </c>
      <c r="AC181" s="60"/>
      <c r="AD181" s="60"/>
      <c r="AE181" s="60"/>
      <c r="AF181" s="60"/>
      <c r="AG181" s="60"/>
      <c r="AH181" s="60"/>
      <c r="AI181" s="317"/>
      <c r="AJ181" s="91">
        <f t="shared" si="39"/>
        <v>0</v>
      </c>
      <c r="AK181" s="89">
        <f t="shared" si="40"/>
        <v>0</v>
      </c>
      <c r="AL181" s="71">
        <f t="shared" si="41"/>
        <v>0</v>
      </c>
    </row>
    <row r="182" spans="1:38" ht="47.25">
      <c r="A182" s="66" t="s">
        <v>370</v>
      </c>
      <c r="B182" s="67" t="s">
        <v>371</v>
      </c>
      <c r="C182" s="171">
        <v>1020.337</v>
      </c>
      <c r="D182" s="69">
        <v>500</v>
      </c>
      <c r="E182" s="70">
        <v>500</v>
      </c>
      <c r="F182" s="157">
        <f t="shared" si="33"/>
        <v>0.49003417498336332</v>
      </c>
      <c r="G182" s="75">
        <v>10</v>
      </c>
      <c r="H182" s="75">
        <v>2</v>
      </c>
      <c r="I182" s="75"/>
      <c r="J182" s="75"/>
      <c r="K182" s="75"/>
      <c r="L182" s="75"/>
      <c r="M182" s="75">
        <v>10</v>
      </c>
      <c r="N182" s="75"/>
      <c r="O182" s="379">
        <v>2</v>
      </c>
      <c r="P182" s="77"/>
      <c r="Q182" s="77"/>
      <c r="R182" s="77"/>
      <c r="S182" s="77"/>
      <c r="T182" s="77"/>
      <c r="U182" s="71">
        <f t="shared" ref="U182:U244" si="42">O182/G182%</f>
        <v>20</v>
      </c>
      <c r="V182" s="257">
        <f t="shared" si="34"/>
        <v>50</v>
      </c>
      <c r="W182" s="73">
        <f t="shared" si="35"/>
        <v>50</v>
      </c>
      <c r="X182" s="77">
        <v>10</v>
      </c>
      <c r="Y182" s="10">
        <f>'ИТОГ и проверка (миша-барс)'!D182</f>
        <v>10</v>
      </c>
      <c r="Z182" s="73">
        <f t="shared" ref="Z182:Z244" si="43">Y182/E182%</f>
        <v>2</v>
      </c>
      <c r="AA182" s="257">
        <f t="shared" si="36"/>
        <v>-8</v>
      </c>
      <c r="AB182" s="73">
        <f t="shared" si="37"/>
        <v>0</v>
      </c>
      <c r="AC182" s="77"/>
      <c r="AD182" s="73"/>
      <c r="AE182" s="77"/>
      <c r="AF182" s="77"/>
      <c r="AG182" s="73">
        <f t="shared" si="38"/>
        <v>10</v>
      </c>
      <c r="AH182" s="73"/>
      <c r="AI182" s="91"/>
      <c r="AJ182" s="91">
        <f t="shared" si="39"/>
        <v>10</v>
      </c>
      <c r="AK182" s="89">
        <f t="shared" si="40"/>
        <v>0</v>
      </c>
      <c r="AL182" s="71">
        <f t="shared" si="41"/>
        <v>0</v>
      </c>
    </row>
    <row r="183" spans="1:38" ht="63">
      <c r="A183" s="66" t="s">
        <v>372</v>
      </c>
      <c r="B183" s="67" t="s">
        <v>373</v>
      </c>
      <c r="C183" s="189">
        <v>58.8</v>
      </c>
      <c r="D183" s="74">
        <v>0</v>
      </c>
      <c r="E183" s="187">
        <v>0</v>
      </c>
      <c r="F183" s="157">
        <f t="shared" si="33"/>
        <v>0</v>
      </c>
      <c r="G183" s="75">
        <v>0</v>
      </c>
      <c r="H183" s="75">
        <v>0</v>
      </c>
      <c r="I183" s="75"/>
      <c r="J183" s="75"/>
      <c r="K183" s="75"/>
      <c r="L183" s="75"/>
      <c r="M183" s="75">
        <v>0</v>
      </c>
      <c r="N183" s="75"/>
      <c r="O183" s="379">
        <v>0</v>
      </c>
      <c r="P183" s="77"/>
      <c r="Q183" s="77"/>
      <c r="R183" s="77"/>
      <c r="S183" s="77"/>
      <c r="T183" s="77"/>
      <c r="U183" s="71">
        <v>0</v>
      </c>
      <c r="V183" s="71">
        <f t="shared" si="34"/>
        <v>0</v>
      </c>
      <c r="W183" s="10">
        <f t="shared" si="35"/>
        <v>0</v>
      </c>
      <c r="X183" s="77">
        <v>0</v>
      </c>
      <c r="Y183" s="73">
        <f>'ИТОГ и проверка (миша-барс)'!D183</f>
        <v>0</v>
      </c>
      <c r="Z183" s="10">
        <v>0</v>
      </c>
      <c r="AA183" s="71">
        <f t="shared" si="36"/>
        <v>0</v>
      </c>
      <c r="AB183" s="10">
        <f t="shared" si="37"/>
        <v>0</v>
      </c>
      <c r="AC183" s="77"/>
      <c r="AD183" s="73"/>
      <c r="AE183" s="77"/>
      <c r="AF183" s="77"/>
      <c r="AG183" s="73">
        <f t="shared" si="38"/>
        <v>0</v>
      </c>
      <c r="AH183" s="73"/>
      <c r="AI183" s="91"/>
      <c r="AJ183" s="91">
        <f t="shared" si="39"/>
        <v>0</v>
      </c>
      <c r="AK183" s="89">
        <f t="shared" si="40"/>
        <v>0</v>
      </c>
      <c r="AL183" s="71">
        <f t="shared" si="41"/>
        <v>0</v>
      </c>
    </row>
    <row r="184" spans="1:38" ht="63">
      <c r="A184" s="66" t="s">
        <v>374</v>
      </c>
      <c r="B184" s="67" t="s">
        <v>375</v>
      </c>
      <c r="C184" s="196">
        <v>17.8</v>
      </c>
      <c r="D184" s="74">
        <v>0</v>
      </c>
      <c r="E184" s="70">
        <v>0</v>
      </c>
      <c r="F184" s="157">
        <f t="shared" si="33"/>
        <v>0</v>
      </c>
      <c r="G184" s="75">
        <v>0</v>
      </c>
      <c r="H184" s="75">
        <v>0</v>
      </c>
      <c r="I184" s="75"/>
      <c r="J184" s="75"/>
      <c r="K184" s="75"/>
      <c r="L184" s="75"/>
      <c r="M184" s="75">
        <v>0</v>
      </c>
      <c r="N184" s="75"/>
      <c r="O184" s="379">
        <v>0</v>
      </c>
      <c r="P184" s="77"/>
      <c r="Q184" s="77"/>
      <c r="R184" s="77"/>
      <c r="S184" s="77"/>
      <c r="T184" s="77"/>
      <c r="U184" s="71">
        <v>0</v>
      </c>
      <c r="V184" s="257">
        <f t="shared" si="34"/>
        <v>0</v>
      </c>
      <c r="W184" s="73">
        <f t="shared" si="35"/>
        <v>0</v>
      </c>
      <c r="X184" s="147">
        <v>0</v>
      </c>
      <c r="Y184" s="73">
        <f>'ИТОГ и проверка (миша-барс)'!D184</f>
        <v>0</v>
      </c>
      <c r="Z184" s="73">
        <v>0</v>
      </c>
      <c r="AA184" s="257">
        <f t="shared" si="36"/>
        <v>0</v>
      </c>
      <c r="AB184" s="73">
        <f t="shared" si="37"/>
        <v>0</v>
      </c>
      <c r="AC184" s="77"/>
      <c r="AD184" s="73"/>
      <c r="AE184" s="77"/>
      <c r="AF184" s="77"/>
      <c r="AG184" s="73">
        <f t="shared" si="38"/>
        <v>0</v>
      </c>
      <c r="AH184" s="73"/>
      <c r="AI184" s="91"/>
      <c r="AJ184" s="91">
        <f t="shared" si="39"/>
        <v>0</v>
      </c>
      <c r="AK184" s="89">
        <f t="shared" si="40"/>
        <v>0</v>
      </c>
      <c r="AL184" s="71">
        <f t="shared" si="41"/>
        <v>0</v>
      </c>
    </row>
    <row r="185" spans="1:38" ht="63">
      <c r="A185" s="66" t="s">
        <v>376</v>
      </c>
      <c r="B185" s="67" t="s">
        <v>377</v>
      </c>
      <c r="C185" s="189">
        <v>30.8</v>
      </c>
      <c r="D185" s="74">
        <v>0</v>
      </c>
      <c r="E185" s="187">
        <v>0</v>
      </c>
      <c r="F185" s="157">
        <f t="shared" si="33"/>
        <v>0</v>
      </c>
      <c r="G185" s="75">
        <v>0</v>
      </c>
      <c r="H185" s="75">
        <v>0</v>
      </c>
      <c r="I185" s="75"/>
      <c r="J185" s="75"/>
      <c r="K185" s="75"/>
      <c r="L185" s="75"/>
      <c r="M185" s="75">
        <v>0</v>
      </c>
      <c r="N185" s="75"/>
      <c r="O185" s="379">
        <v>0</v>
      </c>
      <c r="P185" s="77"/>
      <c r="Q185" s="77"/>
      <c r="R185" s="77"/>
      <c r="S185" s="77"/>
      <c r="T185" s="77"/>
      <c r="U185" s="71">
        <v>0</v>
      </c>
      <c r="V185" s="71">
        <f t="shared" si="34"/>
        <v>0</v>
      </c>
      <c r="W185" s="10">
        <f t="shared" si="35"/>
        <v>0</v>
      </c>
      <c r="X185" s="77">
        <v>0</v>
      </c>
      <c r="Y185" s="10">
        <f>'ИТОГ и проверка (миша-барс)'!D185</f>
        <v>0</v>
      </c>
      <c r="Z185" s="73">
        <v>0</v>
      </c>
      <c r="AA185" s="71">
        <f t="shared" si="36"/>
        <v>0</v>
      </c>
      <c r="AB185" s="10">
        <f t="shared" si="37"/>
        <v>0</v>
      </c>
      <c r="AC185" s="77"/>
      <c r="AD185" s="73"/>
      <c r="AE185" s="77"/>
      <c r="AF185" s="77"/>
      <c r="AG185" s="73">
        <f t="shared" si="38"/>
        <v>0</v>
      </c>
      <c r="AH185" s="73"/>
      <c r="AI185" s="91"/>
      <c r="AJ185" s="91">
        <f t="shared" si="39"/>
        <v>0</v>
      </c>
      <c r="AK185" s="89">
        <f t="shared" si="40"/>
        <v>0</v>
      </c>
      <c r="AL185" s="71">
        <f t="shared" si="41"/>
        <v>0</v>
      </c>
    </row>
    <row r="186" spans="1:38" ht="63">
      <c r="A186" s="66" t="s">
        <v>378</v>
      </c>
      <c r="B186" s="67" t="s">
        <v>379</v>
      </c>
      <c r="C186" s="196">
        <v>20.399999999999999</v>
      </c>
      <c r="D186" s="74">
        <v>0</v>
      </c>
      <c r="E186" s="70">
        <v>0</v>
      </c>
      <c r="F186" s="157">
        <f t="shared" si="33"/>
        <v>0</v>
      </c>
      <c r="G186" s="75">
        <v>0</v>
      </c>
      <c r="H186" s="75">
        <v>0</v>
      </c>
      <c r="I186" s="75"/>
      <c r="J186" s="75"/>
      <c r="K186" s="75"/>
      <c r="L186" s="75"/>
      <c r="M186" s="75">
        <v>0</v>
      </c>
      <c r="N186" s="75"/>
      <c r="O186" s="379">
        <v>0</v>
      </c>
      <c r="P186" s="77"/>
      <c r="Q186" s="77"/>
      <c r="R186" s="77"/>
      <c r="S186" s="77"/>
      <c r="T186" s="77"/>
      <c r="U186" s="71">
        <v>0</v>
      </c>
      <c r="V186" s="257">
        <f t="shared" si="34"/>
        <v>0</v>
      </c>
      <c r="W186" s="73">
        <f t="shared" si="35"/>
        <v>0</v>
      </c>
      <c r="X186" s="147">
        <v>0</v>
      </c>
      <c r="Y186" s="73">
        <f>'ИТОГ и проверка (миша-барс)'!D186</f>
        <v>0</v>
      </c>
      <c r="Z186" s="10">
        <v>0</v>
      </c>
      <c r="AA186" s="71">
        <f t="shared" si="36"/>
        <v>0</v>
      </c>
      <c r="AB186" s="73">
        <f t="shared" si="37"/>
        <v>0</v>
      </c>
      <c r="AC186" s="77"/>
      <c r="AD186" s="73"/>
      <c r="AE186" s="77"/>
      <c r="AF186" s="77"/>
      <c r="AG186" s="73">
        <f t="shared" si="38"/>
        <v>0</v>
      </c>
      <c r="AH186" s="73"/>
      <c r="AI186" s="91"/>
      <c r="AJ186" s="91">
        <f t="shared" si="39"/>
        <v>0</v>
      </c>
      <c r="AK186" s="89">
        <f t="shared" si="40"/>
        <v>0</v>
      </c>
      <c r="AL186" s="71">
        <f t="shared" si="41"/>
        <v>0</v>
      </c>
    </row>
    <row r="187" spans="1:38" ht="63">
      <c r="A187" s="66" t="s">
        <v>380</v>
      </c>
      <c r="B187" s="67" t="s">
        <v>381</v>
      </c>
      <c r="C187" s="189">
        <v>20.8</v>
      </c>
      <c r="D187" s="74">
        <v>0</v>
      </c>
      <c r="E187" s="187">
        <v>0</v>
      </c>
      <c r="F187" s="157">
        <f t="shared" si="33"/>
        <v>0</v>
      </c>
      <c r="G187" s="75">
        <v>0</v>
      </c>
      <c r="H187" s="75">
        <v>0</v>
      </c>
      <c r="I187" s="75"/>
      <c r="J187" s="75"/>
      <c r="K187" s="75"/>
      <c r="L187" s="75"/>
      <c r="M187" s="75">
        <v>0</v>
      </c>
      <c r="N187" s="75"/>
      <c r="O187" s="379">
        <v>0</v>
      </c>
      <c r="P187" s="77"/>
      <c r="Q187" s="77"/>
      <c r="R187" s="77"/>
      <c r="S187" s="77"/>
      <c r="T187" s="77"/>
      <c r="U187" s="71">
        <v>0</v>
      </c>
      <c r="V187" s="71">
        <f t="shared" si="34"/>
        <v>0</v>
      </c>
      <c r="W187" s="10">
        <f t="shared" si="35"/>
        <v>0</v>
      </c>
      <c r="X187" s="77">
        <v>0</v>
      </c>
      <c r="Y187" s="10">
        <f>'ИТОГ и проверка (миша-барс)'!D187</f>
        <v>0</v>
      </c>
      <c r="Z187" s="73">
        <v>0</v>
      </c>
      <c r="AA187" s="257">
        <f t="shared" si="36"/>
        <v>0</v>
      </c>
      <c r="AB187" s="73">
        <f t="shared" si="37"/>
        <v>0</v>
      </c>
      <c r="AC187" s="77"/>
      <c r="AD187" s="73"/>
      <c r="AE187" s="77"/>
      <c r="AF187" s="77"/>
      <c r="AG187" s="73">
        <f t="shared" si="38"/>
        <v>0</v>
      </c>
      <c r="AH187" s="73"/>
      <c r="AI187" s="91"/>
      <c r="AJ187" s="91">
        <f t="shared" si="39"/>
        <v>0</v>
      </c>
      <c r="AK187" s="89">
        <f t="shared" si="40"/>
        <v>0</v>
      </c>
      <c r="AL187" s="71">
        <f t="shared" si="41"/>
        <v>0</v>
      </c>
    </row>
    <row r="188" spans="1:38" ht="63">
      <c r="A188" s="66" t="s">
        <v>382</v>
      </c>
      <c r="B188" s="67" t="s">
        <v>383</v>
      </c>
      <c r="C188" s="196">
        <v>14.8</v>
      </c>
      <c r="D188" s="74">
        <v>0</v>
      </c>
      <c r="E188" s="70">
        <v>0</v>
      </c>
      <c r="F188" s="157">
        <f t="shared" si="33"/>
        <v>0</v>
      </c>
      <c r="G188" s="75">
        <v>0</v>
      </c>
      <c r="H188" s="75">
        <v>0</v>
      </c>
      <c r="I188" s="75"/>
      <c r="J188" s="75"/>
      <c r="K188" s="75"/>
      <c r="L188" s="75"/>
      <c r="M188" s="75">
        <v>0</v>
      </c>
      <c r="N188" s="75"/>
      <c r="O188" s="379">
        <v>0</v>
      </c>
      <c r="P188" s="77"/>
      <c r="Q188" s="77"/>
      <c r="R188" s="77"/>
      <c r="S188" s="77"/>
      <c r="T188" s="77"/>
      <c r="U188" s="71">
        <v>0</v>
      </c>
      <c r="V188" s="257">
        <f t="shared" si="34"/>
        <v>0</v>
      </c>
      <c r="W188" s="73">
        <f t="shared" si="35"/>
        <v>0</v>
      </c>
      <c r="X188" s="147">
        <v>0</v>
      </c>
      <c r="Y188" s="73">
        <f>'ИТОГ и проверка (миша-барс)'!D188</f>
        <v>0</v>
      </c>
      <c r="Z188" s="10">
        <v>0</v>
      </c>
      <c r="AA188" s="71">
        <f t="shared" si="36"/>
        <v>0</v>
      </c>
      <c r="AB188" s="10">
        <f t="shared" si="37"/>
        <v>0</v>
      </c>
      <c r="AC188" s="77"/>
      <c r="AD188" s="73"/>
      <c r="AE188" s="77"/>
      <c r="AF188" s="77"/>
      <c r="AG188" s="73">
        <f t="shared" si="38"/>
        <v>0</v>
      </c>
      <c r="AH188" s="73"/>
      <c r="AI188" s="91"/>
      <c r="AJ188" s="91">
        <f t="shared" si="39"/>
        <v>0</v>
      </c>
      <c r="AK188" s="89">
        <f t="shared" si="40"/>
        <v>0</v>
      </c>
      <c r="AL188" s="71">
        <f t="shared" si="41"/>
        <v>0</v>
      </c>
    </row>
    <row r="189" spans="1:38" ht="63">
      <c r="A189" s="66" t="s">
        <v>384</v>
      </c>
      <c r="B189" s="67" t="s">
        <v>385</v>
      </c>
      <c r="C189" s="189">
        <v>8.6</v>
      </c>
      <c r="D189" s="74">
        <v>0</v>
      </c>
      <c r="E189" s="187">
        <v>0</v>
      </c>
      <c r="F189" s="157">
        <f t="shared" si="33"/>
        <v>0</v>
      </c>
      <c r="G189" s="75">
        <v>0</v>
      </c>
      <c r="H189" s="75">
        <v>0</v>
      </c>
      <c r="I189" s="75"/>
      <c r="J189" s="75"/>
      <c r="K189" s="75"/>
      <c r="L189" s="75"/>
      <c r="M189" s="75">
        <v>0</v>
      </c>
      <c r="N189" s="75"/>
      <c r="O189" s="379">
        <v>0</v>
      </c>
      <c r="P189" s="77"/>
      <c r="Q189" s="77"/>
      <c r="R189" s="77"/>
      <c r="S189" s="77"/>
      <c r="T189" s="77"/>
      <c r="U189" s="71">
        <v>0</v>
      </c>
      <c r="V189" s="71">
        <f t="shared" si="34"/>
        <v>0</v>
      </c>
      <c r="W189" s="10">
        <f t="shared" si="35"/>
        <v>0</v>
      </c>
      <c r="X189" s="77">
        <v>0</v>
      </c>
      <c r="Y189" s="10">
        <f>'ИТОГ и проверка (миша-барс)'!D189</f>
        <v>0</v>
      </c>
      <c r="Z189" s="73">
        <v>0</v>
      </c>
      <c r="AA189" s="257">
        <f t="shared" si="36"/>
        <v>0</v>
      </c>
      <c r="AB189" s="73">
        <f t="shared" si="37"/>
        <v>0</v>
      </c>
      <c r="AC189" s="77"/>
      <c r="AD189" s="73"/>
      <c r="AE189" s="77"/>
      <c r="AF189" s="77"/>
      <c r="AG189" s="73">
        <f t="shared" si="38"/>
        <v>0</v>
      </c>
      <c r="AH189" s="73"/>
      <c r="AI189" s="91"/>
      <c r="AJ189" s="91">
        <f t="shared" si="39"/>
        <v>0</v>
      </c>
      <c r="AK189" s="89">
        <f t="shared" si="40"/>
        <v>0</v>
      </c>
      <c r="AL189" s="71">
        <f t="shared" si="41"/>
        <v>0</v>
      </c>
    </row>
    <row r="190" spans="1:38" ht="63">
      <c r="A190" s="66" t="s">
        <v>386</v>
      </c>
      <c r="B190" s="67" t="s">
        <v>387</v>
      </c>
      <c r="C190" s="196">
        <v>6.02</v>
      </c>
      <c r="D190" s="74">
        <v>0</v>
      </c>
      <c r="E190" s="70">
        <v>0</v>
      </c>
      <c r="F190" s="157">
        <f t="shared" si="33"/>
        <v>0</v>
      </c>
      <c r="G190" s="75">
        <v>0</v>
      </c>
      <c r="H190" s="75">
        <v>0</v>
      </c>
      <c r="I190" s="75"/>
      <c r="J190" s="75"/>
      <c r="K190" s="75"/>
      <c r="L190" s="75"/>
      <c r="M190" s="75">
        <v>0</v>
      </c>
      <c r="N190" s="75"/>
      <c r="O190" s="379">
        <v>0</v>
      </c>
      <c r="P190" s="77"/>
      <c r="Q190" s="77"/>
      <c r="R190" s="77"/>
      <c r="S190" s="77"/>
      <c r="T190" s="77"/>
      <c r="U190" s="71">
        <v>0</v>
      </c>
      <c r="V190" s="257">
        <f t="shared" si="34"/>
        <v>0</v>
      </c>
      <c r="W190" s="73">
        <f t="shared" si="35"/>
        <v>0</v>
      </c>
      <c r="X190" s="147">
        <v>0</v>
      </c>
      <c r="Y190" s="73">
        <f>'ИТОГ и проверка (миша-барс)'!D190</f>
        <v>0</v>
      </c>
      <c r="Z190" s="10">
        <v>0</v>
      </c>
      <c r="AA190" s="71">
        <f t="shared" si="36"/>
        <v>0</v>
      </c>
      <c r="AB190" s="10">
        <f t="shared" si="37"/>
        <v>0</v>
      </c>
      <c r="AC190" s="77"/>
      <c r="AD190" s="73"/>
      <c r="AE190" s="77"/>
      <c r="AF190" s="77"/>
      <c r="AG190" s="73">
        <f t="shared" si="38"/>
        <v>0</v>
      </c>
      <c r="AH190" s="73"/>
      <c r="AI190" s="91"/>
      <c r="AJ190" s="91">
        <f t="shared" si="39"/>
        <v>0</v>
      </c>
      <c r="AK190" s="89">
        <f t="shared" si="40"/>
        <v>0</v>
      </c>
      <c r="AL190" s="71">
        <f t="shared" si="41"/>
        <v>0</v>
      </c>
    </row>
    <row r="191" spans="1:38" ht="63">
      <c r="A191" s="66" t="s">
        <v>388</v>
      </c>
      <c r="B191" s="67" t="s">
        <v>389</v>
      </c>
      <c r="C191" s="189">
        <v>20.399999999999999</v>
      </c>
      <c r="D191" s="74">
        <v>0</v>
      </c>
      <c r="E191" s="187">
        <v>0</v>
      </c>
      <c r="F191" s="157">
        <f t="shared" si="33"/>
        <v>0</v>
      </c>
      <c r="G191" s="75">
        <v>0</v>
      </c>
      <c r="H191" s="75">
        <v>0</v>
      </c>
      <c r="I191" s="75"/>
      <c r="J191" s="75"/>
      <c r="K191" s="75"/>
      <c r="L191" s="75"/>
      <c r="M191" s="75">
        <v>0</v>
      </c>
      <c r="N191" s="75"/>
      <c r="O191" s="379">
        <v>0</v>
      </c>
      <c r="P191" s="77"/>
      <c r="Q191" s="77"/>
      <c r="R191" s="77"/>
      <c r="S191" s="77"/>
      <c r="T191" s="77"/>
      <c r="U191" s="71">
        <v>0</v>
      </c>
      <c r="V191" s="71">
        <f t="shared" si="34"/>
        <v>0</v>
      </c>
      <c r="W191" s="10">
        <f t="shared" si="35"/>
        <v>0</v>
      </c>
      <c r="X191" s="77">
        <v>0</v>
      </c>
      <c r="Y191" s="10">
        <f>'ИТОГ и проверка (миша-барс)'!D191</f>
        <v>0</v>
      </c>
      <c r="Z191" s="73">
        <v>0</v>
      </c>
      <c r="AA191" s="257">
        <f t="shared" si="36"/>
        <v>0</v>
      </c>
      <c r="AB191" s="73">
        <f t="shared" si="37"/>
        <v>0</v>
      </c>
      <c r="AC191" s="77"/>
      <c r="AD191" s="73"/>
      <c r="AE191" s="77"/>
      <c r="AF191" s="77"/>
      <c r="AG191" s="73">
        <f t="shared" si="38"/>
        <v>0</v>
      </c>
      <c r="AH191" s="73"/>
      <c r="AI191" s="91"/>
      <c r="AJ191" s="91">
        <f t="shared" si="39"/>
        <v>0</v>
      </c>
      <c r="AK191" s="89">
        <f t="shared" si="40"/>
        <v>0</v>
      </c>
      <c r="AL191" s="71">
        <f t="shared" si="41"/>
        <v>0</v>
      </c>
    </row>
    <row r="192" spans="1:38" ht="63">
      <c r="A192" s="66" t="s">
        <v>390</v>
      </c>
      <c r="B192" s="67" t="s">
        <v>391</v>
      </c>
      <c r="C192" s="196">
        <v>37.25</v>
      </c>
      <c r="D192" s="74">
        <v>0</v>
      </c>
      <c r="E192" s="70">
        <v>0</v>
      </c>
      <c r="F192" s="157">
        <f t="shared" si="33"/>
        <v>0</v>
      </c>
      <c r="G192" s="75">
        <v>0</v>
      </c>
      <c r="H192" s="75">
        <v>0</v>
      </c>
      <c r="I192" s="75"/>
      <c r="J192" s="75"/>
      <c r="K192" s="75"/>
      <c r="L192" s="75"/>
      <c r="M192" s="75">
        <v>0</v>
      </c>
      <c r="N192" s="75"/>
      <c r="O192" s="379">
        <v>0</v>
      </c>
      <c r="P192" s="77"/>
      <c r="Q192" s="77"/>
      <c r="R192" s="77"/>
      <c r="S192" s="77"/>
      <c r="T192" s="77"/>
      <c r="U192" s="71">
        <v>0</v>
      </c>
      <c r="V192" s="257">
        <f t="shared" si="34"/>
        <v>0</v>
      </c>
      <c r="W192" s="73">
        <f t="shared" si="35"/>
        <v>0</v>
      </c>
      <c r="X192" s="147">
        <v>0</v>
      </c>
      <c r="Y192" s="73">
        <f>'ИТОГ и проверка (миша-барс)'!D192</f>
        <v>0</v>
      </c>
      <c r="Z192" s="10">
        <v>0</v>
      </c>
      <c r="AA192" s="71">
        <f t="shared" si="36"/>
        <v>0</v>
      </c>
      <c r="AB192" s="10">
        <f t="shared" si="37"/>
        <v>0</v>
      </c>
      <c r="AC192" s="77"/>
      <c r="AD192" s="73"/>
      <c r="AE192" s="77"/>
      <c r="AF192" s="77"/>
      <c r="AG192" s="73">
        <f t="shared" si="38"/>
        <v>0</v>
      </c>
      <c r="AH192" s="73"/>
      <c r="AI192" s="91"/>
      <c r="AJ192" s="91">
        <f t="shared" si="39"/>
        <v>0</v>
      </c>
      <c r="AK192" s="89">
        <f t="shared" si="40"/>
        <v>0</v>
      </c>
      <c r="AL192" s="71">
        <f t="shared" si="41"/>
        <v>0</v>
      </c>
    </row>
    <row r="193" spans="1:38" ht="63">
      <c r="A193" s="66" t="s">
        <v>392</v>
      </c>
      <c r="B193" s="67" t="s">
        <v>393</v>
      </c>
      <c r="C193" s="189">
        <v>24.35</v>
      </c>
      <c r="D193" s="74">
        <v>0</v>
      </c>
      <c r="E193" s="187">
        <v>0</v>
      </c>
      <c r="F193" s="157">
        <f t="shared" si="33"/>
        <v>0</v>
      </c>
      <c r="G193" s="75">
        <v>0</v>
      </c>
      <c r="H193" s="75">
        <v>0</v>
      </c>
      <c r="I193" s="75"/>
      <c r="J193" s="75"/>
      <c r="K193" s="75"/>
      <c r="L193" s="75"/>
      <c r="M193" s="75">
        <v>0</v>
      </c>
      <c r="N193" s="75"/>
      <c r="O193" s="379">
        <v>0</v>
      </c>
      <c r="P193" s="77"/>
      <c r="Q193" s="77"/>
      <c r="R193" s="77"/>
      <c r="S193" s="77"/>
      <c r="T193" s="77"/>
      <c r="U193" s="71">
        <v>0</v>
      </c>
      <c r="V193" s="71">
        <f t="shared" si="34"/>
        <v>0</v>
      </c>
      <c r="W193" s="10">
        <f t="shared" si="35"/>
        <v>0</v>
      </c>
      <c r="X193" s="77">
        <v>0</v>
      </c>
      <c r="Y193" s="10">
        <f>'ИТОГ и проверка (миша-барс)'!D193</f>
        <v>0</v>
      </c>
      <c r="Z193" s="73">
        <v>0</v>
      </c>
      <c r="AA193" s="257">
        <f t="shared" si="36"/>
        <v>0</v>
      </c>
      <c r="AB193" s="73">
        <f t="shared" si="37"/>
        <v>0</v>
      </c>
      <c r="AC193" s="77"/>
      <c r="AD193" s="73"/>
      <c r="AE193" s="77"/>
      <c r="AF193" s="77"/>
      <c r="AG193" s="73">
        <f t="shared" si="38"/>
        <v>0</v>
      </c>
      <c r="AH193" s="73"/>
      <c r="AI193" s="91"/>
      <c r="AJ193" s="91">
        <f t="shared" si="39"/>
        <v>0</v>
      </c>
      <c r="AK193" s="89">
        <f t="shared" si="40"/>
        <v>0</v>
      </c>
      <c r="AL193" s="71">
        <f t="shared" si="41"/>
        <v>0</v>
      </c>
    </row>
    <row r="194" spans="1:38" ht="63">
      <c r="A194" s="66" t="s">
        <v>394</v>
      </c>
      <c r="B194" s="67" t="s">
        <v>395</v>
      </c>
      <c r="C194" s="196">
        <v>30.8</v>
      </c>
      <c r="D194" s="74">
        <v>0</v>
      </c>
      <c r="E194" s="70">
        <v>0</v>
      </c>
      <c r="F194" s="157">
        <f t="shared" si="33"/>
        <v>0</v>
      </c>
      <c r="G194" s="75">
        <v>0</v>
      </c>
      <c r="H194" s="75">
        <v>0</v>
      </c>
      <c r="I194" s="75"/>
      <c r="J194" s="75"/>
      <c r="K194" s="75"/>
      <c r="L194" s="75"/>
      <c r="M194" s="75">
        <v>0</v>
      </c>
      <c r="N194" s="75"/>
      <c r="O194" s="379">
        <v>0</v>
      </c>
      <c r="P194" s="77"/>
      <c r="Q194" s="77"/>
      <c r="R194" s="77"/>
      <c r="S194" s="77"/>
      <c r="T194" s="77"/>
      <c r="U194" s="71">
        <v>0</v>
      </c>
      <c r="V194" s="257">
        <f t="shared" si="34"/>
        <v>0</v>
      </c>
      <c r="W194" s="73">
        <f t="shared" si="35"/>
        <v>0</v>
      </c>
      <c r="X194" s="147">
        <v>0</v>
      </c>
      <c r="Y194" s="73">
        <f>'ИТОГ и проверка (миша-барс)'!D194</f>
        <v>0</v>
      </c>
      <c r="Z194" s="10">
        <v>0</v>
      </c>
      <c r="AA194" s="71">
        <f t="shared" si="36"/>
        <v>0</v>
      </c>
      <c r="AB194" s="73">
        <f t="shared" si="37"/>
        <v>0</v>
      </c>
      <c r="AC194" s="77"/>
      <c r="AD194" s="73"/>
      <c r="AE194" s="77"/>
      <c r="AF194" s="77"/>
      <c r="AG194" s="73">
        <f t="shared" si="38"/>
        <v>0</v>
      </c>
      <c r="AH194" s="73"/>
      <c r="AI194" s="91"/>
      <c r="AJ194" s="91">
        <f t="shared" si="39"/>
        <v>0</v>
      </c>
      <c r="AK194" s="89">
        <f t="shared" si="40"/>
        <v>0</v>
      </c>
      <c r="AL194" s="71">
        <f t="shared" si="41"/>
        <v>0</v>
      </c>
    </row>
    <row r="195" spans="1:38">
      <c r="A195" s="93" t="s">
        <v>396</v>
      </c>
      <c r="B195" s="57" t="s">
        <v>397</v>
      </c>
      <c r="C195" s="175"/>
      <c r="D195" s="58"/>
      <c r="E195" s="164"/>
      <c r="F195" s="192"/>
      <c r="G195" s="61"/>
      <c r="H195" s="61"/>
      <c r="I195" s="61"/>
      <c r="J195" s="61"/>
      <c r="K195" s="61"/>
      <c r="L195" s="61"/>
      <c r="M195" s="61"/>
      <c r="N195" s="61"/>
      <c r="O195" s="378"/>
      <c r="P195" s="58"/>
      <c r="Q195" s="58"/>
      <c r="R195" s="58"/>
      <c r="S195" s="58"/>
      <c r="T195" s="58"/>
      <c r="U195" s="58"/>
      <c r="V195" s="60"/>
      <c r="W195" s="60"/>
      <c r="X195" s="60"/>
      <c r="Y195" s="60"/>
      <c r="Z195" s="120"/>
      <c r="AA195" s="60"/>
      <c r="AB195" s="10">
        <f t="shared" si="37"/>
        <v>0</v>
      </c>
      <c r="AC195" s="60"/>
      <c r="AD195" s="60"/>
      <c r="AE195" s="60"/>
      <c r="AF195" s="60"/>
      <c r="AG195" s="60"/>
      <c r="AH195" s="60"/>
      <c r="AI195" s="317"/>
      <c r="AJ195" s="91">
        <f t="shared" si="39"/>
        <v>0</v>
      </c>
      <c r="AK195" s="89">
        <f t="shared" si="40"/>
        <v>0</v>
      </c>
      <c r="AL195" s="71">
        <f t="shared" si="41"/>
        <v>0</v>
      </c>
    </row>
    <row r="196" spans="1:38" ht="47.25">
      <c r="A196" s="66" t="s">
        <v>398</v>
      </c>
      <c r="B196" s="67" t="s">
        <v>399</v>
      </c>
      <c r="C196" s="222">
        <v>555</v>
      </c>
      <c r="D196" s="74">
        <v>7270</v>
      </c>
      <c r="E196" s="70">
        <v>3380</v>
      </c>
      <c r="F196" s="157">
        <f t="shared" si="33"/>
        <v>6.0900900900900901</v>
      </c>
      <c r="G196" s="75">
        <v>42</v>
      </c>
      <c r="H196" s="75">
        <v>1</v>
      </c>
      <c r="I196" s="75"/>
      <c r="J196" s="75"/>
      <c r="K196" s="75"/>
      <c r="L196" s="75"/>
      <c r="M196" s="75">
        <v>42</v>
      </c>
      <c r="N196" s="75"/>
      <c r="O196" s="379">
        <v>16</v>
      </c>
      <c r="P196" s="77"/>
      <c r="Q196" s="77"/>
      <c r="R196" s="77"/>
      <c r="S196" s="77"/>
      <c r="T196" s="77"/>
      <c r="U196" s="71">
        <f t="shared" si="42"/>
        <v>38.095238095238095</v>
      </c>
      <c r="V196" s="71">
        <f t="shared" si="34"/>
        <v>338</v>
      </c>
      <c r="W196" s="10">
        <f t="shared" si="35"/>
        <v>338</v>
      </c>
      <c r="X196" s="77">
        <v>10</v>
      </c>
      <c r="Y196" s="10">
        <f>'ИТОГ и проверка (миша-барс)'!D196</f>
        <v>45</v>
      </c>
      <c r="Z196" s="73">
        <f t="shared" si="43"/>
        <v>1.3313609467455623</v>
      </c>
      <c r="AA196" s="257">
        <f t="shared" si="36"/>
        <v>-8.668639053254438</v>
      </c>
      <c r="AB196" s="73">
        <f t="shared" si="37"/>
        <v>0</v>
      </c>
      <c r="AC196" s="77"/>
      <c r="AD196" s="73"/>
      <c r="AE196" s="77"/>
      <c r="AF196" s="77"/>
      <c r="AG196" s="73">
        <f t="shared" si="38"/>
        <v>45</v>
      </c>
      <c r="AH196" s="73"/>
      <c r="AI196" s="91"/>
      <c r="AJ196" s="91">
        <f t="shared" si="39"/>
        <v>45</v>
      </c>
      <c r="AK196" s="89">
        <f t="shared" si="40"/>
        <v>0</v>
      </c>
      <c r="AL196" s="71">
        <f t="shared" si="41"/>
        <v>0</v>
      </c>
    </row>
    <row r="197" spans="1:38">
      <c r="A197" s="93" t="s">
        <v>400</v>
      </c>
      <c r="B197" s="57" t="s">
        <v>401</v>
      </c>
      <c r="C197" s="175"/>
      <c r="D197" s="58"/>
      <c r="E197" s="164"/>
      <c r="F197" s="192"/>
      <c r="G197" s="61"/>
      <c r="H197" s="61"/>
      <c r="I197" s="61"/>
      <c r="J197" s="61"/>
      <c r="K197" s="61"/>
      <c r="L197" s="61"/>
      <c r="M197" s="61"/>
      <c r="N197" s="61"/>
      <c r="O197" s="378"/>
      <c r="P197" s="58"/>
      <c r="Q197" s="58"/>
      <c r="R197" s="58"/>
      <c r="S197" s="58"/>
      <c r="T197" s="58"/>
      <c r="U197" s="58"/>
      <c r="V197" s="60"/>
      <c r="W197" s="60"/>
      <c r="X197" s="60"/>
      <c r="Y197" s="60"/>
      <c r="Z197" s="120"/>
      <c r="AA197" s="60"/>
      <c r="AB197" s="10">
        <f t="shared" si="37"/>
        <v>0</v>
      </c>
      <c r="AC197" s="60"/>
      <c r="AD197" s="60"/>
      <c r="AE197" s="60"/>
      <c r="AF197" s="60"/>
      <c r="AG197" s="60"/>
      <c r="AH197" s="60"/>
      <c r="AI197" s="317"/>
      <c r="AJ197" s="91">
        <f t="shared" si="39"/>
        <v>0</v>
      </c>
      <c r="AK197" s="89">
        <f t="shared" si="40"/>
        <v>0</v>
      </c>
      <c r="AL197" s="71">
        <f t="shared" si="41"/>
        <v>0</v>
      </c>
    </row>
    <row r="198" spans="1:38" ht="31.5">
      <c r="A198" s="66" t="s">
        <v>402</v>
      </c>
      <c r="B198" s="67" t="s">
        <v>403</v>
      </c>
      <c r="C198" s="171">
        <v>133.66200000000001</v>
      </c>
      <c r="D198" s="74">
        <v>0</v>
      </c>
      <c r="E198" s="251">
        <v>0</v>
      </c>
      <c r="F198" s="157">
        <f t="shared" si="33"/>
        <v>0</v>
      </c>
      <c r="G198" s="75">
        <v>0</v>
      </c>
      <c r="H198" s="75">
        <v>0</v>
      </c>
      <c r="I198" s="75"/>
      <c r="J198" s="75"/>
      <c r="K198" s="75"/>
      <c r="L198" s="75"/>
      <c r="M198" s="75">
        <v>0</v>
      </c>
      <c r="N198" s="75"/>
      <c r="O198" s="377">
        <v>0</v>
      </c>
      <c r="P198" s="77"/>
      <c r="Q198" s="77"/>
      <c r="R198" s="77"/>
      <c r="S198" s="77"/>
      <c r="T198" s="77"/>
      <c r="U198" s="71">
        <v>0</v>
      </c>
      <c r="V198" s="257">
        <f t="shared" si="34"/>
        <v>0</v>
      </c>
      <c r="W198" s="73">
        <f t="shared" si="35"/>
        <v>0</v>
      </c>
      <c r="X198" s="147">
        <v>0</v>
      </c>
      <c r="Y198" s="73">
        <f>'ИТОГ и проверка (миша-барс)'!D198</f>
        <v>0</v>
      </c>
      <c r="Z198" s="10">
        <v>0</v>
      </c>
      <c r="AA198" s="71">
        <f t="shared" si="36"/>
        <v>0</v>
      </c>
      <c r="AB198" s="73">
        <f t="shared" si="37"/>
        <v>0</v>
      </c>
      <c r="AC198" s="77"/>
      <c r="AD198" s="73"/>
      <c r="AE198" s="77"/>
      <c r="AF198" s="77"/>
      <c r="AG198" s="73">
        <f t="shared" si="38"/>
        <v>0</v>
      </c>
      <c r="AH198" s="73"/>
      <c r="AI198" s="91"/>
      <c r="AJ198" s="91">
        <f t="shared" si="39"/>
        <v>0</v>
      </c>
      <c r="AK198" s="89">
        <f t="shared" si="40"/>
        <v>0</v>
      </c>
      <c r="AL198" s="71">
        <f t="shared" si="41"/>
        <v>0</v>
      </c>
    </row>
    <row r="199" spans="1:38" ht="31.5">
      <c r="A199" s="66" t="s">
        <v>404</v>
      </c>
      <c r="B199" s="67" t="s">
        <v>405</v>
      </c>
      <c r="C199" s="168">
        <v>868.12699999999995</v>
      </c>
      <c r="D199" s="284">
        <v>164</v>
      </c>
      <c r="E199" s="250">
        <v>154</v>
      </c>
      <c r="F199" s="174">
        <f t="shared" si="33"/>
        <v>0.17739339981362176</v>
      </c>
      <c r="G199" s="75">
        <v>8</v>
      </c>
      <c r="H199" s="75">
        <v>5</v>
      </c>
      <c r="I199" s="75"/>
      <c r="J199" s="75"/>
      <c r="K199" s="75"/>
      <c r="L199" s="75"/>
      <c r="M199" s="75">
        <v>8</v>
      </c>
      <c r="N199" s="75"/>
      <c r="O199" s="377">
        <v>0</v>
      </c>
      <c r="P199" s="77"/>
      <c r="Q199" s="77"/>
      <c r="R199" s="77"/>
      <c r="S199" s="77"/>
      <c r="T199" s="77"/>
      <c r="U199" s="71">
        <f t="shared" si="42"/>
        <v>0</v>
      </c>
      <c r="V199" s="71">
        <f t="shared" si="34"/>
        <v>15.4</v>
      </c>
      <c r="W199" s="10">
        <f t="shared" si="35"/>
        <v>15</v>
      </c>
      <c r="X199" s="77">
        <v>10</v>
      </c>
      <c r="Y199" s="10">
        <f>'ИТОГ и проверка (миша-барс)'!D199</f>
        <v>2</v>
      </c>
      <c r="Z199" s="73">
        <f t="shared" si="43"/>
        <v>1.2987012987012987</v>
      </c>
      <c r="AA199" s="71">
        <f t="shared" si="36"/>
        <v>-8.7012987012987004</v>
      </c>
      <c r="AB199" s="10">
        <f t="shared" si="37"/>
        <v>0</v>
      </c>
      <c r="AC199" s="77"/>
      <c r="AD199" s="73"/>
      <c r="AE199" s="77"/>
      <c r="AF199" s="77"/>
      <c r="AG199" s="73">
        <f t="shared" si="38"/>
        <v>2</v>
      </c>
      <c r="AH199" s="73"/>
      <c r="AI199" s="91"/>
      <c r="AJ199" s="91">
        <f t="shared" si="39"/>
        <v>2</v>
      </c>
      <c r="AK199" s="89">
        <f t="shared" si="40"/>
        <v>0</v>
      </c>
      <c r="AL199" s="71">
        <f t="shared" si="41"/>
        <v>0</v>
      </c>
    </row>
    <row r="200" spans="1:38" ht="31.5">
      <c r="A200" s="66" t="s">
        <v>406</v>
      </c>
      <c r="B200" s="67" t="s">
        <v>407</v>
      </c>
      <c r="C200" s="171">
        <v>1249.8789999999999</v>
      </c>
      <c r="D200" s="74">
        <v>229</v>
      </c>
      <c r="E200" s="251">
        <v>181</v>
      </c>
      <c r="F200" s="157">
        <f t="shared" si="33"/>
        <v>0.1448140179969421</v>
      </c>
      <c r="G200" s="75">
        <v>11</v>
      </c>
      <c r="H200" s="75">
        <v>5</v>
      </c>
      <c r="I200" s="75"/>
      <c r="J200" s="75"/>
      <c r="K200" s="75"/>
      <c r="L200" s="75"/>
      <c r="M200" s="75">
        <v>11</v>
      </c>
      <c r="N200" s="75"/>
      <c r="O200" s="377">
        <v>0</v>
      </c>
      <c r="P200" s="77"/>
      <c r="Q200" s="77"/>
      <c r="R200" s="77"/>
      <c r="S200" s="77"/>
      <c r="T200" s="77"/>
      <c r="U200" s="71">
        <f t="shared" si="42"/>
        <v>0</v>
      </c>
      <c r="V200" s="257">
        <f t="shared" si="34"/>
        <v>18.100000000000001</v>
      </c>
      <c r="W200" s="73">
        <f t="shared" si="35"/>
        <v>18</v>
      </c>
      <c r="X200" s="147">
        <v>10</v>
      </c>
      <c r="Y200" s="73">
        <f>'ИТОГ и проверка (миша-барс)'!D200</f>
        <v>3</v>
      </c>
      <c r="Z200" s="10">
        <f t="shared" si="43"/>
        <v>1.6574585635359116</v>
      </c>
      <c r="AA200" s="71">
        <f t="shared" si="36"/>
        <v>-8.3425414364640886</v>
      </c>
      <c r="AB200" s="73">
        <f t="shared" si="37"/>
        <v>0</v>
      </c>
      <c r="AC200" s="77"/>
      <c r="AD200" s="73"/>
      <c r="AE200" s="77"/>
      <c r="AF200" s="77"/>
      <c r="AG200" s="73">
        <f t="shared" si="38"/>
        <v>3</v>
      </c>
      <c r="AH200" s="73"/>
      <c r="AI200" s="91"/>
      <c r="AJ200" s="91">
        <f t="shared" si="39"/>
        <v>3</v>
      </c>
      <c r="AK200" s="89">
        <f t="shared" si="40"/>
        <v>0</v>
      </c>
      <c r="AL200" s="71">
        <f t="shared" si="41"/>
        <v>0</v>
      </c>
    </row>
    <row r="201" spans="1:38" ht="47.25">
      <c r="A201" s="66" t="s">
        <v>408</v>
      </c>
      <c r="B201" s="67" t="s">
        <v>409</v>
      </c>
      <c r="C201" s="195">
        <v>405.33</v>
      </c>
      <c r="D201" s="284">
        <v>0</v>
      </c>
      <c r="E201" s="208">
        <v>0</v>
      </c>
      <c r="F201" s="174">
        <f t="shared" si="33"/>
        <v>0</v>
      </c>
      <c r="G201" s="75">
        <v>0</v>
      </c>
      <c r="H201" s="75">
        <v>0</v>
      </c>
      <c r="I201" s="75"/>
      <c r="J201" s="75"/>
      <c r="K201" s="75"/>
      <c r="L201" s="75"/>
      <c r="M201" s="75">
        <v>0</v>
      </c>
      <c r="N201" s="75"/>
      <c r="O201" s="379">
        <v>0</v>
      </c>
      <c r="P201" s="77"/>
      <c r="Q201" s="77"/>
      <c r="R201" s="77"/>
      <c r="S201" s="77"/>
      <c r="T201" s="77"/>
      <c r="U201" s="71">
        <v>0</v>
      </c>
      <c r="V201" s="71">
        <f t="shared" si="34"/>
        <v>0</v>
      </c>
      <c r="W201" s="10">
        <f t="shared" si="35"/>
        <v>0</v>
      </c>
      <c r="X201" s="77">
        <v>0</v>
      </c>
      <c r="Y201" s="10">
        <f>'ИТОГ и проверка (миша-барс)'!D201</f>
        <v>0</v>
      </c>
      <c r="Z201" s="73">
        <v>0</v>
      </c>
      <c r="AA201" s="71">
        <f t="shared" si="36"/>
        <v>0</v>
      </c>
      <c r="AB201" s="10">
        <f t="shared" si="37"/>
        <v>0</v>
      </c>
      <c r="AC201" s="77"/>
      <c r="AD201" s="73"/>
      <c r="AE201" s="77"/>
      <c r="AF201" s="77"/>
      <c r="AG201" s="73">
        <f t="shared" si="38"/>
        <v>0</v>
      </c>
      <c r="AH201" s="73"/>
      <c r="AI201" s="91"/>
      <c r="AJ201" s="91">
        <f t="shared" si="39"/>
        <v>0</v>
      </c>
      <c r="AK201" s="89">
        <f t="shared" si="40"/>
        <v>0</v>
      </c>
      <c r="AL201" s="71">
        <f t="shared" si="41"/>
        <v>0</v>
      </c>
    </row>
    <row r="202" spans="1:38" ht="47.25">
      <c r="A202" s="66" t="s">
        <v>410</v>
      </c>
      <c r="B202" s="67" t="s">
        <v>411</v>
      </c>
      <c r="C202" s="171">
        <v>85.331000000000003</v>
      </c>
      <c r="D202" s="284">
        <v>11</v>
      </c>
      <c r="E202" s="227">
        <v>9</v>
      </c>
      <c r="F202" s="174">
        <f t="shared" si="33"/>
        <v>0.10547163398999192</v>
      </c>
      <c r="G202" s="75">
        <v>1</v>
      </c>
      <c r="H202" s="75">
        <v>9</v>
      </c>
      <c r="I202" s="75"/>
      <c r="J202" s="75"/>
      <c r="K202" s="75"/>
      <c r="L202" s="75"/>
      <c r="M202" s="75">
        <v>1</v>
      </c>
      <c r="N202" s="75"/>
      <c r="O202" s="377">
        <v>0</v>
      </c>
      <c r="P202" s="77"/>
      <c r="Q202" s="77"/>
      <c r="R202" s="77"/>
      <c r="S202" s="77"/>
      <c r="T202" s="77"/>
      <c r="U202" s="71">
        <f t="shared" si="42"/>
        <v>0</v>
      </c>
      <c r="V202" s="257">
        <f t="shared" si="34"/>
        <v>0</v>
      </c>
      <c r="W202" s="73">
        <f t="shared" si="35"/>
        <v>0</v>
      </c>
      <c r="X202" s="147">
        <v>0</v>
      </c>
      <c r="Y202" s="73">
        <f>'ИТОГ и проверка (миша-барс)'!D202</f>
        <v>0</v>
      </c>
      <c r="Z202" s="10">
        <f t="shared" si="43"/>
        <v>0</v>
      </c>
      <c r="AA202" s="71">
        <f t="shared" si="36"/>
        <v>0</v>
      </c>
      <c r="AB202" s="73">
        <f t="shared" si="37"/>
        <v>0</v>
      </c>
      <c r="AC202" s="77"/>
      <c r="AD202" s="73"/>
      <c r="AE202" s="77"/>
      <c r="AF202" s="77"/>
      <c r="AG202" s="73">
        <f t="shared" si="38"/>
        <v>0</v>
      </c>
      <c r="AH202" s="73"/>
      <c r="AI202" s="91"/>
      <c r="AJ202" s="91">
        <f t="shared" si="39"/>
        <v>0</v>
      </c>
      <c r="AK202" s="89">
        <f t="shared" si="40"/>
        <v>0</v>
      </c>
      <c r="AL202" s="71">
        <f t="shared" si="41"/>
        <v>0</v>
      </c>
    </row>
    <row r="203" spans="1:38" ht="47.25">
      <c r="A203" s="66" t="s">
        <v>412</v>
      </c>
      <c r="B203" s="67" t="s">
        <v>413</v>
      </c>
      <c r="C203" s="189">
        <v>387.851</v>
      </c>
      <c r="D203" s="284">
        <v>5</v>
      </c>
      <c r="E203" s="170">
        <v>0</v>
      </c>
      <c r="F203" s="174">
        <f t="shared" si="33"/>
        <v>0</v>
      </c>
      <c r="G203" s="75">
        <v>0</v>
      </c>
      <c r="H203" s="75">
        <v>0</v>
      </c>
      <c r="I203" s="75"/>
      <c r="J203" s="75"/>
      <c r="K203" s="75"/>
      <c r="L203" s="75"/>
      <c r="M203" s="75">
        <v>0</v>
      </c>
      <c r="N203" s="75"/>
      <c r="O203" s="377">
        <v>0</v>
      </c>
      <c r="P203" s="77"/>
      <c r="Q203" s="77"/>
      <c r="R203" s="77"/>
      <c r="S203" s="77"/>
      <c r="T203" s="77"/>
      <c r="U203" s="71">
        <v>0</v>
      </c>
      <c r="V203" s="71">
        <f t="shared" si="34"/>
        <v>0</v>
      </c>
      <c r="W203" s="10">
        <f t="shared" si="35"/>
        <v>0</v>
      </c>
      <c r="X203" s="77">
        <v>0</v>
      </c>
      <c r="Y203" s="10">
        <f>'ИТОГ и проверка (миша-барс)'!D203</f>
        <v>0</v>
      </c>
      <c r="Z203" s="73">
        <v>0</v>
      </c>
      <c r="AA203" s="71">
        <f t="shared" si="36"/>
        <v>0</v>
      </c>
      <c r="AB203" s="10">
        <f t="shared" si="37"/>
        <v>0</v>
      </c>
      <c r="AC203" s="77"/>
      <c r="AD203" s="73"/>
      <c r="AE203" s="77"/>
      <c r="AF203" s="77"/>
      <c r="AG203" s="73">
        <f t="shared" si="38"/>
        <v>0</v>
      </c>
      <c r="AH203" s="73"/>
      <c r="AI203" s="91"/>
      <c r="AJ203" s="91">
        <f t="shared" si="39"/>
        <v>0</v>
      </c>
      <c r="AK203" s="89">
        <f t="shared" si="40"/>
        <v>0</v>
      </c>
      <c r="AL203" s="71">
        <f t="shared" si="41"/>
        <v>0</v>
      </c>
    </row>
    <row r="204" spans="1:38" ht="31.5">
      <c r="A204" s="66" t="s">
        <v>414</v>
      </c>
      <c r="B204" s="67" t="s">
        <v>415</v>
      </c>
      <c r="C204" s="196">
        <v>1.5740000000000001</v>
      </c>
      <c r="D204" s="74">
        <v>0</v>
      </c>
      <c r="E204" s="187">
        <v>0</v>
      </c>
      <c r="F204" s="157">
        <f t="shared" si="33"/>
        <v>0</v>
      </c>
      <c r="G204" s="75">
        <v>0</v>
      </c>
      <c r="H204" s="75">
        <v>0</v>
      </c>
      <c r="I204" s="75"/>
      <c r="J204" s="75"/>
      <c r="K204" s="75"/>
      <c r="L204" s="75"/>
      <c r="M204" s="75">
        <v>0</v>
      </c>
      <c r="N204" s="75"/>
      <c r="O204" s="377">
        <v>0</v>
      </c>
      <c r="P204" s="77"/>
      <c r="Q204" s="77"/>
      <c r="R204" s="77"/>
      <c r="S204" s="77"/>
      <c r="T204" s="77"/>
      <c r="U204" s="71">
        <v>0</v>
      </c>
      <c r="V204" s="257">
        <f t="shared" si="34"/>
        <v>0</v>
      </c>
      <c r="W204" s="73">
        <f t="shared" si="35"/>
        <v>0</v>
      </c>
      <c r="X204" s="147">
        <v>0</v>
      </c>
      <c r="Y204" s="73">
        <f>'ИТОГ и проверка (миша-барс)'!D204</f>
        <v>0</v>
      </c>
      <c r="Z204" s="10">
        <v>0</v>
      </c>
      <c r="AA204" s="71">
        <f t="shared" si="36"/>
        <v>0</v>
      </c>
      <c r="AB204" s="73">
        <f t="shared" si="37"/>
        <v>0</v>
      </c>
      <c r="AC204" s="77"/>
      <c r="AD204" s="73"/>
      <c r="AE204" s="77"/>
      <c r="AF204" s="77"/>
      <c r="AG204" s="73">
        <f t="shared" si="38"/>
        <v>0</v>
      </c>
      <c r="AH204" s="73"/>
      <c r="AI204" s="91"/>
      <c r="AJ204" s="91">
        <f t="shared" si="39"/>
        <v>0</v>
      </c>
      <c r="AK204" s="89">
        <f t="shared" si="40"/>
        <v>0</v>
      </c>
      <c r="AL204" s="71">
        <f t="shared" si="41"/>
        <v>0</v>
      </c>
    </row>
    <row r="205" spans="1:38" ht="47.25">
      <c r="A205" s="66" t="s">
        <v>416</v>
      </c>
      <c r="B205" s="67" t="s">
        <v>417</v>
      </c>
      <c r="C205" s="168">
        <v>103.86</v>
      </c>
      <c r="D205" s="74">
        <v>12</v>
      </c>
      <c r="E205" s="70">
        <v>10</v>
      </c>
      <c r="F205" s="157">
        <f t="shared" si="33"/>
        <v>9.6283458501829386E-2</v>
      </c>
      <c r="G205" s="75">
        <v>1</v>
      </c>
      <c r="H205" s="75">
        <v>8</v>
      </c>
      <c r="I205" s="75"/>
      <c r="J205" s="75"/>
      <c r="K205" s="75"/>
      <c r="L205" s="75"/>
      <c r="M205" s="75">
        <v>1</v>
      </c>
      <c r="N205" s="75"/>
      <c r="O205" s="377">
        <v>0</v>
      </c>
      <c r="P205" s="77"/>
      <c r="Q205" s="77"/>
      <c r="R205" s="77"/>
      <c r="S205" s="77"/>
      <c r="T205" s="77"/>
      <c r="U205" s="71">
        <v>0</v>
      </c>
      <c r="V205" s="71">
        <f t="shared" si="34"/>
        <v>1</v>
      </c>
      <c r="W205" s="10">
        <f t="shared" si="35"/>
        <v>1</v>
      </c>
      <c r="X205" s="77">
        <v>10</v>
      </c>
      <c r="Y205" s="10">
        <f>'ИТОГ и проверка (миша-барс)'!D205</f>
        <v>1</v>
      </c>
      <c r="Z205" s="73">
        <f t="shared" si="43"/>
        <v>10</v>
      </c>
      <c r="AA205" s="71">
        <f t="shared" si="36"/>
        <v>0</v>
      </c>
      <c r="AB205" s="10">
        <f t="shared" si="37"/>
        <v>0</v>
      </c>
      <c r="AC205" s="77"/>
      <c r="AD205" s="73"/>
      <c r="AE205" s="77"/>
      <c r="AF205" s="77"/>
      <c r="AG205" s="73">
        <f t="shared" si="38"/>
        <v>1</v>
      </c>
      <c r="AH205" s="73"/>
      <c r="AI205" s="91"/>
      <c r="AJ205" s="91">
        <f t="shared" si="39"/>
        <v>1</v>
      </c>
      <c r="AK205" s="89">
        <f t="shared" si="40"/>
        <v>0</v>
      </c>
      <c r="AL205" s="71">
        <f t="shared" si="41"/>
        <v>0</v>
      </c>
    </row>
    <row r="206" spans="1:38" ht="31.5" customHeight="1">
      <c r="A206" s="66" t="s">
        <v>418</v>
      </c>
      <c r="B206" s="67" t="s">
        <v>419</v>
      </c>
      <c r="C206" s="171">
        <v>16.981999999999999</v>
      </c>
      <c r="D206" s="74">
        <v>0</v>
      </c>
      <c r="E206" s="187">
        <v>0</v>
      </c>
      <c r="F206" s="157">
        <f t="shared" si="33"/>
        <v>0</v>
      </c>
      <c r="G206" s="75">
        <v>0</v>
      </c>
      <c r="H206" s="75">
        <v>0</v>
      </c>
      <c r="I206" s="75"/>
      <c r="J206" s="75"/>
      <c r="K206" s="75"/>
      <c r="L206" s="75"/>
      <c r="M206" s="75">
        <v>0</v>
      </c>
      <c r="N206" s="75"/>
      <c r="O206" s="377">
        <v>0</v>
      </c>
      <c r="P206" s="77"/>
      <c r="Q206" s="77"/>
      <c r="R206" s="77"/>
      <c r="S206" s="77"/>
      <c r="T206" s="77"/>
      <c r="U206" s="71">
        <v>0</v>
      </c>
      <c r="V206" s="257">
        <f t="shared" si="34"/>
        <v>0</v>
      </c>
      <c r="W206" s="73">
        <f t="shared" si="35"/>
        <v>0</v>
      </c>
      <c r="X206" s="147">
        <v>0</v>
      </c>
      <c r="Y206" s="73">
        <f>'ИТОГ и проверка (миша-барс)'!D206</f>
        <v>0</v>
      </c>
      <c r="Z206" s="10">
        <v>0</v>
      </c>
      <c r="AA206" s="71">
        <f t="shared" si="36"/>
        <v>0</v>
      </c>
      <c r="AB206" s="73">
        <f t="shared" si="37"/>
        <v>0</v>
      </c>
      <c r="AC206" s="77"/>
      <c r="AD206" s="73"/>
      <c r="AE206" s="77"/>
      <c r="AF206" s="77"/>
      <c r="AG206" s="73">
        <f t="shared" si="38"/>
        <v>0</v>
      </c>
      <c r="AH206" s="73"/>
      <c r="AI206" s="91"/>
      <c r="AJ206" s="91">
        <f t="shared" si="39"/>
        <v>0</v>
      </c>
      <c r="AK206" s="89">
        <f t="shared" si="40"/>
        <v>0</v>
      </c>
      <c r="AL206" s="71">
        <f t="shared" si="41"/>
        <v>0</v>
      </c>
    </row>
    <row r="207" spans="1:38" ht="47.25">
      <c r="A207" s="66" t="s">
        <v>420</v>
      </c>
      <c r="B207" s="67" t="s">
        <v>421</v>
      </c>
      <c r="C207" s="168">
        <v>114.56699999999999</v>
      </c>
      <c r="D207" s="74">
        <v>0</v>
      </c>
      <c r="E207" s="70">
        <v>0</v>
      </c>
      <c r="F207" s="157">
        <f t="shared" si="33"/>
        <v>0</v>
      </c>
      <c r="G207" s="75">
        <v>0</v>
      </c>
      <c r="H207" s="75">
        <v>0</v>
      </c>
      <c r="I207" s="75"/>
      <c r="J207" s="75"/>
      <c r="K207" s="75"/>
      <c r="L207" s="75"/>
      <c r="M207" s="75">
        <v>0</v>
      </c>
      <c r="N207" s="75"/>
      <c r="O207" s="377">
        <v>0</v>
      </c>
      <c r="P207" s="77"/>
      <c r="Q207" s="77"/>
      <c r="R207" s="77"/>
      <c r="S207" s="77"/>
      <c r="T207" s="77"/>
      <c r="U207" s="71">
        <v>0</v>
      </c>
      <c r="V207" s="71">
        <f t="shared" si="34"/>
        <v>0</v>
      </c>
      <c r="W207" s="10">
        <f t="shared" si="35"/>
        <v>0</v>
      </c>
      <c r="X207" s="77">
        <v>0</v>
      </c>
      <c r="Y207" s="10">
        <f>'ИТОГ и проверка (миша-барс)'!D207</f>
        <v>0</v>
      </c>
      <c r="Z207" s="73">
        <v>0</v>
      </c>
      <c r="AA207" s="71">
        <f t="shared" si="36"/>
        <v>0</v>
      </c>
      <c r="AB207" s="10">
        <f t="shared" si="37"/>
        <v>0</v>
      </c>
      <c r="AC207" s="77"/>
      <c r="AD207" s="73"/>
      <c r="AE207" s="77"/>
      <c r="AF207" s="77"/>
      <c r="AG207" s="73">
        <f t="shared" si="38"/>
        <v>0</v>
      </c>
      <c r="AH207" s="73"/>
      <c r="AI207" s="91"/>
      <c r="AJ207" s="91">
        <f t="shared" si="39"/>
        <v>0</v>
      </c>
      <c r="AK207" s="89">
        <f t="shared" si="40"/>
        <v>0</v>
      </c>
      <c r="AL207" s="71">
        <f t="shared" si="41"/>
        <v>0</v>
      </c>
    </row>
    <row r="208" spans="1:38" ht="47.25">
      <c r="A208" s="66" t="s">
        <v>422</v>
      </c>
      <c r="B208" s="67" t="s">
        <v>423</v>
      </c>
      <c r="C208" s="171">
        <v>15.319000000000001</v>
      </c>
      <c r="D208" s="74">
        <v>0</v>
      </c>
      <c r="E208" s="187">
        <v>0</v>
      </c>
      <c r="F208" s="157">
        <f t="shared" si="33"/>
        <v>0</v>
      </c>
      <c r="G208" s="75">
        <v>0</v>
      </c>
      <c r="H208" s="75">
        <v>0</v>
      </c>
      <c r="I208" s="75"/>
      <c r="J208" s="75"/>
      <c r="K208" s="75"/>
      <c r="L208" s="75"/>
      <c r="M208" s="75">
        <v>0</v>
      </c>
      <c r="N208" s="75"/>
      <c r="O208" s="377">
        <v>0</v>
      </c>
      <c r="P208" s="77"/>
      <c r="Q208" s="77"/>
      <c r="R208" s="77"/>
      <c r="S208" s="77"/>
      <c r="T208" s="77"/>
      <c r="U208" s="71">
        <v>0</v>
      </c>
      <c r="V208" s="257">
        <f t="shared" si="34"/>
        <v>0</v>
      </c>
      <c r="W208" s="73">
        <f t="shared" si="35"/>
        <v>0</v>
      </c>
      <c r="X208" s="147">
        <v>0</v>
      </c>
      <c r="Y208" s="73">
        <f>'ИТОГ и проверка (миша-барс)'!D208</f>
        <v>0</v>
      </c>
      <c r="Z208" s="10">
        <v>0</v>
      </c>
      <c r="AA208" s="71">
        <f t="shared" si="36"/>
        <v>0</v>
      </c>
      <c r="AB208" s="73">
        <f t="shared" si="37"/>
        <v>0</v>
      </c>
      <c r="AC208" s="77"/>
      <c r="AD208" s="73"/>
      <c r="AE208" s="77"/>
      <c r="AF208" s="77"/>
      <c r="AG208" s="73">
        <f t="shared" si="38"/>
        <v>0</v>
      </c>
      <c r="AH208" s="73"/>
      <c r="AI208" s="91"/>
      <c r="AJ208" s="91">
        <f t="shared" si="39"/>
        <v>0</v>
      </c>
      <c r="AK208" s="89">
        <f t="shared" si="40"/>
        <v>0</v>
      </c>
      <c r="AL208" s="71">
        <f t="shared" si="41"/>
        <v>0</v>
      </c>
    </row>
    <row r="209" spans="1:38" ht="47.25">
      <c r="A209" s="66" t="s">
        <v>424</v>
      </c>
      <c r="B209" s="67" t="s">
        <v>425</v>
      </c>
      <c r="C209" s="168">
        <v>8.5980000000000008</v>
      </c>
      <c r="D209" s="74">
        <v>0</v>
      </c>
      <c r="E209" s="70">
        <v>0</v>
      </c>
      <c r="F209" s="157">
        <f t="shared" si="33"/>
        <v>0</v>
      </c>
      <c r="G209" s="75">
        <v>0</v>
      </c>
      <c r="H209" s="75">
        <v>0</v>
      </c>
      <c r="I209" s="75"/>
      <c r="J209" s="75"/>
      <c r="K209" s="75"/>
      <c r="L209" s="75"/>
      <c r="M209" s="75">
        <v>0</v>
      </c>
      <c r="N209" s="75"/>
      <c r="O209" s="377">
        <v>0</v>
      </c>
      <c r="P209" s="77"/>
      <c r="Q209" s="77"/>
      <c r="R209" s="77"/>
      <c r="S209" s="77"/>
      <c r="T209" s="77"/>
      <c r="U209" s="71">
        <v>0</v>
      </c>
      <c r="V209" s="71">
        <f t="shared" si="34"/>
        <v>0</v>
      </c>
      <c r="W209" s="10">
        <f t="shared" si="35"/>
        <v>0</v>
      </c>
      <c r="X209" s="77">
        <v>0</v>
      </c>
      <c r="Y209" s="10">
        <f>'ИТОГ и проверка (миша-барс)'!D209</f>
        <v>0</v>
      </c>
      <c r="Z209" s="73">
        <v>0</v>
      </c>
      <c r="AA209" s="71">
        <f t="shared" si="36"/>
        <v>0</v>
      </c>
      <c r="AB209" s="10">
        <f t="shared" si="37"/>
        <v>0</v>
      </c>
      <c r="AC209" s="77"/>
      <c r="AD209" s="73"/>
      <c r="AE209" s="77"/>
      <c r="AF209" s="77"/>
      <c r="AG209" s="73">
        <f t="shared" si="38"/>
        <v>0</v>
      </c>
      <c r="AH209" s="73"/>
      <c r="AI209" s="91"/>
      <c r="AJ209" s="91">
        <f t="shared" si="39"/>
        <v>0</v>
      </c>
      <c r="AK209" s="89">
        <f t="shared" si="40"/>
        <v>0</v>
      </c>
      <c r="AL209" s="71">
        <f t="shared" si="41"/>
        <v>0</v>
      </c>
    </row>
    <row r="210" spans="1:38" ht="47.25">
      <c r="A210" s="66" t="s">
        <v>426</v>
      </c>
      <c r="B210" s="67" t="s">
        <v>427</v>
      </c>
      <c r="C210" s="171">
        <v>13.641</v>
      </c>
      <c r="D210" s="74">
        <v>0</v>
      </c>
      <c r="E210" s="187">
        <v>0</v>
      </c>
      <c r="F210" s="157">
        <f t="shared" si="33"/>
        <v>0</v>
      </c>
      <c r="G210" s="75">
        <v>0</v>
      </c>
      <c r="H210" s="75">
        <v>0</v>
      </c>
      <c r="I210" s="75"/>
      <c r="J210" s="75"/>
      <c r="K210" s="75"/>
      <c r="L210" s="75"/>
      <c r="M210" s="75">
        <v>0</v>
      </c>
      <c r="N210" s="75"/>
      <c r="O210" s="377">
        <v>0</v>
      </c>
      <c r="P210" s="77"/>
      <c r="Q210" s="77"/>
      <c r="R210" s="77"/>
      <c r="S210" s="77"/>
      <c r="T210" s="77"/>
      <c r="U210" s="71">
        <v>0</v>
      </c>
      <c r="V210" s="257">
        <f t="shared" si="34"/>
        <v>0</v>
      </c>
      <c r="W210" s="73">
        <f t="shared" si="35"/>
        <v>0</v>
      </c>
      <c r="X210" s="147">
        <v>0</v>
      </c>
      <c r="Y210" s="73">
        <f>'ИТОГ и проверка (миша-барс)'!D210</f>
        <v>0</v>
      </c>
      <c r="Z210" s="10">
        <v>0</v>
      </c>
      <c r="AA210" s="71">
        <f t="shared" si="36"/>
        <v>0</v>
      </c>
      <c r="AB210" s="73">
        <f t="shared" si="37"/>
        <v>0</v>
      </c>
      <c r="AC210" s="77"/>
      <c r="AD210" s="73"/>
      <c r="AE210" s="77"/>
      <c r="AF210" s="77"/>
      <c r="AG210" s="73">
        <f t="shared" si="38"/>
        <v>0</v>
      </c>
      <c r="AH210" s="73"/>
      <c r="AI210" s="91"/>
      <c r="AJ210" s="91">
        <f t="shared" si="39"/>
        <v>0</v>
      </c>
      <c r="AK210" s="89">
        <f t="shared" si="40"/>
        <v>0</v>
      </c>
      <c r="AL210" s="71">
        <f t="shared" si="41"/>
        <v>0</v>
      </c>
    </row>
    <row r="211" spans="1:38" ht="31.5">
      <c r="A211" s="66" t="s">
        <v>428</v>
      </c>
      <c r="B211" s="67" t="s">
        <v>429</v>
      </c>
      <c r="C211" s="195">
        <v>50.604999999999997</v>
      </c>
      <c r="D211" s="74">
        <v>0</v>
      </c>
      <c r="E211" s="90">
        <v>0</v>
      </c>
      <c r="F211" s="157">
        <f t="shared" si="33"/>
        <v>0</v>
      </c>
      <c r="G211" s="75">
        <v>0</v>
      </c>
      <c r="H211" s="75">
        <v>0</v>
      </c>
      <c r="I211" s="75"/>
      <c r="J211" s="75"/>
      <c r="K211" s="75"/>
      <c r="L211" s="75"/>
      <c r="M211" s="75">
        <v>0</v>
      </c>
      <c r="N211" s="75"/>
      <c r="O211" s="377">
        <v>0</v>
      </c>
      <c r="P211" s="77"/>
      <c r="Q211" s="77"/>
      <c r="R211" s="77"/>
      <c r="S211" s="77"/>
      <c r="T211" s="77"/>
      <c r="U211" s="71">
        <v>0</v>
      </c>
      <c r="V211" s="71">
        <f t="shared" si="34"/>
        <v>0</v>
      </c>
      <c r="W211" s="10">
        <f t="shared" si="35"/>
        <v>0</v>
      </c>
      <c r="X211" s="77">
        <v>0</v>
      </c>
      <c r="Y211" s="10">
        <f>'ИТОГ и проверка (миша-барс)'!D211</f>
        <v>0</v>
      </c>
      <c r="Z211" s="73">
        <v>0</v>
      </c>
      <c r="AA211" s="71">
        <f t="shared" si="36"/>
        <v>0</v>
      </c>
      <c r="AB211" s="10">
        <f t="shared" si="37"/>
        <v>0</v>
      </c>
      <c r="AC211" s="77"/>
      <c r="AD211" s="73"/>
      <c r="AE211" s="77"/>
      <c r="AF211" s="77"/>
      <c r="AG211" s="73">
        <f t="shared" si="38"/>
        <v>0</v>
      </c>
      <c r="AH211" s="73"/>
      <c r="AI211" s="91"/>
      <c r="AJ211" s="91">
        <f t="shared" si="39"/>
        <v>0</v>
      </c>
      <c r="AK211" s="89">
        <f t="shared" si="40"/>
        <v>0</v>
      </c>
      <c r="AL211" s="71">
        <f t="shared" si="41"/>
        <v>0</v>
      </c>
    </row>
    <row r="212" spans="1:38" ht="31.5">
      <c r="A212" s="66" t="s">
        <v>430</v>
      </c>
      <c r="B212" s="67" t="s">
        <v>431</v>
      </c>
      <c r="C212" s="171">
        <v>18.405000000000001</v>
      </c>
      <c r="D212" s="74">
        <v>0</v>
      </c>
      <c r="E212" s="148">
        <v>0</v>
      </c>
      <c r="F212" s="157">
        <f t="shared" si="33"/>
        <v>0</v>
      </c>
      <c r="G212" s="75">
        <v>0</v>
      </c>
      <c r="H212" s="75">
        <v>0</v>
      </c>
      <c r="I212" s="75"/>
      <c r="J212" s="75"/>
      <c r="K212" s="75"/>
      <c r="L212" s="75"/>
      <c r="M212" s="75">
        <v>0</v>
      </c>
      <c r="N212" s="75"/>
      <c r="O212" s="377">
        <v>0</v>
      </c>
      <c r="P212" s="77"/>
      <c r="Q212" s="77"/>
      <c r="R212" s="77"/>
      <c r="S212" s="77"/>
      <c r="T212" s="77"/>
      <c r="U212" s="71">
        <v>0</v>
      </c>
      <c r="V212" s="257">
        <f t="shared" si="34"/>
        <v>0</v>
      </c>
      <c r="W212" s="73">
        <f t="shared" si="35"/>
        <v>0</v>
      </c>
      <c r="X212" s="147">
        <v>0</v>
      </c>
      <c r="Y212" s="73">
        <f>'ИТОГ и проверка (миша-барс)'!D212</f>
        <v>0</v>
      </c>
      <c r="Z212" s="10">
        <v>0</v>
      </c>
      <c r="AA212" s="71">
        <f t="shared" si="36"/>
        <v>0</v>
      </c>
      <c r="AB212" s="73">
        <f t="shared" si="37"/>
        <v>0</v>
      </c>
      <c r="AC212" s="77"/>
      <c r="AD212" s="73"/>
      <c r="AE212" s="77"/>
      <c r="AF212" s="77"/>
      <c r="AG212" s="73">
        <f t="shared" si="38"/>
        <v>0</v>
      </c>
      <c r="AH212" s="73"/>
      <c r="AI212" s="91"/>
      <c r="AJ212" s="91">
        <f t="shared" si="39"/>
        <v>0</v>
      </c>
      <c r="AK212" s="89">
        <f t="shared" si="40"/>
        <v>0</v>
      </c>
      <c r="AL212" s="71">
        <f t="shared" si="41"/>
        <v>0</v>
      </c>
    </row>
    <row r="213" spans="1:38" ht="47.25">
      <c r="A213" s="66" t="s">
        <v>432</v>
      </c>
      <c r="B213" s="67" t="s">
        <v>433</v>
      </c>
      <c r="C213" s="195">
        <v>46.442</v>
      </c>
      <c r="D213" s="74">
        <v>0</v>
      </c>
      <c r="E213" s="90">
        <v>0</v>
      </c>
      <c r="F213" s="157">
        <f t="shared" si="33"/>
        <v>0</v>
      </c>
      <c r="G213" s="75">
        <v>0</v>
      </c>
      <c r="H213" s="75">
        <v>0</v>
      </c>
      <c r="I213" s="75"/>
      <c r="J213" s="75"/>
      <c r="K213" s="75"/>
      <c r="L213" s="75"/>
      <c r="M213" s="75">
        <v>0</v>
      </c>
      <c r="N213" s="75"/>
      <c r="O213" s="377">
        <v>0</v>
      </c>
      <c r="P213" s="77"/>
      <c r="Q213" s="77"/>
      <c r="R213" s="77"/>
      <c r="S213" s="77"/>
      <c r="T213" s="77"/>
      <c r="U213" s="71">
        <v>0</v>
      </c>
      <c r="V213" s="71">
        <f t="shared" si="34"/>
        <v>0</v>
      </c>
      <c r="W213" s="10">
        <f t="shared" si="35"/>
        <v>0</v>
      </c>
      <c r="X213" s="77">
        <v>0</v>
      </c>
      <c r="Y213" s="10">
        <f>'ИТОГ и проверка (миша-барс)'!D213</f>
        <v>0</v>
      </c>
      <c r="Z213" s="73">
        <v>0</v>
      </c>
      <c r="AA213" s="71">
        <f t="shared" si="36"/>
        <v>0</v>
      </c>
      <c r="AB213" s="10">
        <f t="shared" si="37"/>
        <v>0</v>
      </c>
      <c r="AC213" s="77"/>
      <c r="AD213" s="73"/>
      <c r="AE213" s="77"/>
      <c r="AF213" s="77"/>
      <c r="AG213" s="73">
        <f t="shared" si="38"/>
        <v>0</v>
      </c>
      <c r="AH213" s="73"/>
      <c r="AI213" s="91"/>
      <c r="AJ213" s="91">
        <f t="shared" si="39"/>
        <v>0</v>
      </c>
      <c r="AK213" s="89">
        <f t="shared" si="40"/>
        <v>0</v>
      </c>
      <c r="AL213" s="71">
        <f t="shared" si="41"/>
        <v>0</v>
      </c>
    </row>
    <row r="214" spans="1:38" ht="47.25">
      <c r="A214" s="66" t="s">
        <v>434</v>
      </c>
      <c r="B214" s="67" t="s">
        <v>435</v>
      </c>
      <c r="C214" s="222">
        <v>51.905999999999999</v>
      </c>
      <c r="D214" s="74">
        <v>0</v>
      </c>
      <c r="E214" s="148">
        <v>0</v>
      </c>
      <c r="F214" s="157">
        <f t="shared" si="33"/>
        <v>0</v>
      </c>
      <c r="G214" s="75">
        <v>0</v>
      </c>
      <c r="H214" s="75">
        <v>0</v>
      </c>
      <c r="I214" s="75"/>
      <c r="J214" s="75"/>
      <c r="K214" s="75"/>
      <c r="L214" s="75"/>
      <c r="M214" s="75">
        <v>0</v>
      </c>
      <c r="N214" s="75"/>
      <c r="O214" s="377">
        <v>0</v>
      </c>
      <c r="P214" s="77"/>
      <c r="Q214" s="77"/>
      <c r="R214" s="77"/>
      <c r="S214" s="77"/>
      <c r="T214" s="77"/>
      <c r="U214" s="71">
        <v>0</v>
      </c>
      <c r="V214" s="257">
        <f t="shared" si="34"/>
        <v>0</v>
      </c>
      <c r="W214" s="73">
        <f t="shared" si="35"/>
        <v>0</v>
      </c>
      <c r="X214" s="147">
        <v>0</v>
      </c>
      <c r="Y214" s="73">
        <f>'ИТОГ и проверка (миша-барс)'!D214</f>
        <v>0</v>
      </c>
      <c r="Z214" s="10">
        <v>0</v>
      </c>
      <c r="AA214" s="71">
        <f t="shared" si="36"/>
        <v>0</v>
      </c>
      <c r="AB214" s="73">
        <f t="shared" si="37"/>
        <v>0</v>
      </c>
      <c r="AC214" s="77"/>
      <c r="AD214" s="73"/>
      <c r="AE214" s="77"/>
      <c r="AF214" s="77"/>
      <c r="AG214" s="73">
        <f t="shared" si="38"/>
        <v>0</v>
      </c>
      <c r="AH214" s="73"/>
      <c r="AI214" s="91"/>
      <c r="AJ214" s="91">
        <f t="shared" si="39"/>
        <v>0</v>
      </c>
      <c r="AK214" s="89">
        <f t="shared" si="40"/>
        <v>0</v>
      </c>
      <c r="AL214" s="71">
        <f t="shared" si="41"/>
        <v>0</v>
      </c>
    </row>
    <row r="215" spans="1:38" ht="31.5">
      <c r="A215" s="66" t="s">
        <v>436</v>
      </c>
      <c r="B215" s="67" t="s">
        <v>437</v>
      </c>
      <c r="C215" s="168">
        <v>34.097000000000001</v>
      </c>
      <c r="D215" s="74">
        <v>0</v>
      </c>
      <c r="E215" s="90">
        <v>0</v>
      </c>
      <c r="F215" s="157">
        <f t="shared" si="33"/>
        <v>0</v>
      </c>
      <c r="G215" s="75">
        <v>0</v>
      </c>
      <c r="H215" s="75">
        <v>0</v>
      </c>
      <c r="I215" s="75"/>
      <c r="J215" s="75"/>
      <c r="K215" s="75"/>
      <c r="L215" s="75"/>
      <c r="M215" s="75">
        <v>0</v>
      </c>
      <c r="N215" s="75"/>
      <c r="O215" s="377">
        <v>0</v>
      </c>
      <c r="P215" s="77"/>
      <c r="Q215" s="77"/>
      <c r="R215" s="77"/>
      <c r="S215" s="77"/>
      <c r="T215" s="77"/>
      <c r="U215" s="71">
        <v>0</v>
      </c>
      <c r="V215" s="71">
        <f t="shared" si="34"/>
        <v>0</v>
      </c>
      <c r="W215" s="10">
        <f t="shared" si="35"/>
        <v>0</v>
      </c>
      <c r="X215" s="77">
        <v>0</v>
      </c>
      <c r="Y215" s="10">
        <f>'ИТОГ и проверка (миша-барс)'!D215</f>
        <v>0</v>
      </c>
      <c r="Z215" s="73">
        <v>0</v>
      </c>
      <c r="AA215" s="71">
        <f t="shared" si="36"/>
        <v>0</v>
      </c>
      <c r="AB215" s="10">
        <f t="shared" si="37"/>
        <v>0</v>
      </c>
      <c r="AC215" s="77"/>
      <c r="AD215" s="73"/>
      <c r="AE215" s="77"/>
      <c r="AF215" s="77"/>
      <c r="AG215" s="73">
        <f t="shared" si="38"/>
        <v>0</v>
      </c>
      <c r="AH215" s="73"/>
      <c r="AI215" s="91"/>
      <c r="AJ215" s="91">
        <f t="shared" si="39"/>
        <v>0</v>
      </c>
      <c r="AK215" s="89">
        <f t="shared" si="40"/>
        <v>0</v>
      </c>
      <c r="AL215" s="71">
        <f t="shared" si="41"/>
        <v>0</v>
      </c>
    </row>
    <row r="216" spans="1:38" ht="31.5">
      <c r="A216" s="66" t="s">
        <v>438</v>
      </c>
      <c r="B216" s="67" t="s">
        <v>439</v>
      </c>
      <c r="C216" s="222">
        <v>48.301000000000002</v>
      </c>
      <c r="D216" s="74">
        <v>0</v>
      </c>
      <c r="E216" s="148">
        <v>0</v>
      </c>
      <c r="F216" s="157">
        <f t="shared" si="33"/>
        <v>0</v>
      </c>
      <c r="G216" s="75">
        <v>0</v>
      </c>
      <c r="H216" s="75">
        <v>0</v>
      </c>
      <c r="I216" s="75"/>
      <c r="J216" s="75"/>
      <c r="K216" s="75"/>
      <c r="L216" s="75"/>
      <c r="M216" s="75">
        <v>0</v>
      </c>
      <c r="N216" s="75"/>
      <c r="O216" s="377">
        <v>0</v>
      </c>
      <c r="P216" s="77"/>
      <c r="Q216" s="77"/>
      <c r="R216" s="77"/>
      <c r="S216" s="77"/>
      <c r="T216" s="77"/>
      <c r="U216" s="71">
        <v>0</v>
      </c>
      <c r="V216" s="257">
        <f t="shared" si="34"/>
        <v>0</v>
      </c>
      <c r="W216" s="73">
        <f t="shared" si="35"/>
        <v>0</v>
      </c>
      <c r="X216" s="147">
        <v>0</v>
      </c>
      <c r="Y216" s="73">
        <f>'ИТОГ и проверка (миша-барс)'!D216</f>
        <v>0</v>
      </c>
      <c r="Z216" s="10">
        <v>0</v>
      </c>
      <c r="AA216" s="71">
        <f t="shared" si="36"/>
        <v>0</v>
      </c>
      <c r="AB216" s="73">
        <f t="shared" si="37"/>
        <v>0</v>
      </c>
      <c r="AC216" s="77"/>
      <c r="AD216" s="73"/>
      <c r="AE216" s="77"/>
      <c r="AF216" s="77"/>
      <c r="AG216" s="73">
        <f t="shared" si="38"/>
        <v>0</v>
      </c>
      <c r="AH216" s="73"/>
      <c r="AI216" s="91"/>
      <c r="AJ216" s="91">
        <f t="shared" si="39"/>
        <v>0</v>
      </c>
      <c r="AK216" s="89">
        <f t="shared" si="40"/>
        <v>0</v>
      </c>
      <c r="AL216" s="71">
        <f t="shared" si="41"/>
        <v>0</v>
      </c>
    </row>
    <row r="217" spans="1:38">
      <c r="A217" s="93" t="s">
        <v>440</v>
      </c>
      <c r="B217" s="57" t="s">
        <v>441</v>
      </c>
      <c r="C217" s="175"/>
      <c r="D217" s="58"/>
      <c r="E217" s="59"/>
      <c r="F217" s="192"/>
      <c r="G217" s="61"/>
      <c r="H217" s="61"/>
      <c r="I217" s="61"/>
      <c r="J217" s="61"/>
      <c r="K217" s="61"/>
      <c r="L217" s="61"/>
      <c r="M217" s="61"/>
      <c r="N217" s="61"/>
      <c r="O217" s="378"/>
      <c r="P217" s="58"/>
      <c r="Q217" s="58"/>
      <c r="R217" s="58"/>
      <c r="S217" s="58"/>
      <c r="T217" s="58"/>
      <c r="U217" s="58"/>
      <c r="V217" s="60"/>
      <c r="W217" s="60"/>
      <c r="X217" s="60"/>
      <c r="Y217" s="60"/>
      <c r="Z217" s="120"/>
      <c r="AA217" s="60"/>
      <c r="AB217" s="10">
        <f t="shared" si="37"/>
        <v>0</v>
      </c>
      <c r="AC217" s="60"/>
      <c r="AD217" s="60"/>
      <c r="AE217" s="60"/>
      <c r="AF217" s="60"/>
      <c r="AG217" s="60"/>
      <c r="AH217" s="60"/>
      <c r="AI217" s="317"/>
      <c r="AJ217" s="91">
        <f t="shared" si="39"/>
        <v>0</v>
      </c>
      <c r="AK217" s="89">
        <f t="shared" si="40"/>
        <v>0</v>
      </c>
      <c r="AL217" s="71">
        <f t="shared" si="41"/>
        <v>0</v>
      </c>
    </row>
    <row r="218" spans="1:38" ht="47.25">
      <c r="A218" s="66" t="s">
        <v>442</v>
      </c>
      <c r="B218" s="67" t="s">
        <v>443</v>
      </c>
      <c r="C218" s="171">
        <v>3221.3</v>
      </c>
      <c r="D218" s="69">
        <v>0</v>
      </c>
      <c r="E218" s="148">
        <v>0</v>
      </c>
      <c r="F218" s="157">
        <f t="shared" si="33"/>
        <v>0</v>
      </c>
      <c r="G218" s="75">
        <v>0</v>
      </c>
      <c r="H218" s="75">
        <v>0</v>
      </c>
      <c r="I218" s="75">
        <v>0</v>
      </c>
      <c r="J218" s="75"/>
      <c r="K218" s="75"/>
      <c r="L218" s="75"/>
      <c r="M218" s="75">
        <v>0</v>
      </c>
      <c r="N218" s="75"/>
      <c r="O218" s="377">
        <v>0</v>
      </c>
      <c r="P218" s="77"/>
      <c r="Q218" s="77"/>
      <c r="R218" s="77"/>
      <c r="S218" s="77"/>
      <c r="T218" s="77"/>
      <c r="U218" s="71">
        <v>0</v>
      </c>
      <c r="V218" s="257">
        <f t="shared" si="34"/>
        <v>0</v>
      </c>
      <c r="W218" s="73">
        <f t="shared" si="35"/>
        <v>0</v>
      </c>
      <c r="X218" s="77">
        <v>0</v>
      </c>
      <c r="Y218" s="10">
        <f>'ИТОГ и проверка (миша-барс)'!D218</f>
        <v>0</v>
      </c>
      <c r="Z218" s="73">
        <v>0</v>
      </c>
      <c r="AA218" s="257">
        <f t="shared" si="36"/>
        <v>0</v>
      </c>
      <c r="AB218" s="73">
        <f t="shared" si="37"/>
        <v>0</v>
      </c>
      <c r="AC218" s="77">
        <v>0</v>
      </c>
      <c r="AD218" s="73"/>
      <c r="AE218" s="77"/>
      <c r="AF218" s="77"/>
      <c r="AG218" s="73">
        <f t="shared" si="38"/>
        <v>0</v>
      </c>
      <c r="AH218" s="73"/>
      <c r="AI218" s="91"/>
      <c r="AJ218" s="91">
        <f t="shared" si="39"/>
        <v>0</v>
      </c>
      <c r="AK218" s="89">
        <f t="shared" si="40"/>
        <v>0</v>
      </c>
      <c r="AL218" s="71">
        <f t="shared" si="41"/>
        <v>0</v>
      </c>
    </row>
    <row r="219" spans="1:38">
      <c r="A219" s="93" t="s">
        <v>444</v>
      </c>
      <c r="B219" s="57" t="s">
        <v>445</v>
      </c>
      <c r="C219" s="175"/>
      <c r="D219" s="58"/>
      <c r="E219" s="59"/>
      <c r="F219" s="192"/>
      <c r="G219" s="61"/>
      <c r="H219" s="61"/>
      <c r="I219" s="61"/>
      <c r="J219" s="61"/>
      <c r="K219" s="61"/>
      <c r="L219" s="61"/>
      <c r="M219" s="61"/>
      <c r="N219" s="61"/>
      <c r="O219" s="378"/>
      <c r="P219" s="58"/>
      <c r="Q219" s="58"/>
      <c r="R219" s="58"/>
      <c r="S219" s="58"/>
      <c r="T219" s="58"/>
      <c r="U219" s="58"/>
      <c r="V219" s="60"/>
      <c r="W219" s="60"/>
      <c r="X219" s="60"/>
      <c r="Y219" s="60"/>
      <c r="Z219" s="120"/>
      <c r="AA219" s="60"/>
      <c r="AB219" s="10">
        <f t="shared" si="37"/>
        <v>0</v>
      </c>
      <c r="AC219" s="60"/>
      <c r="AD219" s="60"/>
      <c r="AE219" s="60"/>
      <c r="AF219" s="60"/>
      <c r="AG219" s="60"/>
      <c r="AH219" s="60"/>
      <c r="AI219" s="317"/>
      <c r="AJ219" s="91">
        <f t="shared" si="39"/>
        <v>0</v>
      </c>
      <c r="AK219" s="89">
        <f t="shared" si="40"/>
        <v>0</v>
      </c>
      <c r="AL219" s="71">
        <f t="shared" si="41"/>
        <v>0</v>
      </c>
    </row>
    <row r="220" spans="1:38" ht="47.25">
      <c r="A220" s="66" t="s">
        <v>446</v>
      </c>
      <c r="B220" s="67" t="s">
        <v>447</v>
      </c>
      <c r="C220" s="171">
        <v>986.86199999999997</v>
      </c>
      <c r="D220" s="74">
        <v>0</v>
      </c>
      <c r="E220" s="363">
        <v>0</v>
      </c>
      <c r="F220" s="157">
        <f t="shared" si="33"/>
        <v>0</v>
      </c>
      <c r="G220" s="75">
        <v>0</v>
      </c>
      <c r="H220" s="75">
        <v>0</v>
      </c>
      <c r="I220" s="75"/>
      <c r="J220" s="75"/>
      <c r="K220" s="75"/>
      <c r="L220" s="75"/>
      <c r="M220" s="75">
        <v>0</v>
      </c>
      <c r="N220" s="75"/>
      <c r="O220" s="379">
        <v>0</v>
      </c>
      <c r="P220" s="77"/>
      <c r="Q220" s="77"/>
      <c r="R220" s="77"/>
      <c r="S220" s="77"/>
      <c r="T220" s="77"/>
      <c r="U220" s="71">
        <v>0</v>
      </c>
      <c r="V220" s="257">
        <f t="shared" si="34"/>
        <v>0</v>
      </c>
      <c r="W220" s="73">
        <f t="shared" si="35"/>
        <v>0</v>
      </c>
      <c r="X220" s="77">
        <v>0</v>
      </c>
      <c r="Y220" s="10">
        <f>'ИТОГ и проверка (миша-барс)'!D220</f>
        <v>0</v>
      </c>
      <c r="Z220" s="73">
        <v>0</v>
      </c>
      <c r="AA220" s="257">
        <f t="shared" si="36"/>
        <v>0</v>
      </c>
      <c r="AB220" s="73">
        <f t="shared" si="37"/>
        <v>0</v>
      </c>
      <c r="AC220" s="77"/>
      <c r="AD220" s="73"/>
      <c r="AE220" s="77"/>
      <c r="AF220" s="77"/>
      <c r="AG220" s="73">
        <f t="shared" si="38"/>
        <v>0</v>
      </c>
      <c r="AH220" s="73"/>
      <c r="AI220" s="91"/>
      <c r="AJ220" s="91">
        <f t="shared" si="39"/>
        <v>0</v>
      </c>
      <c r="AK220" s="89">
        <f t="shared" si="40"/>
        <v>0</v>
      </c>
      <c r="AL220" s="71">
        <f t="shared" si="41"/>
        <v>0</v>
      </c>
    </row>
    <row r="221" spans="1:38" ht="47.25">
      <c r="A221" s="66" t="s">
        <v>448</v>
      </c>
      <c r="B221" s="67" t="s">
        <v>449</v>
      </c>
      <c r="C221" s="168">
        <v>600.15499999999997</v>
      </c>
      <c r="D221" s="74">
        <v>0</v>
      </c>
      <c r="E221" s="90">
        <v>0</v>
      </c>
      <c r="F221" s="157">
        <f t="shared" si="33"/>
        <v>0</v>
      </c>
      <c r="G221" s="75">
        <v>0</v>
      </c>
      <c r="H221" s="75">
        <v>0</v>
      </c>
      <c r="I221" s="75"/>
      <c r="J221" s="75"/>
      <c r="K221" s="75"/>
      <c r="L221" s="75"/>
      <c r="M221" s="75">
        <v>0</v>
      </c>
      <c r="N221" s="75"/>
      <c r="O221" s="379">
        <v>0</v>
      </c>
      <c r="P221" s="77"/>
      <c r="Q221" s="77"/>
      <c r="R221" s="77"/>
      <c r="S221" s="77"/>
      <c r="T221" s="77"/>
      <c r="U221" s="71">
        <v>0</v>
      </c>
      <c r="V221" s="71">
        <f t="shared" si="34"/>
        <v>0</v>
      </c>
      <c r="W221" s="10">
        <f t="shared" si="35"/>
        <v>0</v>
      </c>
      <c r="X221" s="77">
        <v>0</v>
      </c>
      <c r="Y221" s="73">
        <f>'ИТОГ и проверка (миша-барс)'!D221</f>
        <v>0</v>
      </c>
      <c r="Z221" s="10">
        <v>0</v>
      </c>
      <c r="AA221" s="71">
        <f t="shared" si="36"/>
        <v>0</v>
      </c>
      <c r="AB221" s="10">
        <f t="shared" si="37"/>
        <v>0</v>
      </c>
      <c r="AC221" s="77"/>
      <c r="AD221" s="73"/>
      <c r="AE221" s="77"/>
      <c r="AF221" s="77"/>
      <c r="AG221" s="73">
        <f t="shared" si="38"/>
        <v>0</v>
      </c>
      <c r="AH221" s="73"/>
      <c r="AI221" s="91"/>
      <c r="AJ221" s="91">
        <f t="shared" si="39"/>
        <v>0</v>
      </c>
      <c r="AK221" s="89">
        <f t="shared" si="40"/>
        <v>0</v>
      </c>
      <c r="AL221" s="71">
        <f t="shared" si="41"/>
        <v>0</v>
      </c>
    </row>
    <row r="222" spans="1:38" ht="47.25">
      <c r="A222" s="66" t="s">
        <v>450</v>
      </c>
      <c r="B222" s="67" t="s">
        <v>451</v>
      </c>
      <c r="C222" s="171">
        <v>316.95299999999997</v>
      </c>
      <c r="D222" s="74">
        <v>32</v>
      </c>
      <c r="E222" s="148">
        <v>32</v>
      </c>
      <c r="F222" s="157">
        <f t="shared" si="33"/>
        <v>0.1009613412714188</v>
      </c>
      <c r="G222" s="75">
        <v>0</v>
      </c>
      <c r="H222" s="75">
        <v>0</v>
      </c>
      <c r="I222" s="75"/>
      <c r="J222" s="75"/>
      <c r="K222" s="75"/>
      <c r="L222" s="75"/>
      <c r="M222" s="75">
        <v>0</v>
      </c>
      <c r="N222" s="75"/>
      <c r="O222" s="377">
        <v>0</v>
      </c>
      <c r="P222" s="77"/>
      <c r="Q222" s="77"/>
      <c r="R222" s="77"/>
      <c r="S222" s="77"/>
      <c r="T222" s="77"/>
      <c r="U222" s="71">
        <v>0</v>
      </c>
      <c r="V222" s="257">
        <f t="shared" si="34"/>
        <v>3.2</v>
      </c>
      <c r="W222" s="73">
        <f t="shared" si="35"/>
        <v>3</v>
      </c>
      <c r="X222" s="77">
        <v>10</v>
      </c>
      <c r="Y222" s="10">
        <f>'ИТОГ и проверка (миша-барс)'!D222</f>
        <v>0</v>
      </c>
      <c r="Z222" s="73">
        <f t="shared" si="43"/>
        <v>0</v>
      </c>
      <c r="AA222" s="257">
        <f t="shared" si="36"/>
        <v>-10</v>
      </c>
      <c r="AB222" s="73">
        <f t="shared" si="37"/>
        <v>0</v>
      </c>
      <c r="AC222" s="77"/>
      <c r="AD222" s="73"/>
      <c r="AE222" s="77"/>
      <c r="AF222" s="77"/>
      <c r="AG222" s="73">
        <f t="shared" si="38"/>
        <v>0</v>
      </c>
      <c r="AH222" s="73"/>
      <c r="AI222" s="91"/>
      <c r="AJ222" s="91">
        <f t="shared" si="39"/>
        <v>0</v>
      </c>
      <c r="AK222" s="89">
        <f t="shared" si="40"/>
        <v>0</v>
      </c>
      <c r="AL222" s="71">
        <f t="shared" si="41"/>
        <v>0</v>
      </c>
    </row>
    <row r="223" spans="1:38">
      <c r="A223" s="93" t="s">
        <v>452</v>
      </c>
      <c r="B223" s="57" t="s">
        <v>453</v>
      </c>
      <c r="C223" s="175"/>
      <c r="D223" s="58"/>
      <c r="E223" s="59"/>
      <c r="F223" s="192"/>
      <c r="G223" s="61"/>
      <c r="H223" s="61"/>
      <c r="I223" s="61"/>
      <c r="J223" s="61"/>
      <c r="K223" s="61"/>
      <c r="L223" s="61"/>
      <c r="M223" s="61"/>
      <c r="N223" s="61"/>
      <c r="O223" s="378"/>
      <c r="P223" s="58"/>
      <c r="Q223" s="58"/>
      <c r="R223" s="58"/>
      <c r="S223" s="58"/>
      <c r="T223" s="58"/>
      <c r="U223" s="58"/>
      <c r="V223" s="60"/>
      <c r="W223" s="60"/>
      <c r="X223" s="60"/>
      <c r="Y223" s="60"/>
      <c r="Z223" s="120"/>
      <c r="AA223" s="60"/>
      <c r="AB223" s="10">
        <f t="shared" si="37"/>
        <v>0</v>
      </c>
      <c r="AC223" s="60"/>
      <c r="AD223" s="60"/>
      <c r="AE223" s="60"/>
      <c r="AF223" s="60"/>
      <c r="AG223" s="60"/>
      <c r="AH223" s="60"/>
      <c r="AI223" s="317"/>
      <c r="AJ223" s="91">
        <f t="shared" si="39"/>
        <v>0</v>
      </c>
      <c r="AK223" s="89">
        <f t="shared" si="40"/>
        <v>0</v>
      </c>
      <c r="AL223" s="71">
        <f t="shared" si="41"/>
        <v>0</v>
      </c>
    </row>
    <row r="224" spans="1:38" ht="63">
      <c r="A224" s="66" t="s">
        <v>454</v>
      </c>
      <c r="B224" s="67" t="s">
        <v>455</v>
      </c>
      <c r="C224" s="171">
        <v>185.38</v>
      </c>
      <c r="D224" s="74">
        <v>0</v>
      </c>
      <c r="E224" s="226">
        <v>0</v>
      </c>
      <c r="F224" s="157">
        <f t="shared" si="33"/>
        <v>0</v>
      </c>
      <c r="G224" s="75">
        <v>0</v>
      </c>
      <c r="H224" s="75">
        <v>0</v>
      </c>
      <c r="I224" s="75"/>
      <c r="J224" s="75"/>
      <c r="K224" s="75"/>
      <c r="L224" s="75"/>
      <c r="M224" s="75">
        <v>0</v>
      </c>
      <c r="N224" s="75"/>
      <c r="O224" s="379">
        <v>0</v>
      </c>
      <c r="P224" s="77"/>
      <c r="Q224" s="77"/>
      <c r="R224" s="77"/>
      <c r="S224" s="77"/>
      <c r="T224" s="77"/>
      <c r="U224" s="71">
        <v>0</v>
      </c>
      <c r="V224" s="257">
        <f t="shared" si="34"/>
        <v>0</v>
      </c>
      <c r="W224" s="73">
        <f t="shared" si="35"/>
        <v>0</v>
      </c>
      <c r="X224" s="77">
        <v>0</v>
      </c>
      <c r="Y224" s="10">
        <f>'ИТОГ и проверка (миша-барс)'!D224</f>
        <v>0</v>
      </c>
      <c r="Z224" s="73">
        <v>0</v>
      </c>
      <c r="AA224" s="257">
        <f t="shared" si="36"/>
        <v>0</v>
      </c>
      <c r="AB224" s="73">
        <f t="shared" si="37"/>
        <v>0</v>
      </c>
      <c r="AC224" s="77"/>
      <c r="AD224" s="73"/>
      <c r="AE224" s="77"/>
      <c r="AF224" s="77"/>
      <c r="AG224" s="73">
        <f t="shared" si="38"/>
        <v>0</v>
      </c>
      <c r="AH224" s="73"/>
      <c r="AI224" s="91"/>
      <c r="AJ224" s="91">
        <f t="shared" si="39"/>
        <v>0</v>
      </c>
      <c r="AK224" s="89">
        <f t="shared" si="40"/>
        <v>0</v>
      </c>
      <c r="AL224" s="71">
        <f t="shared" si="41"/>
        <v>0</v>
      </c>
    </row>
    <row r="225" spans="1:38" ht="31.5">
      <c r="A225" s="66" t="s">
        <v>456</v>
      </c>
      <c r="B225" s="67" t="s">
        <v>457</v>
      </c>
      <c r="C225" s="168">
        <v>85.9</v>
      </c>
      <c r="D225" s="74">
        <v>0</v>
      </c>
      <c r="E225" s="70">
        <v>0</v>
      </c>
      <c r="F225" s="157">
        <f t="shared" si="33"/>
        <v>0</v>
      </c>
      <c r="G225" s="75">
        <v>0</v>
      </c>
      <c r="H225" s="75">
        <v>0</v>
      </c>
      <c r="I225" s="75"/>
      <c r="J225" s="75"/>
      <c r="K225" s="75"/>
      <c r="L225" s="75"/>
      <c r="M225" s="75">
        <v>0</v>
      </c>
      <c r="N225" s="75"/>
      <c r="O225" s="379">
        <v>0</v>
      </c>
      <c r="P225" s="77"/>
      <c r="Q225" s="77"/>
      <c r="R225" s="77"/>
      <c r="S225" s="77"/>
      <c r="T225" s="77"/>
      <c r="U225" s="71">
        <v>0</v>
      </c>
      <c r="V225" s="71">
        <f t="shared" si="34"/>
        <v>0</v>
      </c>
      <c r="W225" s="10">
        <f t="shared" si="35"/>
        <v>0</v>
      </c>
      <c r="X225" s="77">
        <v>0</v>
      </c>
      <c r="Y225" s="73">
        <f>'ИТОГ и проверка (миша-барс)'!D225</f>
        <v>0</v>
      </c>
      <c r="Z225" s="10">
        <v>0</v>
      </c>
      <c r="AA225" s="71">
        <f t="shared" si="36"/>
        <v>0</v>
      </c>
      <c r="AB225" s="10">
        <f t="shared" si="37"/>
        <v>0</v>
      </c>
      <c r="AC225" s="77"/>
      <c r="AD225" s="73"/>
      <c r="AE225" s="77"/>
      <c r="AF225" s="77"/>
      <c r="AG225" s="73">
        <f t="shared" si="38"/>
        <v>0</v>
      </c>
      <c r="AH225" s="73"/>
      <c r="AI225" s="91"/>
      <c r="AJ225" s="91">
        <f t="shared" si="39"/>
        <v>0</v>
      </c>
      <c r="AK225" s="89">
        <f t="shared" si="40"/>
        <v>0</v>
      </c>
      <c r="AL225" s="71">
        <f t="shared" si="41"/>
        <v>0</v>
      </c>
    </row>
    <row r="226" spans="1:38" ht="31.5">
      <c r="A226" s="66" t="s">
        <v>458</v>
      </c>
      <c r="B226" s="67" t="s">
        <v>459</v>
      </c>
      <c r="C226" s="171">
        <v>74.510000000000005</v>
      </c>
      <c r="D226" s="74">
        <v>0</v>
      </c>
      <c r="E226" s="148">
        <v>0</v>
      </c>
      <c r="F226" s="157">
        <f t="shared" si="33"/>
        <v>0</v>
      </c>
      <c r="G226" s="75">
        <v>0</v>
      </c>
      <c r="H226" s="75">
        <v>0</v>
      </c>
      <c r="I226" s="75"/>
      <c r="J226" s="75"/>
      <c r="K226" s="75"/>
      <c r="L226" s="75"/>
      <c r="M226" s="75">
        <v>0</v>
      </c>
      <c r="N226" s="75"/>
      <c r="O226" s="379">
        <v>0</v>
      </c>
      <c r="P226" s="77"/>
      <c r="Q226" s="77"/>
      <c r="R226" s="77"/>
      <c r="S226" s="77"/>
      <c r="T226" s="77"/>
      <c r="U226" s="71">
        <v>0</v>
      </c>
      <c r="V226" s="257">
        <f t="shared" si="34"/>
        <v>0</v>
      </c>
      <c r="W226" s="73">
        <f t="shared" si="35"/>
        <v>0</v>
      </c>
      <c r="X226" s="77">
        <v>0</v>
      </c>
      <c r="Y226" s="10">
        <f>'ИТОГ и проверка (миша-барс)'!D226</f>
        <v>0</v>
      </c>
      <c r="Z226" s="73">
        <v>0</v>
      </c>
      <c r="AA226" s="257">
        <f t="shared" si="36"/>
        <v>0</v>
      </c>
      <c r="AB226" s="73">
        <f t="shared" si="37"/>
        <v>0</v>
      </c>
      <c r="AC226" s="77"/>
      <c r="AD226" s="73"/>
      <c r="AE226" s="77"/>
      <c r="AF226" s="77"/>
      <c r="AG226" s="73">
        <f t="shared" si="38"/>
        <v>0</v>
      </c>
      <c r="AH226" s="73"/>
      <c r="AI226" s="91"/>
      <c r="AJ226" s="91">
        <f t="shared" si="39"/>
        <v>0</v>
      </c>
      <c r="AK226" s="89">
        <f t="shared" si="40"/>
        <v>0</v>
      </c>
      <c r="AL226" s="71">
        <f t="shared" si="41"/>
        <v>0</v>
      </c>
    </row>
    <row r="227" spans="1:38" ht="47.25">
      <c r="A227" s="66" t="s">
        <v>460</v>
      </c>
      <c r="B227" s="67" t="s">
        <v>461</v>
      </c>
      <c r="C227" s="195">
        <v>125.851</v>
      </c>
      <c r="D227" s="74">
        <v>65</v>
      </c>
      <c r="E227" s="109">
        <v>65</v>
      </c>
      <c r="F227" s="157">
        <f t="shared" si="33"/>
        <v>0.51648377843640492</v>
      </c>
      <c r="G227" s="75">
        <v>0</v>
      </c>
      <c r="H227" s="75">
        <v>0</v>
      </c>
      <c r="I227" s="75"/>
      <c r="J227" s="75"/>
      <c r="K227" s="75"/>
      <c r="L227" s="75"/>
      <c r="M227" s="75">
        <v>0</v>
      </c>
      <c r="N227" s="75"/>
      <c r="O227" s="377">
        <v>0</v>
      </c>
      <c r="P227" s="77"/>
      <c r="Q227" s="77"/>
      <c r="R227" s="77"/>
      <c r="S227" s="77"/>
      <c r="T227" s="77"/>
      <c r="U227" s="71">
        <v>0</v>
      </c>
      <c r="V227" s="71">
        <f t="shared" si="34"/>
        <v>6.5</v>
      </c>
      <c r="W227" s="10">
        <f t="shared" si="35"/>
        <v>6</v>
      </c>
      <c r="X227" s="77">
        <v>10</v>
      </c>
      <c r="Y227" s="73">
        <f>'ИТОГ и проверка (миша-барс)'!D227</f>
        <v>0</v>
      </c>
      <c r="Z227" s="10">
        <f t="shared" si="43"/>
        <v>0</v>
      </c>
      <c r="AA227" s="71">
        <f t="shared" si="36"/>
        <v>-10</v>
      </c>
      <c r="AB227" s="10">
        <f t="shared" si="37"/>
        <v>0</v>
      </c>
      <c r="AC227" s="77"/>
      <c r="AD227" s="73"/>
      <c r="AE227" s="77"/>
      <c r="AF227" s="77"/>
      <c r="AG227" s="73">
        <f t="shared" si="38"/>
        <v>0</v>
      </c>
      <c r="AH227" s="73"/>
      <c r="AI227" s="91"/>
      <c r="AJ227" s="91">
        <f t="shared" si="39"/>
        <v>0</v>
      </c>
      <c r="AK227" s="89">
        <f t="shared" si="40"/>
        <v>0</v>
      </c>
      <c r="AL227" s="71">
        <f t="shared" si="41"/>
        <v>0</v>
      </c>
    </row>
    <row r="228" spans="1:38" ht="31.5">
      <c r="A228" s="66" t="s">
        <v>462</v>
      </c>
      <c r="B228" s="67" t="s">
        <v>463</v>
      </c>
      <c r="C228" s="171">
        <v>23.507999999999999</v>
      </c>
      <c r="D228" s="74">
        <v>0</v>
      </c>
      <c r="E228" s="226">
        <v>0</v>
      </c>
      <c r="F228" s="157">
        <f t="shared" ref="F228:F265" si="44">E228/C228</f>
        <v>0</v>
      </c>
      <c r="G228" s="75">
        <v>0</v>
      </c>
      <c r="H228" s="75">
        <v>0</v>
      </c>
      <c r="I228" s="75"/>
      <c r="J228" s="75"/>
      <c r="K228" s="75"/>
      <c r="L228" s="75"/>
      <c r="M228" s="75">
        <v>0</v>
      </c>
      <c r="N228" s="75"/>
      <c r="O228" s="379">
        <v>0</v>
      </c>
      <c r="P228" s="77"/>
      <c r="Q228" s="77"/>
      <c r="R228" s="77"/>
      <c r="S228" s="77"/>
      <c r="T228" s="77"/>
      <c r="U228" s="71">
        <v>0</v>
      </c>
      <c r="V228" s="257">
        <f t="shared" ref="V228:V264" si="45">E228*X228%</f>
        <v>0</v>
      </c>
      <c r="W228" s="73">
        <f t="shared" ref="W228:W264" si="46">ROUNDDOWN(V228,0)</f>
        <v>0</v>
      </c>
      <c r="X228" s="77">
        <v>0</v>
      </c>
      <c r="Y228" s="10">
        <f>'ИТОГ и проверка (миша-барс)'!D228</f>
        <v>0</v>
      </c>
      <c r="Z228" s="73">
        <v>0</v>
      </c>
      <c r="AA228" s="257">
        <f t="shared" ref="AA228:AA264" si="47">Z228-X228</f>
        <v>0</v>
      </c>
      <c r="AB228" s="73">
        <f t="shared" ref="AB228:AB264" si="48">IF(AA228&gt;0.01,AA228*1000000,0)</f>
        <v>0</v>
      </c>
      <c r="AC228" s="77"/>
      <c r="AD228" s="73"/>
      <c r="AE228" s="77"/>
      <c r="AF228" s="77"/>
      <c r="AG228" s="73">
        <f t="shared" ref="AG228:AG264" si="49">Y228</f>
        <v>0</v>
      </c>
      <c r="AH228" s="73"/>
      <c r="AI228" s="91"/>
      <c r="AJ228" s="91">
        <f t="shared" ref="AJ228:AJ265" si="50">SUM(AD228:AI228)</f>
        <v>0</v>
      </c>
      <c r="AK228" s="89">
        <f t="shared" ref="AK228:AK264" si="51">AJ228-Y228</f>
        <v>0</v>
      </c>
      <c r="AL228" s="71">
        <f t="shared" ref="AL228:AL264" si="52">IF(AK228&gt;1,AK228*1000,0)</f>
        <v>0</v>
      </c>
    </row>
    <row r="229" spans="1:38" ht="31.5">
      <c r="A229" s="66" t="s">
        <v>464</v>
      </c>
      <c r="B229" s="67" t="s">
        <v>465</v>
      </c>
      <c r="C229" s="168">
        <v>161</v>
      </c>
      <c r="D229" s="74">
        <v>158</v>
      </c>
      <c r="E229" s="70">
        <v>161</v>
      </c>
      <c r="F229" s="157">
        <f t="shared" si="44"/>
        <v>1</v>
      </c>
      <c r="G229" s="75">
        <v>15</v>
      </c>
      <c r="H229" s="75">
        <v>9</v>
      </c>
      <c r="I229" s="75"/>
      <c r="J229" s="75"/>
      <c r="K229" s="75"/>
      <c r="L229" s="75"/>
      <c r="M229" s="75">
        <v>15</v>
      </c>
      <c r="N229" s="75"/>
      <c r="O229" s="379">
        <v>0</v>
      </c>
      <c r="P229" s="77"/>
      <c r="Q229" s="77"/>
      <c r="R229" s="77"/>
      <c r="S229" s="77"/>
      <c r="T229" s="77"/>
      <c r="U229" s="71">
        <v>0</v>
      </c>
      <c r="V229" s="71">
        <f t="shared" si="45"/>
        <v>16.100000000000001</v>
      </c>
      <c r="W229" s="10">
        <f t="shared" si="46"/>
        <v>16</v>
      </c>
      <c r="X229" s="77">
        <v>10</v>
      </c>
      <c r="Y229" s="73">
        <f>'ИТОГ и проверка (миша-барс)'!D229</f>
        <v>10</v>
      </c>
      <c r="Z229" s="10">
        <f t="shared" si="43"/>
        <v>6.2111801242236018</v>
      </c>
      <c r="AA229" s="71">
        <f t="shared" si="47"/>
        <v>-3.7888198757763982</v>
      </c>
      <c r="AB229" s="10">
        <f t="shared" si="48"/>
        <v>0</v>
      </c>
      <c r="AC229" s="77"/>
      <c r="AD229" s="73"/>
      <c r="AE229" s="77"/>
      <c r="AF229" s="77"/>
      <c r="AG229" s="73">
        <f t="shared" si="49"/>
        <v>10</v>
      </c>
      <c r="AH229" s="73"/>
      <c r="AI229" s="91"/>
      <c r="AJ229" s="91">
        <f t="shared" si="50"/>
        <v>10</v>
      </c>
      <c r="AK229" s="89">
        <f t="shared" si="51"/>
        <v>0</v>
      </c>
      <c r="AL229" s="71">
        <f t="shared" si="52"/>
        <v>0</v>
      </c>
    </row>
    <row r="230" spans="1:38" ht="31.5">
      <c r="A230" s="66" t="s">
        <v>466</v>
      </c>
      <c r="B230" s="67" t="s">
        <v>467</v>
      </c>
      <c r="C230" s="171">
        <v>28</v>
      </c>
      <c r="D230" s="74">
        <v>0</v>
      </c>
      <c r="E230" s="206">
        <v>0</v>
      </c>
      <c r="F230" s="157">
        <f t="shared" si="44"/>
        <v>0</v>
      </c>
      <c r="G230" s="75">
        <v>0</v>
      </c>
      <c r="H230" s="75">
        <v>0</v>
      </c>
      <c r="I230" s="75"/>
      <c r="J230" s="75"/>
      <c r="K230" s="75"/>
      <c r="L230" s="75"/>
      <c r="M230" s="75">
        <v>0</v>
      </c>
      <c r="N230" s="75"/>
      <c r="O230" s="379">
        <v>0</v>
      </c>
      <c r="P230" s="77"/>
      <c r="Q230" s="77"/>
      <c r="R230" s="77"/>
      <c r="S230" s="77"/>
      <c r="T230" s="77"/>
      <c r="U230" s="71">
        <v>0</v>
      </c>
      <c r="V230" s="257">
        <f t="shared" si="45"/>
        <v>0</v>
      </c>
      <c r="W230" s="73">
        <f t="shared" si="46"/>
        <v>0</v>
      </c>
      <c r="X230" s="77">
        <v>0</v>
      </c>
      <c r="Y230" s="10">
        <f>'ИТОГ и проверка (миша-барс)'!D230</f>
        <v>0</v>
      </c>
      <c r="Z230" s="73">
        <v>0</v>
      </c>
      <c r="AA230" s="257">
        <f t="shared" si="47"/>
        <v>0</v>
      </c>
      <c r="AB230" s="73">
        <f t="shared" si="48"/>
        <v>0</v>
      </c>
      <c r="AC230" s="77"/>
      <c r="AD230" s="73"/>
      <c r="AE230" s="77"/>
      <c r="AF230" s="77"/>
      <c r="AG230" s="73">
        <f t="shared" si="49"/>
        <v>0</v>
      </c>
      <c r="AH230" s="73"/>
      <c r="AI230" s="91"/>
      <c r="AJ230" s="91">
        <f t="shared" si="50"/>
        <v>0</v>
      </c>
      <c r="AK230" s="89">
        <f t="shared" si="51"/>
        <v>0</v>
      </c>
      <c r="AL230" s="71">
        <f t="shared" si="52"/>
        <v>0</v>
      </c>
    </row>
    <row r="231" spans="1:38" ht="63">
      <c r="A231" s="66" t="s">
        <v>468</v>
      </c>
      <c r="B231" s="67" t="s">
        <v>469</v>
      </c>
      <c r="C231" s="195">
        <v>145.673</v>
      </c>
      <c r="D231" s="284">
        <v>175</v>
      </c>
      <c r="E231" s="250">
        <v>175</v>
      </c>
      <c r="F231" s="174">
        <f t="shared" si="44"/>
        <v>1.201320766374002</v>
      </c>
      <c r="G231" s="75">
        <v>15</v>
      </c>
      <c r="H231" s="75">
        <v>9</v>
      </c>
      <c r="I231" s="75"/>
      <c r="J231" s="75"/>
      <c r="K231" s="75"/>
      <c r="L231" s="75"/>
      <c r="M231" s="75">
        <v>15</v>
      </c>
      <c r="N231" s="75"/>
      <c r="O231" s="379">
        <v>1</v>
      </c>
      <c r="P231" s="77"/>
      <c r="Q231" s="77"/>
      <c r="R231" s="77"/>
      <c r="S231" s="77"/>
      <c r="T231" s="77"/>
      <c r="U231" s="71">
        <f t="shared" si="42"/>
        <v>6.666666666666667</v>
      </c>
      <c r="V231" s="71">
        <f t="shared" si="45"/>
        <v>17.5</v>
      </c>
      <c r="W231" s="10">
        <f t="shared" si="46"/>
        <v>17</v>
      </c>
      <c r="X231" s="77">
        <v>10</v>
      </c>
      <c r="Y231" s="73">
        <f>'ИТОГ и проверка (миша-барс)'!D231</f>
        <v>17</v>
      </c>
      <c r="Z231" s="10">
        <f t="shared" si="43"/>
        <v>9.7142857142857135</v>
      </c>
      <c r="AA231" s="71">
        <f t="shared" si="47"/>
        <v>-0.28571428571428648</v>
      </c>
      <c r="AB231" s="10">
        <f t="shared" si="48"/>
        <v>0</v>
      </c>
      <c r="AC231" s="77"/>
      <c r="AD231" s="73"/>
      <c r="AE231" s="77"/>
      <c r="AF231" s="77"/>
      <c r="AG231" s="73">
        <f t="shared" si="49"/>
        <v>17</v>
      </c>
      <c r="AH231" s="73"/>
      <c r="AI231" s="91"/>
      <c r="AJ231" s="91">
        <f t="shared" si="50"/>
        <v>17</v>
      </c>
      <c r="AK231" s="89">
        <f t="shared" si="51"/>
        <v>0</v>
      </c>
      <c r="AL231" s="71">
        <f t="shared" si="52"/>
        <v>0</v>
      </c>
    </row>
    <row r="232" spans="1:38" ht="63">
      <c r="A232" s="66" t="s">
        <v>470</v>
      </c>
      <c r="B232" s="67" t="s">
        <v>471</v>
      </c>
      <c r="C232" s="222">
        <v>76.474999999999994</v>
      </c>
      <c r="D232" s="74">
        <v>115</v>
      </c>
      <c r="E232" s="148">
        <v>130</v>
      </c>
      <c r="F232" s="157">
        <f t="shared" si="44"/>
        <v>1.6999019287348809</v>
      </c>
      <c r="G232" s="75">
        <v>10</v>
      </c>
      <c r="H232" s="75">
        <v>9</v>
      </c>
      <c r="I232" s="75"/>
      <c r="J232" s="75"/>
      <c r="K232" s="75"/>
      <c r="L232" s="75"/>
      <c r="M232" s="75">
        <v>10</v>
      </c>
      <c r="N232" s="75"/>
      <c r="O232" s="379">
        <v>1</v>
      </c>
      <c r="P232" s="77"/>
      <c r="Q232" s="77"/>
      <c r="R232" s="77"/>
      <c r="S232" s="77"/>
      <c r="T232" s="77"/>
      <c r="U232" s="71">
        <f t="shared" si="42"/>
        <v>10</v>
      </c>
      <c r="V232" s="257">
        <f t="shared" si="45"/>
        <v>13</v>
      </c>
      <c r="W232" s="73">
        <f t="shared" si="46"/>
        <v>13</v>
      </c>
      <c r="X232" s="77">
        <v>10</v>
      </c>
      <c r="Y232" s="10">
        <f>'ИТОГ и проверка (миша-барс)'!D232</f>
        <v>11</v>
      </c>
      <c r="Z232" s="73">
        <f t="shared" si="43"/>
        <v>8.4615384615384617</v>
      </c>
      <c r="AA232" s="257">
        <f t="shared" si="47"/>
        <v>-1.5384615384615383</v>
      </c>
      <c r="AB232" s="73">
        <f t="shared" si="48"/>
        <v>0</v>
      </c>
      <c r="AC232" s="77"/>
      <c r="AD232" s="73"/>
      <c r="AE232" s="77"/>
      <c r="AF232" s="77"/>
      <c r="AG232" s="73">
        <f t="shared" si="49"/>
        <v>11</v>
      </c>
      <c r="AH232" s="73"/>
      <c r="AI232" s="91"/>
      <c r="AJ232" s="91">
        <f t="shared" si="50"/>
        <v>11</v>
      </c>
      <c r="AK232" s="89">
        <f t="shared" si="51"/>
        <v>0</v>
      </c>
      <c r="AL232" s="71">
        <f t="shared" si="52"/>
        <v>0</v>
      </c>
    </row>
    <row r="233" spans="1:38">
      <c r="A233" s="93" t="s">
        <v>472</v>
      </c>
      <c r="B233" s="57" t="s">
        <v>473</v>
      </c>
      <c r="C233" s="175"/>
      <c r="D233" s="58"/>
      <c r="E233" s="59"/>
      <c r="F233" s="267"/>
      <c r="G233" s="61"/>
      <c r="H233" s="61"/>
      <c r="I233" s="61"/>
      <c r="J233" s="61"/>
      <c r="K233" s="61"/>
      <c r="L233" s="61"/>
      <c r="M233" s="61"/>
      <c r="N233" s="61"/>
      <c r="O233" s="378"/>
      <c r="P233" s="58"/>
      <c r="Q233" s="58"/>
      <c r="R233" s="58"/>
      <c r="S233" s="58"/>
      <c r="T233" s="58"/>
      <c r="U233" s="58"/>
      <c r="V233" s="60"/>
      <c r="W233" s="60"/>
      <c r="X233" s="60"/>
      <c r="Y233" s="60"/>
      <c r="Z233" s="120"/>
      <c r="AA233" s="60"/>
      <c r="AB233" s="10">
        <f t="shared" si="48"/>
        <v>0</v>
      </c>
      <c r="AC233" s="60"/>
      <c r="AD233" s="60"/>
      <c r="AE233" s="60"/>
      <c r="AF233" s="60"/>
      <c r="AG233" s="60"/>
      <c r="AH233" s="60"/>
      <c r="AI233" s="317"/>
      <c r="AJ233" s="91">
        <f t="shared" si="50"/>
        <v>0</v>
      </c>
      <c r="AK233" s="89">
        <f t="shared" si="51"/>
        <v>0</v>
      </c>
      <c r="AL233" s="71">
        <f t="shared" si="52"/>
        <v>0</v>
      </c>
    </row>
    <row r="234" spans="1:38" ht="47.25">
      <c r="A234" s="66" t="s">
        <v>474</v>
      </c>
      <c r="B234" s="67" t="s">
        <v>475</v>
      </c>
      <c r="C234" s="171">
        <v>89.930999999999997</v>
      </c>
      <c r="D234" s="74">
        <v>0</v>
      </c>
      <c r="E234" s="148">
        <v>0</v>
      </c>
      <c r="F234" s="157">
        <f t="shared" si="44"/>
        <v>0</v>
      </c>
      <c r="G234" s="75">
        <v>0</v>
      </c>
      <c r="H234" s="75">
        <v>0</v>
      </c>
      <c r="I234" s="75"/>
      <c r="J234" s="75"/>
      <c r="K234" s="75"/>
      <c r="L234" s="75"/>
      <c r="M234" s="75">
        <v>0</v>
      </c>
      <c r="N234" s="75"/>
      <c r="O234" s="377">
        <v>0</v>
      </c>
      <c r="P234" s="77"/>
      <c r="Q234" s="77"/>
      <c r="R234" s="77"/>
      <c r="S234" s="77"/>
      <c r="T234" s="77"/>
      <c r="U234" s="71">
        <v>0</v>
      </c>
      <c r="V234" s="257">
        <f t="shared" si="45"/>
        <v>0</v>
      </c>
      <c r="W234" s="73">
        <f t="shared" si="46"/>
        <v>0</v>
      </c>
      <c r="X234" s="77">
        <v>0</v>
      </c>
      <c r="Y234" s="10">
        <f>'ИТОГ и проверка (миша-барс)'!D234</f>
        <v>0</v>
      </c>
      <c r="Z234" s="73">
        <v>0</v>
      </c>
      <c r="AA234" s="257">
        <f t="shared" si="47"/>
        <v>0</v>
      </c>
      <c r="AB234" s="73">
        <f t="shared" si="48"/>
        <v>0</v>
      </c>
      <c r="AC234" s="77"/>
      <c r="AD234" s="73"/>
      <c r="AE234" s="77"/>
      <c r="AF234" s="77"/>
      <c r="AG234" s="73">
        <f t="shared" si="49"/>
        <v>0</v>
      </c>
      <c r="AH234" s="73"/>
      <c r="AI234" s="91"/>
      <c r="AJ234" s="91">
        <f t="shared" si="50"/>
        <v>0</v>
      </c>
      <c r="AK234" s="89">
        <f t="shared" si="51"/>
        <v>0</v>
      </c>
      <c r="AL234" s="71">
        <f t="shared" si="52"/>
        <v>0</v>
      </c>
    </row>
    <row r="235" spans="1:38" ht="31.5">
      <c r="A235" s="66" t="s">
        <v>476</v>
      </c>
      <c r="B235" s="67" t="s">
        <v>477</v>
      </c>
      <c r="C235" s="168">
        <v>397</v>
      </c>
      <c r="D235" s="74">
        <v>79</v>
      </c>
      <c r="E235" s="75">
        <v>119</v>
      </c>
      <c r="F235" s="157">
        <f t="shared" si="44"/>
        <v>0.29974811083123426</v>
      </c>
      <c r="G235" s="75">
        <v>7</v>
      </c>
      <c r="H235" s="75">
        <v>9</v>
      </c>
      <c r="I235" s="75"/>
      <c r="J235" s="75"/>
      <c r="K235" s="75"/>
      <c r="L235" s="75"/>
      <c r="M235" s="75">
        <v>7</v>
      </c>
      <c r="N235" s="75"/>
      <c r="O235" s="377">
        <v>4</v>
      </c>
      <c r="P235" s="77"/>
      <c r="Q235" s="77"/>
      <c r="R235" s="77"/>
      <c r="S235" s="77"/>
      <c r="T235" s="77"/>
      <c r="U235" s="71">
        <f t="shared" si="42"/>
        <v>57.142857142857139</v>
      </c>
      <c r="V235" s="71">
        <f t="shared" si="45"/>
        <v>11.9</v>
      </c>
      <c r="W235" s="10">
        <f t="shared" si="46"/>
        <v>11</v>
      </c>
      <c r="X235" s="77">
        <v>10</v>
      </c>
      <c r="Y235" s="73">
        <f>'ИТОГ и проверка (миша-барс)'!D235</f>
        <v>9</v>
      </c>
      <c r="Z235" s="10">
        <f t="shared" si="43"/>
        <v>7.5630252100840343</v>
      </c>
      <c r="AA235" s="71">
        <f t="shared" si="47"/>
        <v>-2.4369747899159657</v>
      </c>
      <c r="AB235" s="10">
        <f t="shared" si="48"/>
        <v>0</v>
      </c>
      <c r="AC235" s="77"/>
      <c r="AD235" s="73"/>
      <c r="AE235" s="77"/>
      <c r="AF235" s="77"/>
      <c r="AG235" s="73">
        <f t="shared" si="49"/>
        <v>9</v>
      </c>
      <c r="AH235" s="73"/>
      <c r="AI235" s="91"/>
      <c r="AJ235" s="91">
        <f t="shared" si="50"/>
        <v>9</v>
      </c>
      <c r="AK235" s="89">
        <f t="shared" si="51"/>
        <v>0</v>
      </c>
      <c r="AL235" s="71">
        <f t="shared" si="52"/>
        <v>0</v>
      </c>
    </row>
    <row r="236" spans="1:38" ht="47.25">
      <c r="A236" s="66" t="s">
        <v>478</v>
      </c>
      <c r="B236" s="67" t="s">
        <v>479</v>
      </c>
      <c r="C236" s="171">
        <v>283.51</v>
      </c>
      <c r="D236" s="74">
        <v>54</v>
      </c>
      <c r="E236" s="251">
        <v>85</v>
      </c>
      <c r="F236" s="157">
        <f t="shared" si="44"/>
        <v>0.29981305774046774</v>
      </c>
      <c r="G236" s="75">
        <v>5</v>
      </c>
      <c r="H236" s="75">
        <v>9</v>
      </c>
      <c r="I236" s="75"/>
      <c r="J236" s="75"/>
      <c r="K236" s="75"/>
      <c r="L236" s="75"/>
      <c r="M236" s="75">
        <v>5</v>
      </c>
      <c r="N236" s="75"/>
      <c r="O236" s="377">
        <v>0</v>
      </c>
      <c r="P236" s="77"/>
      <c r="Q236" s="77"/>
      <c r="R236" s="77"/>
      <c r="S236" s="77"/>
      <c r="T236" s="77"/>
      <c r="U236" s="71">
        <v>0</v>
      </c>
      <c r="V236" s="257">
        <f t="shared" si="45"/>
        <v>8.5</v>
      </c>
      <c r="W236" s="73">
        <f t="shared" si="46"/>
        <v>8</v>
      </c>
      <c r="X236" s="77">
        <v>10</v>
      </c>
      <c r="Y236" s="10">
        <f>'ИТОГ и проверка (миша-барс)'!D236</f>
        <v>8</v>
      </c>
      <c r="Z236" s="73">
        <f t="shared" si="43"/>
        <v>9.4117647058823533</v>
      </c>
      <c r="AA236" s="257">
        <f t="shared" si="47"/>
        <v>-0.58823529411764675</v>
      </c>
      <c r="AB236" s="73">
        <f t="shared" si="48"/>
        <v>0</v>
      </c>
      <c r="AC236" s="77"/>
      <c r="AD236" s="73"/>
      <c r="AE236" s="77"/>
      <c r="AF236" s="77"/>
      <c r="AG236" s="73">
        <f t="shared" si="49"/>
        <v>8</v>
      </c>
      <c r="AH236" s="73"/>
      <c r="AI236" s="91"/>
      <c r="AJ236" s="91">
        <f t="shared" si="50"/>
        <v>8</v>
      </c>
      <c r="AK236" s="89">
        <f t="shared" si="51"/>
        <v>0</v>
      </c>
      <c r="AL236" s="71">
        <f t="shared" si="52"/>
        <v>0</v>
      </c>
    </row>
    <row r="237" spans="1:38" ht="47.25">
      <c r="A237" s="66" t="s">
        <v>480</v>
      </c>
      <c r="B237" s="67" t="s">
        <v>481</v>
      </c>
      <c r="C237" s="168">
        <v>17.295000000000002</v>
      </c>
      <c r="D237" s="284">
        <v>4</v>
      </c>
      <c r="E237" s="250">
        <v>5</v>
      </c>
      <c r="F237" s="174">
        <f t="shared" si="44"/>
        <v>0.28910089621277824</v>
      </c>
      <c r="G237" s="75">
        <v>0</v>
      </c>
      <c r="H237" s="75">
        <v>0</v>
      </c>
      <c r="I237" s="75"/>
      <c r="J237" s="75"/>
      <c r="K237" s="75"/>
      <c r="L237" s="75"/>
      <c r="M237" s="75">
        <v>0</v>
      </c>
      <c r="N237" s="75"/>
      <c r="O237" s="377">
        <v>0</v>
      </c>
      <c r="P237" s="77"/>
      <c r="Q237" s="77"/>
      <c r="R237" s="77"/>
      <c r="S237" s="77"/>
      <c r="T237" s="77"/>
      <c r="U237" s="71">
        <v>0</v>
      </c>
      <c r="V237" s="71">
        <f t="shared" si="45"/>
        <v>0.5</v>
      </c>
      <c r="W237" s="10">
        <f t="shared" si="46"/>
        <v>0</v>
      </c>
      <c r="X237" s="77">
        <v>10</v>
      </c>
      <c r="Y237" s="73">
        <f>'ИТОГ и проверка (миша-барс)'!D237</f>
        <v>0</v>
      </c>
      <c r="Z237" s="10">
        <f t="shared" si="43"/>
        <v>0</v>
      </c>
      <c r="AA237" s="71">
        <f t="shared" si="47"/>
        <v>-10</v>
      </c>
      <c r="AB237" s="10">
        <f t="shared" si="48"/>
        <v>0</v>
      </c>
      <c r="AC237" s="77"/>
      <c r="AD237" s="73"/>
      <c r="AE237" s="77"/>
      <c r="AF237" s="77"/>
      <c r="AG237" s="73">
        <f t="shared" si="49"/>
        <v>0</v>
      </c>
      <c r="AH237" s="73"/>
      <c r="AI237" s="91"/>
      <c r="AJ237" s="91">
        <f t="shared" si="50"/>
        <v>0</v>
      </c>
      <c r="AK237" s="89">
        <f t="shared" si="51"/>
        <v>0</v>
      </c>
      <c r="AL237" s="71">
        <f t="shared" si="52"/>
        <v>0</v>
      </c>
    </row>
    <row r="238" spans="1:38" ht="47.25">
      <c r="A238" s="66" t="s">
        <v>482</v>
      </c>
      <c r="B238" s="67" t="s">
        <v>483</v>
      </c>
      <c r="C238" s="171">
        <v>21.34</v>
      </c>
      <c r="D238" s="74">
        <v>5</v>
      </c>
      <c r="E238" s="251">
        <v>6</v>
      </c>
      <c r="F238" s="157">
        <f t="shared" si="44"/>
        <v>0.28116213683223995</v>
      </c>
      <c r="G238" s="75">
        <v>0</v>
      </c>
      <c r="H238" s="75">
        <v>0</v>
      </c>
      <c r="I238" s="75"/>
      <c r="J238" s="75"/>
      <c r="K238" s="75"/>
      <c r="L238" s="75"/>
      <c r="M238" s="75">
        <v>0</v>
      </c>
      <c r="N238" s="75"/>
      <c r="O238" s="377">
        <v>0</v>
      </c>
      <c r="P238" s="77"/>
      <c r="Q238" s="77"/>
      <c r="R238" s="77"/>
      <c r="S238" s="77"/>
      <c r="T238" s="77"/>
      <c r="U238" s="71">
        <v>0</v>
      </c>
      <c r="V238" s="257">
        <f t="shared" si="45"/>
        <v>0</v>
      </c>
      <c r="W238" s="73">
        <f t="shared" si="46"/>
        <v>0</v>
      </c>
      <c r="X238" s="77">
        <v>0</v>
      </c>
      <c r="Y238" s="10">
        <f>'ИТОГ и проверка (миша-барс)'!D238</f>
        <v>0</v>
      </c>
      <c r="Z238" s="73">
        <f t="shared" si="43"/>
        <v>0</v>
      </c>
      <c r="AA238" s="257">
        <f t="shared" si="47"/>
        <v>0</v>
      </c>
      <c r="AB238" s="73">
        <f t="shared" si="48"/>
        <v>0</v>
      </c>
      <c r="AC238" s="77"/>
      <c r="AD238" s="73"/>
      <c r="AE238" s="77"/>
      <c r="AF238" s="77"/>
      <c r="AG238" s="73">
        <f t="shared" si="49"/>
        <v>0</v>
      </c>
      <c r="AH238" s="73"/>
      <c r="AI238" s="91"/>
      <c r="AJ238" s="91">
        <f t="shared" si="50"/>
        <v>0</v>
      </c>
      <c r="AK238" s="89">
        <f t="shared" si="51"/>
        <v>0</v>
      </c>
      <c r="AL238" s="71">
        <f t="shared" si="52"/>
        <v>0</v>
      </c>
    </row>
    <row r="239" spans="1:38" ht="47.25">
      <c r="A239" s="66" t="s">
        <v>484</v>
      </c>
      <c r="B239" s="67" t="s">
        <v>485</v>
      </c>
      <c r="C239" s="195">
        <v>398.80700000000002</v>
      </c>
      <c r="D239" s="284">
        <v>75</v>
      </c>
      <c r="E239" s="250">
        <v>90</v>
      </c>
      <c r="F239" s="174">
        <f t="shared" si="44"/>
        <v>0.22567306993106939</v>
      </c>
      <c r="G239" s="75">
        <v>0</v>
      </c>
      <c r="H239" s="75">
        <v>0</v>
      </c>
      <c r="I239" s="75"/>
      <c r="J239" s="75"/>
      <c r="K239" s="75"/>
      <c r="L239" s="75"/>
      <c r="M239" s="75">
        <v>0</v>
      </c>
      <c r="N239" s="75"/>
      <c r="O239" s="377">
        <v>0</v>
      </c>
      <c r="P239" s="77"/>
      <c r="Q239" s="77"/>
      <c r="R239" s="77"/>
      <c r="S239" s="77"/>
      <c r="T239" s="77"/>
      <c r="U239" s="71">
        <v>0</v>
      </c>
      <c r="V239" s="71">
        <f t="shared" si="45"/>
        <v>9</v>
      </c>
      <c r="W239" s="10">
        <f t="shared" si="46"/>
        <v>9</v>
      </c>
      <c r="X239" s="77">
        <v>10</v>
      </c>
      <c r="Y239" s="73">
        <f>'ИТОГ и проверка (миша-барс)'!D239</f>
        <v>0</v>
      </c>
      <c r="Z239" s="10">
        <f t="shared" si="43"/>
        <v>0</v>
      </c>
      <c r="AA239" s="71">
        <f t="shared" si="47"/>
        <v>-10</v>
      </c>
      <c r="AB239" s="10">
        <f t="shared" si="48"/>
        <v>0</v>
      </c>
      <c r="AC239" s="77"/>
      <c r="AD239" s="73"/>
      <c r="AE239" s="77"/>
      <c r="AF239" s="77"/>
      <c r="AG239" s="73">
        <f t="shared" si="49"/>
        <v>0</v>
      </c>
      <c r="AH239" s="73"/>
      <c r="AI239" s="91"/>
      <c r="AJ239" s="91">
        <f t="shared" si="50"/>
        <v>0</v>
      </c>
      <c r="AK239" s="89">
        <f t="shared" si="51"/>
        <v>0</v>
      </c>
      <c r="AL239" s="71">
        <f t="shared" si="52"/>
        <v>0</v>
      </c>
    </row>
    <row r="240" spans="1:38" ht="47.25">
      <c r="A240" s="66" t="s">
        <v>486</v>
      </c>
      <c r="B240" s="67" t="s">
        <v>487</v>
      </c>
      <c r="C240" s="171">
        <v>379.44299999999998</v>
      </c>
      <c r="D240" s="74">
        <v>72</v>
      </c>
      <c r="E240" s="266">
        <v>83</v>
      </c>
      <c r="F240" s="157">
        <f t="shared" si="44"/>
        <v>0.21874168188634394</v>
      </c>
      <c r="G240" s="75">
        <v>3</v>
      </c>
      <c r="H240" s="75">
        <v>4</v>
      </c>
      <c r="I240" s="75"/>
      <c r="J240" s="75"/>
      <c r="K240" s="75"/>
      <c r="L240" s="75"/>
      <c r="M240" s="75">
        <v>3</v>
      </c>
      <c r="N240" s="75"/>
      <c r="O240" s="377">
        <v>0</v>
      </c>
      <c r="P240" s="77"/>
      <c r="Q240" s="77"/>
      <c r="R240" s="77"/>
      <c r="S240" s="77"/>
      <c r="T240" s="77"/>
      <c r="U240" s="71">
        <f t="shared" si="42"/>
        <v>0</v>
      </c>
      <c r="V240" s="257">
        <f t="shared" si="45"/>
        <v>8.3000000000000007</v>
      </c>
      <c r="W240" s="73">
        <f t="shared" si="46"/>
        <v>8</v>
      </c>
      <c r="X240" s="77">
        <v>10</v>
      </c>
      <c r="Y240" s="10">
        <f>'ИТОГ и проверка (миша-барс)'!D240</f>
        <v>2</v>
      </c>
      <c r="Z240" s="73">
        <f t="shared" si="43"/>
        <v>2.4096385542168677</v>
      </c>
      <c r="AA240" s="257">
        <f t="shared" si="47"/>
        <v>-7.5903614457831328</v>
      </c>
      <c r="AB240" s="73">
        <f t="shared" si="48"/>
        <v>0</v>
      </c>
      <c r="AC240" s="77"/>
      <c r="AD240" s="73"/>
      <c r="AE240" s="77"/>
      <c r="AF240" s="77"/>
      <c r="AG240" s="73">
        <f t="shared" si="49"/>
        <v>2</v>
      </c>
      <c r="AH240" s="73"/>
      <c r="AI240" s="91"/>
      <c r="AJ240" s="91">
        <f t="shared" si="50"/>
        <v>2</v>
      </c>
      <c r="AK240" s="89">
        <f t="shared" si="51"/>
        <v>0</v>
      </c>
      <c r="AL240" s="71">
        <f t="shared" si="52"/>
        <v>0</v>
      </c>
    </row>
    <row r="241" spans="1:38" ht="31.5">
      <c r="A241" s="66" t="s">
        <v>488</v>
      </c>
      <c r="B241" s="67" t="s">
        <v>489</v>
      </c>
      <c r="C241" s="195">
        <v>246.23500000000001</v>
      </c>
      <c r="D241" s="284">
        <v>69</v>
      </c>
      <c r="E241" s="250">
        <v>65</v>
      </c>
      <c r="F241" s="174">
        <f t="shared" si="44"/>
        <v>0.26397547058704079</v>
      </c>
      <c r="G241" s="75">
        <v>6</v>
      </c>
      <c r="H241" s="75">
        <v>9</v>
      </c>
      <c r="I241" s="75"/>
      <c r="J241" s="75"/>
      <c r="K241" s="75"/>
      <c r="L241" s="75"/>
      <c r="M241" s="75">
        <v>6</v>
      </c>
      <c r="N241" s="75"/>
      <c r="O241" s="377">
        <v>1</v>
      </c>
      <c r="P241" s="77"/>
      <c r="Q241" s="77"/>
      <c r="R241" s="77"/>
      <c r="S241" s="77"/>
      <c r="T241" s="77"/>
      <c r="U241" s="71">
        <f t="shared" si="42"/>
        <v>16.666666666666668</v>
      </c>
      <c r="V241" s="71">
        <f t="shared" si="45"/>
        <v>6.5</v>
      </c>
      <c r="W241" s="10">
        <f t="shared" si="46"/>
        <v>6</v>
      </c>
      <c r="X241" s="77">
        <v>10</v>
      </c>
      <c r="Y241" s="73">
        <f>'ИТОГ и проверка (миша-барс)'!D241</f>
        <v>5</v>
      </c>
      <c r="Z241" s="10">
        <f t="shared" si="43"/>
        <v>7.6923076923076916</v>
      </c>
      <c r="AA241" s="71">
        <f t="shared" si="47"/>
        <v>-2.3076923076923084</v>
      </c>
      <c r="AB241" s="10">
        <f t="shared" si="48"/>
        <v>0</v>
      </c>
      <c r="AC241" s="77"/>
      <c r="AD241" s="73"/>
      <c r="AE241" s="77"/>
      <c r="AF241" s="77"/>
      <c r="AG241" s="73">
        <f t="shared" si="49"/>
        <v>5</v>
      </c>
      <c r="AH241" s="73"/>
      <c r="AI241" s="91"/>
      <c r="AJ241" s="91">
        <f t="shared" si="50"/>
        <v>5</v>
      </c>
      <c r="AK241" s="89">
        <f t="shared" si="51"/>
        <v>0</v>
      </c>
      <c r="AL241" s="71">
        <f t="shared" si="52"/>
        <v>0</v>
      </c>
    </row>
    <row r="242" spans="1:38" ht="47.25">
      <c r="A242" s="66" t="s">
        <v>490</v>
      </c>
      <c r="B242" s="67" t="s">
        <v>491</v>
      </c>
      <c r="C242" s="171">
        <v>349.32100000000003</v>
      </c>
      <c r="D242" s="74">
        <v>70</v>
      </c>
      <c r="E242" s="246">
        <v>87</v>
      </c>
      <c r="F242" s="157">
        <f t="shared" si="44"/>
        <v>0.24905459448472891</v>
      </c>
      <c r="G242" s="75">
        <v>3</v>
      </c>
      <c r="H242" s="75">
        <v>4</v>
      </c>
      <c r="I242" s="75"/>
      <c r="J242" s="75"/>
      <c r="K242" s="75"/>
      <c r="L242" s="75"/>
      <c r="M242" s="75">
        <v>3</v>
      </c>
      <c r="N242" s="75"/>
      <c r="O242" s="377">
        <v>1</v>
      </c>
      <c r="P242" s="77"/>
      <c r="Q242" s="77"/>
      <c r="R242" s="77"/>
      <c r="S242" s="77"/>
      <c r="T242" s="77"/>
      <c r="U242" s="71">
        <f t="shared" si="42"/>
        <v>33.333333333333336</v>
      </c>
      <c r="V242" s="257">
        <f t="shared" si="45"/>
        <v>8.7000000000000011</v>
      </c>
      <c r="W242" s="73">
        <f t="shared" si="46"/>
        <v>8</v>
      </c>
      <c r="X242" s="77">
        <v>10</v>
      </c>
      <c r="Y242" s="10">
        <f>'ИТОГ и проверка (миша-барс)'!D242</f>
        <v>2</v>
      </c>
      <c r="Z242" s="73">
        <f t="shared" si="43"/>
        <v>2.2988505747126435</v>
      </c>
      <c r="AA242" s="257">
        <f t="shared" si="47"/>
        <v>-7.7011494252873565</v>
      </c>
      <c r="AB242" s="73">
        <f t="shared" si="48"/>
        <v>0</v>
      </c>
      <c r="AC242" s="77"/>
      <c r="AD242" s="73"/>
      <c r="AE242" s="77"/>
      <c r="AF242" s="77"/>
      <c r="AG242" s="73">
        <f t="shared" si="49"/>
        <v>2</v>
      </c>
      <c r="AH242" s="73"/>
      <c r="AI242" s="91"/>
      <c r="AJ242" s="91">
        <f t="shared" si="50"/>
        <v>2</v>
      </c>
      <c r="AK242" s="89">
        <f t="shared" si="51"/>
        <v>0</v>
      </c>
      <c r="AL242" s="71">
        <f t="shared" si="52"/>
        <v>0</v>
      </c>
    </row>
    <row r="243" spans="1:38" ht="47.25">
      <c r="A243" s="66" t="s">
        <v>492</v>
      </c>
      <c r="B243" s="67" t="s">
        <v>493</v>
      </c>
      <c r="C243" s="168">
        <v>144.42500000000001</v>
      </c>
      <c r="D243" s="74">
        <v>30</v>
      </c>
      <c r="E243" s="75">
        <v>42</v>
      </c>
      <c r="F243" s="157">
        <f t="shared" si="44"/>
        <v>0.29080837805089144</v>
      </c>
      <c r="G243" s="75">
        <v>3</v>
      </c>
      <c r="H243" s="75">
        <v>10</v>
      </c>
      <c r="I243" s="75"/>
      <c r="J243" s="75"/>
      <c r="K243" s="75"/>
      <c r="L243" s="75"/>
      <c r="M243" s="75">
        <v>3</v>
      </c>
      <c r="N243" s="75"/>
      <c r="O243" s="377">
        <v>0</v>
      </c>
      <c r="P243" s="77"/>
      <c r="Q243" s="77"/>
      <c r="R243" s="77"/>
      <c r="S243" s="77"/>
      <c r="T243" s="77"/>
      <c r="U243" s="71">
        <f t="shared" si="42"/>
        <v>0</v>
      </c>
      <c r="V243" s="71">
        <f t="shared" si="45"/>
        <v>4.2</v>
      </c>
      <c r="W243" s="10">
        <f t="shared" si="46"/>
        <v>4</v>
      </c>
      <c r="X243" s="77">
        <v>10</v>
      </c>
      <c r="Y243" s="73">
        <f>'ИТОГ и проверка (миша-барс)'!D243</f>
        <v>1</v>
      </c>
      <c r="Z243" s="10">
        <f t="shared" si="43"/>
        <v>2.3809523809523809</v>
      </c>
      <c r="AA243" s="71">
        <f t="shared" si="47"/>
        <v>-7.6190476190476186</v>
      </c>
      <c r="AB243" s="10">
        <f t="shared" si="48"/>
        <v>0</v>
      </c>
      <c r="AC243" s="77"/>
      <c r="AD243" s="73"/>
      <c r="AE243" s="77"/>
      <c r="AF243" s="77"/>
      <c r="AG243" s="73">
        <f t="shared" si="49"/>
        <v>1</v>
      </c>
      <c r="AH243" s="73"/>
      <c r="AI243" s="91"/>
      <c r="AJ243" s="91">
        <f t="shared" si="50"/>
        <v>1</v>
      </c>
      <c r="AK243" s="89">
        <f t="shared" si="51"/>
        <v>0</v>
      </c>
      <c r="AL243" s="71">
        <f t="shared" si="52"/>
        <v>0</v>
      </c>
    </row>
    <row r="244" spans="1:38" ht="47.25">
      <c r="A244" s="66" t="s">
        <v>494</v>
      </c>
      <c r="B244" s="67" t="s">
        <v>495</v>
      </c>
      <c r="C244" s="171">
        <v>289.97000000000003</v>
      </c>
      <c r="D244" s="74">
        <v>55</v>
      </c>
      <c r="E244" s="246">
        <v>64</v>
      </c>
      <c r="F244" s="157">
        <f t="shared" si="44"/>
        <v>0.22071248749870676</v>
      </c>
      <c r="G244" s="75">
        <v>3</v>
      </c>
      <c r="H244" s="75">
        <v>5</v>
      </c>
      <c r="I244" s="75"/>
      <c r="J244" s="75"/>
      <c r="K244" s="75"/>
      <c r="L244" s="75"/>
      <c r="M244" s="75">
        <v>3</v>
      </c>
      <c r="N244" s="75"/>
      <c r="O244" s="377">
        <v>0</v>
      </c>
      <c r="P244" s="77"/>
      <c r="Q244" s="77"/>
      <c r="R244" s="77"/>
      <c r="S244" s="77"/>
      <c r="T244" s="77"/>
      <c r="U244" s="71">
        <f t="shared" si="42"/>
        <v>0</v>
      </c>
      <c r="V244" s="257">
        <f t="shared" si="45"/>
        <v>6.4</v>
      </c>
      <c r="W244" s="73">
        <f t="shared" si="46"/>
        <v>6</v>
      </c>
      <c r="X244" s="77">
        <v>10</v>
      </c>
      <c r="Y244" s="10">
        <f>'ИТОГ и проверка (миша-барс)'!D244</f>
        <v>0</v>
      </c>
      <c r="Z244" s="73">
        <f t="shared" si="43"/>
        <v>0</v>
      </c>
      <c r="AA244" s="257">
        <f t="shared" si="47"/>
        <v>-10</v>
      </c>
      <c r="AB244" s="73">
        <f t="shared" si="48"/>
        <v>0</v>
      </c>
      <c r="AC244" s="77"/>
      <c r="AD244" s="73"/>
      <c r="AE244" s="77"/>
      <c r="AF244" s="77"/>
      <c r="AG244" s="73">
        <f t="shared" si="49"/>
        <v>0</v>
      </c>
      <c r="AH244" s="73"/>
      <c r="AI244" s="91"/>
      <c r="AJ244" s="91">
        <f t="shared" si="50"/>
        <v>0</v>
      </c>
      <c r="AK244" s="89">
        <f t="shared" si="51"/>
        <v>0</v>
      </c>
      <c r="AL244" s="71">
        <f t="shared" si="52"/>
        <v>0</v>
      </c>
    </row>
    <row r="245" spans="1:38">
      <c r="A245" s="93" t="s">
        <v>496</v>
      </c>
      <c r="B245" s="57" t="s">
        <v>497</v>
      </c>
      <c r="C245" s="175"/>
      <c r="D245" s="58"/>
      <c r="E245" s="59"/>
      <c r="F245" s="267"/>
      <c r="G245" s="61"/>
      <c r="H245" s="61"/>
      <c r="I245" s="61"/>
      <c r="J245" s="61"/>
      <c r="K245" s="61"/>
      <c r="L245" s="61"/>
      <c r="M245" s="61"/>
      <c r="N245" s="61"/>
      <c r="O245" s="378"/>
      <c r="P245" s="58"/>
      <c r="Q245" s="58"/>
      <c r="R245" s="58"/>
      <c r="S245" s="58"/>
      <c r="T245" s="58"/>
      <c r="U245" s="58"/>
      <c r="V245" s="60"/>
      <c r="W245" s="60"/>
      <c r="X245" s="60"/>
      <c r="Y245" s="60"/>
      <c r="Z245" s="120"/>
      <c r="AA245" s="60"/>
      <c r="AB245" s="10">
        <f t="shared" si="48"/>
        <v>0</v>
      </c>
      <c r="AC245" s="60"/>
      <c r="AD245" s="60"/>
      <c r="AE245" s="60"/>
      <c r="AF245" s="60"/>
      <c r="AG245" s="60"/>
      <c r="AH245" s="60"/>
      <c r="AI245" s="317"/>
      <c r="AJ245" s="91">
        <f t="shared" si="50"/>
        <v>0</v>
      </c>
      <c r="AK245" s="89">
        <f t="shared" si="51"/>
        <v>0</v>
      </c>
      <c r="AL245" s="71">
        <f t="shared" si="52"/>
        <v>0</v>
      </c>
    </row>
    <row r="246" spans="1:38" ht="63">
      <c r="A246" s="66" t="s">
        <v>498</v>
      </c>
      <c r="B246" s="67" t="s">
        <v>499</v>
      </c>
      <c r="C246" s="171">
        <v>18</v>
      </c>
      <c r="D246" s="74">
        <v>0</v>
      </c>
      <c r="E246" s="148">
        <v>0</v>
      </c>
      <c r="F246" s="157">
        <f t="shared" si="44"/>
        <v>0</v>
      </c>
      <c r="G246" s="75">
        <v>0</v>
      </c>
      <c r="H246" s="75">
        <v>0</v>
      </c>
      <c r="I246" s="75"/>
      <c r="J246" s="75"/>
      <c r="K246" s="75"/>
      <c r="L246" s="75"/>
      <c r="M246" s="75">
        <v>0</v>
      </c>
      <c r="N246" s="75"/>
      <c r="O246" s="377">
        <v>0</v>
      </c>
      <c r="P246" s="77"/>
      <c r="Q246" s="77"/>
      <c r="R246" s="77"/>
      <c r="S246" s="77"/>
      <c r="T246" s="77"/>
      <c r="U246" s="71">
        <v>0</v>
      </c>
      <c r="V246" s="257">
        <f t="shared" si="45"/>
        <v>0</v>
      </c>
      <c r="W246" s="73">
        <f t="shared" si="46"/>
        <v>0</v>
      </c>
      <c r="X246" s="77">
        <v>0</v>
      </c>
      <c r="Y246" s="10">
        <f>'ИТОГ и проверка (миша-барс)'!D246</f>
        <v>0</v>
      </c>
      <c r="Z246" s="73">
        <v>0</v>
      </c>
      <c r="AA246" s="257">
        <f t="shared" si="47"/>
        <v>0</v>
      </c>
      <c r="AB246" s="73">
        <f t="shared" si="48"/>
        <v>0</v>
      </c>
      <c r="AC246" s="77"/>
      <c r="AD246" s="73"/>
      <c r="AE246" s="77"/>
      <c r="AF246" s="77"/>
      <c r="AG246" s="73">
        <f t="shared" si="49"/>
        <v>0</v>
      </c>
      <c r="AH246" s="73"/>
      <c r="AI246" s="91"/>
      <c r="AJ246" s="91">
        <f t="shared" si="50"/>
        <v>0</v>
      </c>
      <c r="AK246" s="89">
        <f t="shared" si="51"/>
        <v>0</v>
      </c>
      <c r="AL246" s="71">
        <f t="shared" si="52"/>
        <v>0</v>
      </c>
    </row>
    <row r="247" spans="1:38" ht="47.25">
      <c r="A247" s="66" t="s">
        <v>500</v>
      </c>
      <c r="B247" s="67" t="s">
        <v>501</v>
      </c>
      <c r="C247" s="168">
        <v>144.4</v>
      </c>
      <c r="D247" s="74">
        <v>85</v>
      </c>
      <c r="E247" s="206">
        <v>134</v>
      </c>
      <c r="F247" s="157">
        <f t="shared" si="44"/>
        <v>0.92797783933517997</v>
      </c>
      <c r="G247" s="75">
        <v>3</v>
      </c>
      <c r="H247" s="75">
        <v>4</v>
      </c>
      <c r="I247" s="75"/>
      <c r="J247" s="75"/>
      <c r="K247" s="75"/>
      <c r="L247" s="75"/>
      <c r="M247" s="75">
        <v>3</v>
      </c>
      <c r="N247" s="75"/>
      <c r="O247" s="377">
        <v>1</v>
      </c>
      <c r="P247" s="77"/>
      <c r="Q247" s="77"/>
      <c r="R247" s="77"/>
      <c r="S247" s="77"/>
      <c r="T247" s="77"/>
      <c r="U247" s="71">
        <f t="shared" ref="U247:U265" si="53">O247/G247%</f>
        <v>33.333333333333336</v>
      </c>
      <c r="V247" s="71">
        <f t="shared" si="45"/>
        <v>13.4</v>
      </c>
      <c r="W247" s="10">
        <f t="shared" si="46"/>
        <v>13</v>
      </c>
      <c r="X247" s="77">
        <v>10</v>
      </c>
      <c r="Y247" s="73">
        <f>'ИТОГ и проверка (миша-барс)'!D247</f>
        <v>5</v>
      </c>
      <c r="Z247" s="10">
        <f t="shared" ref="Z247:Z264" si="54">Y247/E247%</f>
        <v>3.7313432835820892</v>
      </c>
      <c r="AA247" s="71">
        <f t="shared" si="47"/>
        <v>-6.2686567164179108</v>
      </c>
      <c r="AB247" s="10">
        <f t="shared" si="48"/>
        <v>0</v>
      </c>
      <c r="AC247" s="77"/>
      <c r="AD247" s="73"/>
      <c r="AE247" s="77"/>
      <c r="AF247" s="77"/>
      <c r="AG247" s="73">
        <f t="shared" si="49"/>
        <v>5</v>
      </c>
      <c r="AH247" s="73"/>
      <c r="AI247" s="91"/>
      <c r="AJ247" s="91">
        <f t="shared" si="50"/>
        <v>5</v>
      </c>
      <c r="AK247" s="89">
        <f t="shared" si="51"/>
        <v>0</v>
      </c>
      <c r="AL247" s="71">
        <f t="shared" si="52"/>
        <v>0</v>
      </c>
    </row>
    <row r="248" spans="1:38">
      <c r="A248" s="93" t="s">
        <v>502</v>
      </c>
      <c r="B248" s="57" t="s">
        <v>503</v>
      </c>
      <c r="C248" s="163"/>
      <c r="D248" s="165"/>
      <c r="E248" s="258"/>
      <c r="F248" s="261"/>
      <c r="G248" s="61"/>
      <c r="H248" s="61"/>
      <c r="I248" s="61"/>
      <c r="J248" s="61"/>
      <c r="K248" s="61"/>
      <c r="L248" s="61"/>
      <c r="M248" s="61"/>
      <c r="N248" s="61"/>
      <c r="O248" s="378"/>
      <c r="P248" s="58"/>
      <c r="Q248" s="58"/>
      <c r="R248" s="58"/>
      <c r="S248" s="58"/>
      <c r="T248" s="58"/>
      <c r="U248" s="58"/>
      <c r="V248" s="60"/>
      <c r="W248" s="60"/>
      <c r="X248" s="60"/>
      <c r="Y248" s="60"/>
      <c r="Z248" s="120"/>
      <c r="AA248" s="60"/>
      <c r="AB248" s="73">
        <f t="shared" si="48"/>
        <v>0</v>
      </c>
      <c r="AC248" s="60"/>
      <c r="AD248" s="60"/>
      <c r="AE248" s="60"/>
      <c r="AF248" s="60"/>
      <c r="AG248" s="60"/>
      <c r="AH248" s="60"/>
      <c r="AI248" s="317"/>
      <c r="AJ248" s="91">
        <f t="shared" si="50"/>
        <v>0</v>
      </c>
      <c r="AK248" s="89">
        <f t="shared" si="51"/>
        <v>0</v>
      </c>
      <c r="AL248" s="71">
        <f t="shared" si="52"/>
        <v>0</v>
      </c>
    </row>
    <row r="249" spans="1:38" ht="63">
      <c r="A249" s="66" t="s">
        <v>504</v>
      </c>
      <c r="B249" s="67" t="s">
        <v>505</v>
      </c>
      <c r="C249" s="168">
        <v>29.6</v>
      </c>
      <c r="D249" s="74">
        <v>5</v>
      </c>
      <c r="E249" s="187">
        <v>0</v>
      </c>
      <c r="F249" s="157">
        <f t="shared" si="44"/>
        <v>0</v>
      </c>
      <c r="G249" s="75">
        <v>0</v>
      </c>
      <c r="H249" s="75">
        <v>0</v>
      </c>
      <c r="I249" s="75"/>
      <c r="J249" s="75"/>
      <c r="K249" s="75"/>
      <c r="L249" s="75"/>
      <c r="M249" s="75">
        <v>0</v>
      </c>
      <c r="N249" s="75"/>
      <c r="O249" s="377">
        <v>0</v>
      </c>
      <c r="P249" s="77"/>
      <c r="Q249" s="77"/>
      <c r="R249" s="77"/>
      <c r="S249" s="77"/>
      <c r="T249" s="77"/>
      <c r="U249" s="71">
        <v>0</v>
      </c>
      <c r="V249" s="257">
        <f t="shared" si="45"/>
        <v>0</v>
      </c>
      <c r="W249" s="73">
        <f t="shared" si="46"/>
        <v>0</v>
      </c>
      <c r="X249" s="147">
        <v>0</v>
      </c>
      <c r="Y249" s="73">
        <f>'ИТОГ и проверка (миша-барс)'!D249</f>
        <v>0</v>
      </c>
      <c r="Z249" s="10">
        <v>0</v>
      </c>
      <c r="AA249" s="71">
        <f t="shared" si="47"/>
        <v>0</v>
      </c>
      <c r="AB249" s="10">
        <f t="shared" si="48"/>
        <v>0</v>
      </c>
      <c r="AC249" s="77"/>
      <c r="AD249" s="73"/>
      <c r="AE249" s="77"/>
      <c r="AF249" s="77"/>
      <c r="AG249" s="73">
        <f t="shared" si="49"/>
        <v>0</v>
      </c>
      <c r="AH249" s="73"/>
      <c r="AI249" s="91"/>
      <c r="AJ249" s="91">
        <f t="shared" si="50"/>
        <v>0</v>
      </c>
      <c r="AK249" s="89">
        <f t="shared" si="51"/>
        <v>0</v>
      </c>
      <c r="AL249" s="71">
        <f t="shared" si="52"/>
        <v>0</v>
      </c>
    </row>
    <row r="250" spans="1:38" ht="47.25">
      <c r="A250" s="66" t="s">
        <v>506</v>
      </c>
      <c r="B250" s="67" t="s">
        <v>507</v>
      </c>
      <c r="C250" s="171">
        <v>5.2</v>
      </c>
      <c r="D250" s="74">
        <v>0</v>
      </c>
      <c r="E250" s="251">
        <v>0</v>
      </c>
      <c r="F250" s="157">
        <f t="shared" si="44"/>
        <v>0</v>
      </c>
      <c r="G250" s="75">
        <v>0</v>
      </c>
      <c r="H250" s="75">
        <v>0</v>
      </c>
      <c r="I250" s="75"/>
      <c r="J250" s="75"/>
      <c r="K250" s="75"/>
      <c r="L250" s="75"/>
      <c r="M250" s="75">
        <v>0</v>
      </c>
      <c r="N250" s="75"/>
      <c r="O250" s="377">
        <v>0</v>
      </c>
      <c r="P250" s="77"/>
      <c r="Q250" s="77"/>
      <c r="R250" s="77"/>
      <c r="S250" s="77"/>
      <c r="T250" s="77"/>
      <c r="U250" s="71">
        <v>0</v>
      </c>
      <c r="V250" s="71">
        <f t="shared" si="45"/>
        <v>0</v>
      </c>
      <c r="W250" s="10">
        <f t="shared" si="46"/>
        <v>0</v>
      </c>
      <c r="X250" s="77">
        <v>0</v>
      </c>
      <c r="Y250" s="10">
        <f>'ИТОГ и проверка (миша-барс)'!D250</f>
        <v>0</v>
      </c>
      <c r="Z250" s="73">
        <v>0</v>
      </c>
      <c r="AA250" s="257">
        <f t="shared" si="47"/>
        <v>0</v>
      </c>
      <c r="AB250" s="73">
        <f t="shared" si="48"/>
        <v>0</v>
      </c>
      <c r="AC250" s="77"/>
      <c r="AD250" s="73"/>
      <c r="AE250" s="77"/>
      <c r="AF250" s="77"/>
      <c r="AG250" s="73">
        <f t="shared" si="49"/>
        <v>0</v>
      </c>
      <c r="AH250" s="73"/>
      <c r="AI250" s="91"/>
      <c r="AJ250" s="91">
        <f t="shared" si="50"/>
        <v>0</v>
      </c>
      <c r="AK250" s="89">
        <f t="shared" si="51"/>
        <v>0</v>
      </c>
      <c r="AL250" s="71">
        <f t="shared" si="52"/>
        <v>0</v>
      </c>
    </row>
    <row r="251" spans="1:38" ht="47.25">
      <c r="A251" s="66" t="s">
        <v>508</v>
      </c>
      <c r="B251" s="67" t="s">
        <v>509</v>
      </c>
      <c r="C251" s="168">
        <v>3.2</v>
      </c>
      <c r="D251" s="284">
        <v>0</v>
      </c>
      <c r="E251" s="250">
        <v>0</v>
      </c>
      <c r="F251" s="174">
        <f t="shared" si="44"/>
        <v>0</v>
      </c>
      <c r="G251" s="75">
        <v>0</v>
      </c>
      <c r="H251" s="75">
        <v>0</v>
      </c>
      <c r="I251" s="75"/>
      <c r="J251" s="75"/>
      <c r="K251" s="75"/>
      <c r="L251" s="75"/>
      <c r="M251" s="75">
        <v>0</v>
      </c>
      <c r="N251" s="75"/>
      <c r="O251" s="377">
        <v>0</v>
      </c>
      <c r="P251" s="77"/>
      <c r="Q251" s="77"/>
      <c r="R251" s="77"/>
      <c r="S251" s="77"/>
      <c r="T251" s="77"/>
      <c r="U251" s="71">
        <v>0</v>
      </c>
      <c r="V251" s="257">
        <f t="shared" si="45"/>
        <v>0</v>
      </c>
      <c r="W251" s="73">
        <f t="shared" si="46"/>
        <v>0</v>
      </c>
      <c r="X251" s="147">
        <v>0</v>
      </c>
      <c r="Y251" s="73">
        <f>'ИТОГ и проверка (миша-барс)'!D251</f>
        <v>0</v>
      </c>
      <c r="Z251" s="10">
        <v>0</v>
      </c>
      <c r="AA251" s="71">
        <f t="shared" si="47"/>
        <v>0</v>
      </c>
      <c r="AB251" s="10">
        <f t="shared" si="48"/>
        <v>0</v>
      </c>
      <c r="AC251" s="77"/>
      <c r="AD251" s="73"/>
      <c r="AE251" s="77"/>
      <c r="AF251" s="77"/>
      <c r="AG251" s="73">
        <f t="shared" si="49"/>
        <v>0</v>
      </c>
      <c r="AH251" s="73"/>
      <c r="AI251" s="91"/>
      <c r="AJ251" s="91">
        <f t="shared" si="50"/>
        <v>0</v>
      </c>
      <c r="AK251" s="89">
        <f t="shared" si="51"/>
        <v>0</v>
      </c>
      <c r="AL251" s="71">
        <f t="shared" si="52"/>
        <v>0</v>
      </c>
    </row>
    <row r="252" spans="1:38" ht="31.5">
      <c r="A252" s="66" t="s">
        <v>510</v>
      </c>
      <c r="B252" s="67" t="s">
        <v>511</v>
      </c>
      <c r="C252" s="171">
        <v>4</v>
      </c>
      <c r="D252" s="74">
        <v>0</v>
      </c>
      <c r="E252" s="251">
        <v>0</v>
      </c>
      <c r="F252" s="157">
        <f t="shared" si="44"/>
        <v>0</v>
      </c>
      <c r="G252" s="75">
        <v>0</v>
      </c>
      <c r="H252" s="75">
        <v>0</v>
      </c>
      <c r="I252" s="75"/>
      <c r="J252" s="75"/>
      <c r="K252" s="75"/>
      <c r="L252" s="75"/>
      <c r="M252" s="75">
        <v>0</v>
      </c>
      <c r="N252" s="75"/>
      <c r="O252" s="377">
        <v>0</v>
      </c>
      <c r="P252" s="77"/>
      <c r="Q252" s="77"/>
      <c r="R252" s="77"/>
      <c r="S252" s="77"/>
      <c r="T252" s="77"/>
      <c r="U252" s="71">
        <v>0</v>
      </c>
      <c r="V252" s="71">
        <f t="shared" si="45"/>
        <v>0</v>
      </c>
      <c r="W252" s="10">
        <f t="shared" si="46"/>
        <v>0</v>
      </c>
      <c r="X252" s="77">
        <v>0</v>
      </c>
      <c r="Y252" s="10">
        <f>'ИТОГ и проверка (миша-барс)'!D252</f>
        <v>0</v>
      </c>
      <c r="Z252" s="73">
        <v>0</v>
      </c>
      <c r="AA252" s="257">
        <f t="shared" si="47"/>
        <v>0</v>
      </c>
      <c r="AB252" s="73">
        <f t="shared" si="48"/>
        <v>0</v>
      </c>
      <c r="AC252" s="77"/>
      <c r="AD252" s="73"/>
      <c r="AE252" s="77"/>
      <c r="AF252" s="77"/>
      <c r="AG252" s="73">
        <f t="shared" si="49"/>
        <v>0</v>
      </c>
      <c r="AH252" s="73"/>
      <c r="AI252" s="91"/>
      <c r="AJ252" s="91">
        <f t="shared" si="50"/>
        <v>0</v>
      </c>
      <c r="AK252" s="89">
        <f t="shared" si="51"/>
        <v>0</v>
      </c>
      <c r="AL252" s="71">
        <f t="shared" si="52"/>
        <v>0</v>
      </c>
    </row>
    <row r="253" spans="1:38" ht="31.5">
      <c r="A253" s="66" t="s">
        <v>512</v>
      </c>
      <c r="B253" s="67" t="s">
        <v>513</v>
      </c>
      <c r="C253" s="168">
        <v>9.4</v>
      </c>
      <c r="D253" s="284">
        <v>0</v>
      </c>
      <c r="E253" s="250">
        <v>0</v>
      </c>
      <c r="F253" s="174">
        <f t="shared" si="44"/>
        <v>0</v>
      </c>
      <c r="G253" s="75">
        <v>0</v>
      </c>
      <c r="H253" s="75">
        <v>0</v>
      </c>
      <c r="I253" s="75"/>
      <c r="J253" s="75"/>
      <c r="K253" s="75"/>
      <c r="L253" s="75"/>
      <c r="M253" s="75">
        <v>0</v>
      </c>
      <c r="N253" s="75"/>
      <c r="O253" s="377">
        <v>0</v>
      </c>
      <c r="P253" s="77"/>
      <c r="Q253" s="77"/>
      <c r="R253" s="77"/>
      <c r="S253" s="77"/>
      <c r="T253" s="77"/>
      <c r="U253" s="71">
        <v>0</v>
      </c>
      <c r="V253" s="257">
        <f t="shared" si="45"/>
        <v>0</v>
      </c>
      <c r="W253" s="73">
        <f t="shared" si="46"/>
        <v>0</v>
      </c>
      <c r="X253" s="147">
        <v>0</v>
      </c>
      <c r="Y253" s="73">
        <f>'ИТОГ и проверка (миша-барс)'!D253</f>
        <v>0</v>
      </c>
      <c r="Z253" s="10">
        <v>0</v>
      </c>
      <c r="AA253" s="71">
        <f t="shared" si="47"/>
        <v>0</v>
      </c>
      <c r="AB253" s="10">
        <f t="shared" si="48"/>
        <v>0</v>
      </c>
      <c r="AC253" s="77"/>
      <c r="AD253" s="73"/>
      <c r="AE253" s="77"/>
      <c r="AF253" s="77"/>
      <c r="AG253" s="73">
        <f t="shared" si="49"/>
        <v>0</v>
      </c>
      <c r="AH253" s="73"/>
      <c r="AI253" s="91"/>
      <c r="AJ253" s="91">
        <f t="shared" si="50"/>
        <v>0</v>
      </c>
      <c r="AK253" s="89">
        <f t="shared" si="51"/>
        <v>0</v>
      </c>
      <c r="AL253" s="71">
        <f t="shared" si="52"/>
        <v>0</v>
      </c>
    </row>
    <row r="254" spans="1:38" ht="63">
      <c r="A254" s="66" t="s">
        <v>514</v>
      </c>
      <c r="B254" s="67" t="s">
        <v>515</v>
      </c>
      <c r="C254" s="171">
        <v>11.4</v>
      </c>
      <c r="D254" s="74">
        <v>0</v>
      </c>
      <c r="E254" s="148">
        <v>0</v>
      </c>
      <c r="F254" s="157">
        <f t="shared" si="44"/>
        <v>0</v>
      </c>
      <c r="G254" s="75">
        <v>0</v>
      </c>
      <c r="H254" s="75">
        <v>0</v>
      </c>
      <c r="I254" s="75"/>
      <c r="J254" s="75"/>
      <c r="K254" s="75"/>
      <c r="L254" s="75"/>
      <c r="M254" s="75">
        <v>0</v>
      </c>
      <c r="N254" s="75"/>
      <c r="O254" s="377">
        <v>0</v>
      </c>
      <c r="P254" s="77"/>
      <c r="Q254" s="77"/>
      <c r="R254" s="77"/>
      <c r="S254" s="77"/>
      <c r="T254" s="77"/>
      <c r="U254" s="71">
        <v>0</v>
      </c>
      <c r="V254" s="71">
        <f t="shared" si="45"/>
        <v>0</v>
      </c>
      <c r="W254" s="10">
        <f t="shared" si="46"/>
        <v>0</v>
      </c>
      <c r="X254" s="77">
        <v>0</v>
      </c>
      <c r="Y254" s="10">
        <f>'ИТОГ и проверка (миша-барс)'!D254</f>
        <v>0</v>
      </c>
      <c r="Z254" s="73">
        <v>0</v>
      </c>
      <c r="AA254" s="257">
        <f t="shared" si="47"/>
        <v>0</v>
      </c>
      <c r="AB254" s="73">
        <f t="shared" si="48"/>
        <v>0</v>
      </c>
      <c r="AC254" s="77"/>
      <c r="AD254" s="73"/>
      <c r="AE254" s="77"/>
      <c r="AF254" s="77"/>
      <c r="AG254" s="73">
        <f t="shared" si="49"/>
        <v>0</v>
      </c>
      <c r="AH254" s="73"/>
      <c r="AI254" s="91"/>
      <c r="AJ254" s="91">
        <f t="shared" si="50"/>
        <v>0</v>
      </c>
      <c r="AK254" s="89">
        <f t="shared" si="51"/>
        <v>0</v>
      </c>
      <c r="AL254" s="71">
        <f t="shared" si="52"/>
        <v>0</v>
      </c>
    </row>
    <row r="255" spans="1:38">
      <c r="A255" s="66" t="s">
        <v>516</v>
      </c>
      <c r="B255" s="67" t="s">
        <v>517</v>
      </c>
      <c r="C255" s="168">
        <v>5.1719999999999997</v>
      </c>
      <c r="D255" s="74">
        <v>0</v>
      </c>
      <c r="E255" s="70">
        <v>0</v>
      </c>
      <c r="F255" s="157">
        <f t="shared" si="44"/>
        <v>0</v>
      </c>
      <c r="G255" s="75">
        <v>0</v>
      </c>
      <c r="H255" s="75">
        <v>0</v>
      </c>
      <c r="I255" s="75"/>
      <c r="J255" s="75"/>
      <c r="K255" s="75"/>
      <c r="L255" s="75"/>
      <c r="M255" s="75">
        <v>0</v>
      </c>
      <c r="N255" s="75"/>
      <c r="O255" s="377">
        <v>0</v>
      </c>
      <c r="P255" s="77"/>
      <c r="Q255" s="77"/>
      <c r="R255" s="77"/>
      <c r="S255" s="77"/>
      <c r="T255" s="77"/>
      <c r="U255" s="71">
        <v>0</v>
      </c>
      <c r="V255" s="257">
        <f t="shared" si="45"/>
        <v>0</v>
      </c>
      <c r="W255" s="73">
        <f t="shared" si="46"/>
        <v>0</v>
      </c>
      <c r="X255" s="147">
        <v>0</v>
      </c>
      <c r="Y255" s="73">
        <f>'ИТОГ и проверка (миша-барс)'!D255</f>
        <v>0</v>
      </c>
      <c r="Z255" s="10">
        <v>0</v>
      </c>
      <c r="AA255" s="71">
        <f t="shared" si="47"/>
        <v>0</v>
      </c>
      <c r="AB255" s="10">
        <f t="shared" si="48"/>
        <v>0</v>
      </c>
      <c r="AC255" s="77"/>
      <c r="AD255" s="73"/>
      <c r="AE255" s="77"/>
      <c r="AF255" s="77"/>
      <c r="AG255" s="73">
        <f t="shared" si="49"/>
        <v>0</v>
      </c>
      <c r="AH255" s="73"/>
      <c r="AI255" s="91"/>
      <c r="AJ255" s="91">
        <f t="shared" si="50"/>
        <v>0</v>
      </c>
      <c r="AK255" s="89">
        <f t="shared" si="51"/>
        <v>0</v>
      </c>
      <c r="AL255" s="71">
        <f t="shared" si="52"/>
        <v>0</v>
      </c>
    </row>
    <row r="256" spans="1:38" ht="31.5">
      <c r="A256" s="66" t="s">
        <v>518</v>
      </c>
      <c r="B256" s="67" t="s">
        <v>519</v>
      </c>
      <c r="C256" s="171">
        <v>3.52</v>
      </c>
      <c r="D256" s="74">
        <v>0</v>
      </c>
      <c r="E256" s="365">
        <v>0</v>
      </c>
      <c r="F256" s="157">
        <f t="shared" si="44"/>
        <v>0</v>
      </c>
      <c r="G256" s="75">
        <v>0</v>
      </c>
      <c r="H256" s="75">
        <v>0</v>
      </c>
      <c r="I256" s="75"/>
      <c r="J256" s="75"/>
      <c r="K256" s="75"/>
      <c r="L256" s="75"/>
      <c r="M256" s="75">
        <v>0</v>
      </c>
      <c r="N256" s="75"/>
      <c r="O256" s="377">
        <v>0</v>
      </c>
      <c r="P256" s="77"/>
      <c r="Q256" s="77"/>
      <c r="R256" s="77"/>
      <c r="S256" s="77"/>
      <c r="T256" s="77"/>
      <c r="U256" s="71">
        <v>0</v>
      </c>
      <c r="V256" s="71">
        <f t="shared" si="45"/>
        <v>0</v>
      </c>
      <c r="W256" s="10">
        <f t="shared" si="46"/>
        <v>0</v>
      </c>
      <c r="X256" s="77">
        <v>0</v>
      </c>
      <c r="Y256" s="10">
        <f>'ИТОГ и проверка (миша-барс)'!D256</f>
        <v>0</v>
      </c>
      <c r="Z256" s="73">
        <v>0</v>
      </c>
      <c r="AA256" s="257">
        <f t="shared" si="47"/>
        <v>0</v>
      </c>
      <c r="AB256" s="73">
        <f t="shared" si="48"/>
        <v>0</v>
      </c>
      <c r="AC256" s="77"/>
      <c r="AD256" s="73"/>
      <c r="AE256" s="77"/>
      <c r="AF256" s="77"/>
      <c r="AG256" s="73">
        <f t="shared" si="49"/>
        <v>0</v>
      </c>
      <c r="AH256" s="73"/>
      <c r="AI256" s="91"/>
      <c r="AJ256" s="91">
        <f t="shared" si="50"/>
        <v>0</v>
      </c>
      <c r="AK256" s="89">
        <f t="shared" si="51"/>
        <v>0</v>
      </c>
      <c r="AL256" s="71">
        <f t="shared" si="52"/>
        <v>0</v>
      </c>
    </row>
    <row r="257" spans="1:38" ht="31.5">
      <c r="A257" s="66" t="s">
        <v>520</v>
      </c>
      <c r="B257" s="67" t="s">
        <v>521</v>
      </c>
      <c r="C257" s="168">
        <v>23.2</v>
      </c>
      <c r="D257" s="284">
        <v>25</v>
      </c>
      <c r="E257" s="218">
        <v>25</v>
      </c>
      <c r="F257" s="174">
        <f t="shared" si="44"/>
        <v>1.0775862068965518</v>
      </c>
      <c r="G257" s="75">
        <v>2</v>
      </c>
      <c r="H257" s="75">
        <v>8</v>
      </c>
      <c r="I257" s="75"/>
      <c r="J257" s="75"/>
      <c r="K257" s="75"/>
      <c r="L257" s="75"/>
      <c r="M257" s="75">
        <v>2</v>
      </c>
      <c r="N257" s="75"/>
      <c r="O257" s="377">
        <v>2</v>
      </c>
      <c r="P257" s="77"/>
      <c r="Q257" s="77"/>
      <c r="R257" s="77"/>
      <c r="S257" s="77"/>
      <c r="T257" s="77"/>
      <c r="U257" s="71">
        <f t="shared" si="53"/>
        <v>100</v>
      </c>
      <c r="V257" s="257">
        <f t="shared" si="45"/>
        <v>2.5</v>
      </c>
      <c r="W257" s="73">
        <f t="shared" si="46"/>
        <v>2</v>
      </c>
      <c r="X257" s="147">
        <v>10</v>
      </c>
      <c r="Y257" s="73">
        <f>'ИТОГ и проверка (миша-барс)'!D257</f>
        <v>2</v>
      </c>
      <c r="Z257" s="10">
        <f t="shared" si="54"/>
        <v>8</v>
      </c>
      <c r="AA257" s="71">
        <f t="shared" si="47"/>
        <v>-2</v>
      </c>
      <c r="AB257" s="10">
        <f t="shared" si="48"/>
        <v>0</v>
      </c>
      <c r="AC257" s="77"/>
      <c r="AD257" s="73"/>
      <c r="AE257" s="77"/>
      <c r="AF257" s="77"/>
      <c r="AG257" s="73">
        <f t="shared" si="49"/>
        <v>2</v>
      </c>
      <c r="AH257" s="73"/>
      <c r="AI257" s="91"/>
      <c r="AJ257" s="91">
        <f t="shared" si="50"/>
        <v>2</v>
      </c>
      <c r="AK257" s="89">
        <f t="shared" si="51"/>
        <v>0</v>
      </c>
      <c r="AL257" s="71">
        <f t="shared" si="52"/>
        <v>0</v>
      </c>
    </row>
    <row r="258" spans="1:38" ht="31.5">
      <c r="A258" s="66" t="s">
        <v>522</v>
      </c>
      <c r="B258" s="67" t="s">
        <v>523</v>
      </c>
      <c r="C258" s="222">
        <v>35.938000000000002</v>
      </c>
      <c r="D258" s="74">
        <v>33</v>
      </c>
      <c r="E258" s="187">
        <v>33</v>
      </c>
      <c r="F258" s="157">
        <f t="shared" si="44"/>
        <v>0.91824809393956253</v>
      </c>
      <c r="G258" s="75">
        <v>3</v>
      </c>
      <c r="H258" s="75">
        <v>9</v>
      </c>
      <c r="I258" s="75"/>
      <c r="J258" s="75"/>
      <c r="K258" s="75"/>
      <c r="L258" s="75"/>
      <c r="M258" s="75">
        <v>3</v>
      </c>
      <c r="N258" s="75"/>
      <c r="O258" s="377">
        <v>2</v>
      </c>
      <c r="P258" s="77"/>
      <c r="Q258" s="77"/>
      <c r="R258" s="77"/>
      <c r="S258" s="77"/>
      <c r="T258" s="77"/>
      <c r="U258" s="71">
        <f t="shared" si="53"/>
        <v>66.666666666666671</v>
      </c>
      <c r="V258" s="71">
        <f t="shared" si="45"/>
        <v>3.3000000000000003</v>
      </c>
      <c r="W258" s="10">
        <f t="shared" si="46"/>
        <v>3</v>
      </c>
      <c r="X258" s="77">
        <v>10</v>
      </c>
      <c r="Y258" s="10">
        <f>'ИТОГ и проверка (миша-барс)'!D258</f>
        <v>3</v>
      </c>
      <c r="Z258" s="73">
        <f t="shared" si="54"/>
        <v>9.0909090909090899</v>
      </c>
      <c r="AA258" s="257">
        <f t="shared" si="47"/>
        <v>-0.90909090909091006</v>
      </c>
      <c r="AB258" s="73">
        <f t="shared" si="48"/>
        <v>0</v>
      </c>
      <c r="AC258" s="77"/>
      <c r="AD258" s="73"/>
      <c r="AE258" s="77"/>
      <c r="AF258" s="77"/>
      <c r="AG258" s="73">
        <f t="shared" si="49"/>
        <v>3</v>
      </c>
      <c r="AH258" s="73"/>
      <c r="AI258" s="91"/>
      <c r="AJ258" s="91">
        <f t="shared" si="50"/>
        <v>3</v>
      </c>
      <c r="AK258" s="89">
        <f t="shared" si="51"/>
        <v>0</v>
      </c>
      <c r="AL258" s="71">
        <f t="shared" si="52"/>
        <v>0</v>
      </c>
    </row>
    <row r="259" spans="1:38" ht="47.25">
      <c r="A259" s="66" t="s">
        <v>524</v>
      </c>
      <c r="B259" s="67" t="s">
        <v>525</v>
      </c>
      <c r="C259" s="168">
        <v>12.676</v>
      </c>
      <c r="D259" s="74">
        <v>0</v>
      </c>
      <c r="E259" s="70">
        <v>0</v>
      </c>
      <c r="F259" s="157">
        <f t="shared" si="44"/>
        <v>0</v>
      </c>
      <c r="G259" s="75">
        <v>0</v>
      </c>
      <c r="H259" s="75">
        <v>0</v>
      </c>
      <c r="I259" s="75"/>
      <c r="J259" s="75"/>
      <c r="K259" s="75"/>
      <c r="L259" s="75"/>
      <c r="M259" s="75">
        <v>0</v>
      </c>
      <c r="N259" s="75"/>
      <c r="O259" s="377">
        <v>0</v>
      </c>
      <c r="P259" s="77"/>
      <c r="Q259" s="77"/>
      <c r="R259" s="77"/>
      <c r="S259" s="77"/>
      <c r="T259" s="77"/>
      <c r="U259" s="71">
        <v>0</v>
      </c>
      <c r="V259" s="257">
        <f t="shared" si="45"/>
        <v>0</v>
      </c>
      <c r="W259" s="73">
        <f t="shared" si="46"/>
        <v>0</v>
      </c>
      <c r="X259" s="147">
        <v>0</v>
      </c>
      <c r="Y259" s="73">
        <f>'ИТОГ и проверка (миша-барс)'!D259</f>
        <v>0</v>
      </c>
      <c r="Z259" s="10">
        <v>0</v>
      </c>
      <c r="AA259" s="71">
        <f t="shared" si="47"/>
        <v>0</v>
      </c>
      <c r="AB259" s="10">
        <f t="shared" si="48"/>
        <v>0</v>
      </c>
      <c r="AC259" s="77"/>
      <c r="AD259" s="73"/>
      <c r="AE259" s="77"/>
      <c r="AF259" s="77"/>
      <c r="AG259" s="73">
        <f t="shared" si="49"/>
        <v>0</v>
      </c>
      <c r="AH259" s="73"/>
      <c r="AI259" s="91"/>
      <c r="AJ259" s="91">
        <f t="shared" si="50"/>
        <v>0</v>
      </c>
      <c r="AK259" s="89">
        <f t="shared" si="51"/>
        <v>0</v>
      </c>
      <c r="AL259" s="71">
        <f t="shared" si="52"/>
        <v>0</v>
      </c>
    </row>
    <row r="260" spans="1:38" ht="63">
      <c r="A260" s="69" t="s">
        <v>526</v>
      </c>
      <c r="B260" s="128" t="s">
        <v>527</v>
      </c>
      <c r="C260" s="171">
        <v>9.8000000000000007</v>
      </c>
      <c r="D260" s="69">
        <v>0</v>
      </c>
      <c r="E260" s="187">
        <v>0</v>
      </c>
      <c r="F260" s="157">
        <f t="shared" si="44"/>
        <v>0</v>
      </c>
      <c r="G260" s="75">
        <v>0</v>
      </c>
      <c r="H260" s="75">
        <v>0</v>
      </c>
      <c r="I260" s="75"/>
      <c r="J260" s="75"/>
      <c r="K260" s="75"/>
      <c r="L260" s="75"/>
      <c r="M260" s="75">
        <v>0</v>
      </c>
      <c r="N260" s="75"/>
      <c r="O260" s="379">
        <v>0</v>
      </c>
      <c r="P260" s="77"/>
      <c r="Q260" s="77"/>
      <c r="R260" s="77"/>
      <c r="S260" s="77"/>
      <c r="T260" s="77"/>
      <c r="U260" s="71">
        <v>0</v>
      </c>
      <c r="V260" s="71">
        <f t="shared" si="45"/>
        <v>0</v>
      </c>
      <c r="W260" s="10">
        <f t="shared" si="46"/>
        <v>0</v>
      </c>
      <c r="X260" s="77">
        <v>0</v>
      </c>
      <c r="Y260" s="10">
        <f>'ИТОГ и проверка (миша-барс)'!D260</f>
        <v>0</v>
      </c>
      <c r="Z260" s="73">
        <v>0</v>
      </c>
      <c r="AA260" s="257">
        <f t="shared" si="47"/>
        <v>0</v>
      </c>
      <c r="AB260" s="73">
        <f t="shared" si="48"/>
        <v>0</v>
      </c>
      <c r="AC260" s="77"/>
      <c r="AD260" s="73"/>
      <c r="AE260" s="77"/>
      <c r="AF260" s="77"/>
      <c r="AG260" s="73">
        <f t="shared" si="49"/>
        <v>0</v>
      </c>
      <c r="AH260" s="73"/>
      <c r="AI260" s="91"/>
      <c r="AJ260" s="91">
        <f t="shared" si="50"/>
        <v>0</v>
      </c>
      <c r="AK260" s="89">
        <f t="shared" si="51"/>
        <v>0</v>
      </c>
      <c r="AL260" s="71">
        <f t="shared" si="52"/>
        <v>0</v>
      </c>
    </row>
    <row r="261" spans="1:38" ht="63">
      <c r="A261" s="66" t="s">
        <v>528</v>
      </c>
      <c r="B261" s="67" t="s">
        <v>529</v>
      </c>
      <c r="C261" s="168">
        <v>16.123000000000001</v>
      </c>
      <c r="D261" s="69">
        <v>0</v>
      </c>
      <c r="E261" s="206">
        <v>0</v>
      </c>
      <c r="F261" s="157">
        <f t="shared" si="44"/>
        <v>0</v>
      </c>
      <c r="G261" s="75">
        <v>0</v>
      </c>
      <c r="H261" s="75">
        <v>0</v>
      </c>
      <c r="I261" s="74"/>
      <c r="J261" s="75">
        <v>0</v>
      </c>
      <c r="K261" s="74"/>
      <c r="L261" s="74"/>
      <c r="M261" s="74"/>
      <c r="N261" s="75">
        <v>0</v>
      </c>
      <c r="O261" s="379">
        <v>0</v>
      </c>
      <c r="P261" s="69"/>
      <c r="Q261" s="69"/>
      <c r="R261" s="69"/>
      <c r="S261" s="69">
        <v>0</v>
      </c>
      <c r="T261" s="69">
        <v>0</v>
      </c>
      <c r="U261" s="71">
        <v>0</v>
      </c>
      <c r="V261" s="257">
        <f t="shared" si="45"/>
        <v>0</v>
      </c>
      <c r="W261" s="73">
        <f t="shared" si="46"/>
        <v>0</v>
      </c>
      <c r="X261" s="147">
        <v>0</v>
      </c>
      <c r="Y261" s="73">
        <f>'ИТОГ и проверка (миша-барс)'!D261</f>
        <v>0</v>
      </c>
      <c r="Z261" s="10">
        <v>0</v>
      </c>
      <c r="AA261" s="71">
        <f t="shared" si="47"/>
        <v>0</v>
      </c>
      <c r="AB261" s="10">
        <f t="shared" si="48"/>
        <v>0</v>
      </c>
      <c r="AC261" s="69"/>
      <c r="AD261" s="73">
        <v>0</v>
      </c>
      <c r="AE261" s="69"/>
      <c r="AF261" s="69"/>
      <c r="AG261" s="69"/>
      <c r="AH261" s="73">
        <v>0</v>
      </c>
      <c r="AI261" s="91"/>
      <c r="AJ261" s="91"/>
      <c r="AK261" s="89"/>
      <c r="AL261" s="71"/>
    </row>
    <row r="262" spans="1:38" ht="31.5">
      <c r="A262" s="66" t="s">
        <v>530</v>
      </c>
      <c r="B262" s="67" t="s">
        <v>531</v>
      </c>
      <c r="C262" s="171">
        <v>179.86</v>
      </c>
      <c r="D262" s="284">
        <v>96</v>
      </c>
      <c r="E262" s="170">
        <v>99</v>
      </c>
      <c r="F262" s="174">
        <f t="shared" si="44"/>
        <v>0.55042811075280773</v>
      </c>
      <c r="G262" s="75">
        <v>9</v>
      </c>
      <c r="H262" s="75">
        <v>9</v>
      </c>
      <c r="I262" s="75"/>
      <c r="J262" s="75"/>
      <c r="K262" s="75"/>
      <c r="L262" s="75"/>
      <c r="M262" s="75">
        <v>9</v>
      </c>
      <c r="N262" s="75"/>
      <c r="O262" s="377">
        <v>0</v>
      </c>
      <c r="P262" s="77"/>
      <c r="Q262" s="77"/>
      <c r="R262" s="77"/>
      <c r="S262" s="77"/>
      <c r="T262" s="77"/>
      <c r="U262" s="71">
        <v>0</v>
      </c>
      <c r="V262" s="71">
        <f t="shared" si="45"/>
        <v>9.9</v>
      </c>
      <c r="W262" s="10">
        <f t="shared" si="46"/>
        <v>9</v>
      </c>
      <c r="X262" s="77">
        <v>10</v>
      </c>
      <c r="Y262" s="10">
        <f>'ИТОГ и проверка (миша-барс)'!D262</f>
        <v>9</v>
      </c>
      <c r="Z262" s="73">
        <f t="shared" si="54"/>
        <v>9.0909090909090917</v>
      </c>
      <c r="AA262" s="257">
        <f t="shared" si="47"/>
        <v>-0.90909090909090828</v>
      </c>
      <c r="AB262" s="73">
        <f t="shared" si="48"/>
        <v>0</v>
      </c>
      <c r="AC262" s="77"/>
      <c r="AD262" s="73"/>
      <c r="AE262" s="77"/>
      <c r="AF262" s="77"/>
      <c r="AG262" s="73">
        <f t="shared" si="49"/>
        <v>9</v>
      </c>
      <c r="AH262" s="73"/>
      <c r="AI262" s="91"/>
      <c r="AJ262" s="91">
        <f t="shared" si="50"/>
        <v>9</v>
      </c>
      <c r="AK262" s="89">
        <f t="shared" si="51"/>
        <v>0</v>
      </c>
      <c r="AL262" s="71">
        <f t="shared" si="52"/>
        <v>0</v>
      </c>
    </row>
    <row r="263" spans="1:38" ht="47.25">
      <c r="A263" s="66" t="s">
        <v>532</v>
      </c>
      <c r="B263" s="67" t="s">
        <v>533</v>
      </c>
      <c r="C263" s="168">
        <v>47.5</v>
      </c>
      <c r="D263" s="284">
        <v>35</v>
      </c>
      <c r="E263" s="250">
        <v>35</v>
      </c>
      <c r="F263" s="174">
        <f t="shared" si="44"/>
        <v>0.73684210526315785</v>
      </c>
      <c r="G263" s="75">
        <v>0</v>
      </c>
      <c r="H263" s="75">
        <v>0</v>
      </c>
      <c r="I263" s="75"/>
      <c r="J263" s="75"/>
      <c r="K263" s="75"/>
      <c r="L263" s="75"/>
      <c r="M263" s="75">
        <v>0</v>
      </c>
      <c r="N263" s="75"/>
      <c r="O263" s="377">
        <v>0</v>
      </c>
      <c r="P263" s="77"/>
      <c r="Q263" s="77"/>
      <c r="R263" s="77"/>
      <c r="S263" s="77"/>
      <c r="T263" s="77"/>
      <c r="U263" s="71">
        <v>0</v>
      </c>
      <c r="V263" s="257">
        <f t="shared" si="45"/>
        <v>3.5</v>
      </c>
      <c r="W263" s="73">
        <f t="shared" si="46"/>
        <v>3</v>
      </c>
      <c r="X263" s="147">
        <v>10</v>
      </c>
      <c r="Y263" s="73">
        <f>'ИТОГ и проверка (миша-барс)'!D263</f>
        <v>2</v>
      </c>
      <c r="Z263" s="10">
        <f t="shared" si="54"/>
        <v>5.7142857142857144</v>
      </c>
      <c r="AA263" s="71">
        <f t="shared" si="47"/>
        <v>-4.2857142857142856</v>
      </c>
      <c r="AB263" s="10">
        <f t="shared" si="48"/>
        <v>0</v>
      </c>
      <c r="AC263" s="77"/>
      <c r="AD263" s="73"/>
      <c r="AE263" s="77"/>
      <c r="AF263" s="77"/>
      <c r="AG263" s="73">
        <f t="shared" si="49"/>
        <v>2</v>
      </c>
      <c r="AH263" s="73"/>
      <c r="AI263" s="91"/>
      <c r="AJ263" s="91">
        <f t="shared" si="50"/>
        <v>2</v>
      </c>
      <c r="AK263" s="89">
        <f t="shared" si="51"/>
        <v>0</v>
      </c>
      <c r="AL263" s="71">
        <f t="shared" si="52"/>
        <v>0</v>
      </c>
    </row>
    <row r="264" spans="1:38" ht="47.25">
      <c r="A264" s="66" t="s">
        <v>534</v>
      </c>
      <c r="B264" s="67" t="s">
        <v>535</v>
      </c>
      <c r="C264" s="222">
        <v>23.922999999999998</v>
      </c>
      <c r="D264" s="74">
        <v>19</v>
      </c>
      <c r="E264" s="246">
        <v>20</v>
      </c>
      <c r="F264" s="157">
        <f t="shared" si="44"/>
        <v>0.83601554988922799</v>
      </c>
      <c r="G264" s="75">
        <v>0</v>
      </c>
      <c r="H264" s="75">
        <v>0</v>
      </c>
      <c r="I264" s="75"/>
      <c r="J264" s="75"/>
      <c r="K264" s="75"/>
      <c r="L264" s="75"/>
      <c r="M264" s="75">
        <v>0</v>
      </c>
      <c r="N264" s="75"/>
      <c r="O264" s="377">
        <v>0</v>
      </c>
      <c r="P264" s="77"/>
      <c r="Q264" s="77"/>
      <c r="R264" s="77"/>
      <c r="S264" s="77"/>
      <c r="T264" s="77"/>
      <c r="U264" s="71">
        <v>0</v>
      </c>
      <c r="V264" s="71">
        <f t="shared" si="45"/>
        <v>2</v>
      </c>
      <c r="W264" s="10">
        <f t="shared" si="46"/>
        <v>2</v>
      </c>
      <c r="X264" s="77">
        <v>10</v>
      </c>
      <c r="Y264" s="10">
        <f>'ИТОГ и проверка (миша-барс)'!D264</f>
        <v>0</v>
      </c>
      <c r="Z264" s="73">
        <f t="shared" si="54"/>
        <v>0</v>
      </c>
      <c r="AA264" s="257">
        <f t="shared" si="47"/>
        <v>-10</v>
      </c>
      <c r="AB264" s="73">
        <f t="shared" si="48"/>
        <v>0</v>
      </c>
      <c r="AC264" s="77"/>
      <c r="AD264" s="73"/>
      <c r="AE264" s="77"/>
      <c r="AF264" s="77"/>
      <c r="AG264" s="73">
        <f t="shared" si="49"/>
        <v>0</v>
      </c>
      <c r="AH264" s="73"/>
      <c r="AI264" s="91"/>
      <c r="AJ264" s="91">
        <f t="shared" si="50"/>
        <v>0</v>
      </c>
      <c r="AK264" s="89">
        <f t="shared" si="51"/>
        <v>0</v>
      </c>
      <c r="AL264" s="71">
        <f t="shared" si="52"/>
        <v>0</v>
      </c>
    </row>
    <row r="265" spans="1:38" s="139" customFormat="1">
      <c r="A265" s="129"/>
      <c r="B265" s="130" t="s">
        <v>536</v>
      </c>
      <c r="C265" s="131">
        <f>SUM(C13:C264)</f>
        <v>70022.294000000009</v>
      </c>
      <c r="D265" s="132">
        <f>SUM(D13:D264)</f>
        <v>13842</v>
      </c>
      <c r="E265" s="132">
        <f>SUM(E13:E264)</f>
        <v>10615</v>
      </c>
      <c r="F265" s="336">
        <f t="shared" si="44"/>
        <v>0.1515945764358991</v>
      </c>
      <c r="G265" s="274">
        <f>SUM(G13:G264)</f>
        <v>479</v>
      </c>
      <c r="H265" s="275">
        <f>G265/D265%</f>
        <v>3.4604825892212112</v>
      </c>
      <c r="I265" s="274">
        <f t="shared" ref="I265:T265" si="55">SUM(I13:I264)</f>
        <v>0</v>
      </c>
      <c r="J265" s="274">
        <f t="shared" si="55"/>
        <v>0</v>
      </c>
      <c r="K265" s="274">
        <f t="shared" si="55"/>
        <v>0</v>
      </c>
      <c r="L265" s="274">
        <f t="shared" si="55"/>
        <v>0</v>
      </c>
      <c r="M265" s="274">
        <f t="shared" si="55"/>
        <v>479</v>
      </c>
      <c r="N265" s="274">
        <f t="shared" si="55"/>
        <v>0</v>
      </c>
      <c r="O265" s="132">
        <f t="shared" si="55"/>
        <v>163</v>
      </c>
      <c r="P265" s="132">
        <f t="shared" si="55"/>
        <v>0</v>
      </c>
      <c r="Q265" s="132">
        <f t="shared" si="55"/>
        <v>0</v>
      </c>
      <c r="R265" s="132">
        <f t="shared" si="55"/>
        <v>0</v>
      </c>
      <c r="S265" s="132">
        <f t="shared" si="55"/>
        <v>0</v>
      </c>
      <c r="T265" s="132">
        <f t="shared" si="55"/>
        <v>0</v>
      </c>
      <c r="U265" s="133">
        <f t="shared" si="53"/>
        <v>34.029227557411275</v>
      </c>
      <c r="V265" s="132"/>
      <c r="W265" s="132">
        <f>SUM(W13:W264)</f>
        <v>1036</v>
      </c>
      <c r="X265" s="132"/>
      <c r="Y265" s="132">
        <f>SUM(Y13:Y264)</f>
        <v>476</v>
      </c>
      <c r="Z265" s="132"/>
      <c r="AA265" s="132"/>
      <c r="AB265" s="132">
        <f t="shared" ref="AB265:AH265" si="56">SUM(AB13:AB264)</f>
        <v>0</v>
      </c>
      <c r="AC265" s="132">
        <f t="shared" si="56"/>
        <v>0</v>
      </c>
      <c r="AD265" s="132">
        <f t="shared" si="56"/>
        <v>0</v>
      </c>
      <c r="AE265" s="132">
        <f t="shared" si="56"/>
        <v>0</v>
      </c>
      <c r="AF265" s="132">
        <f t="shared" si="56"/>
        <v>0</v>
      </c>
      <c r="AG265" s="132">
        <f t="shared" si="56"/>
        <v>476</v>
      </c>
      <c r="AH265" s="132">
        <f t="shared" si="56"/>
        <v>0</v>
      </c>
      <c r="AI265" s="337"/>
      <c r="AJ265" s="136">
        <f t="shared" si="50"/>
        <v>476</v>
      </c>
      <c r="AK265" s="137"/>
      <c r="AL265" s="138"/>
    </row>
    <row r="266" spans="1:38">
      <c r="V266" s="143"/>
      <c r="W266" s="143"/>
      <c r="X266" s="143"/>
      <c r="Y266" s="143"/>
      <c r="Z266" s="143"/>
      <c r="AA266" s="143"/>
      <c r="AB266" s="143"/>
      <c r="AC266" s="143"/>
      <c r="AD266" s="143"/>
      <c r="AE266" s="143"/>
      <c r="AF266" s="143"/>
      <c r="AG266" s="143"/>
      <c r="AH266" s="143"/>
    </row>
    <row r="267" spans="1:38" ht="56.25" customHeight="1">
      <c r="B267" s="537" t="s">
        <v>537</v>
      </c>
      <c r="C267" s="537"/>
      <c r="D267" s="538" t="s">
        <v>538</v>
      </c>
      <c r="E267" s="538"/>
      <c r="F267" s="539" t="s">
        <v>539</v>
      </c>
      <c r="G267" s="540"/>
      <c r="I267" s="541" t="s">
        <v>540</v>
      </c>
      <c r="J267" s="541"/>
      <c r="K267" s="541"/>
      <c r="V267" s="3"/>
      <c r="W267" s="3"/>
      <c r="X267" s="3"/>
      <c r="Y267" s="3"/>
      <c r="Z267" s="3"/>
      <c r="AA267" s="3"/>
      <c r="AB267" s="3"/>
      <c r="AC267" s="3"/>
      <c r="AD267" s="3"/>
      <c r="AE267" s="3"/>
    </row>
    <row r="268" spans="1:38">
      <c r="V268" s="276"/>
      <c r="W268" s="276"/>
      <c r="X268" s="3"/>
      <c r="Y268" s="3"/>
      <c r="Z268" s="3"/>
      <c r="AA268" s="3"/>
      <c r="AB268" s="3"/>
      <c r="AC268" s="3"/>
      <c r="AD268" s="3"/>
      <c r="AE268" s="3"/>
    </row>
    <row r="269" spans="1:38">
      <c r="V269" s="276"/>
      <c r="W269" s="276"/>
      <c r="X269" s="562"/>
      <c r="Y269" s="562"/>
      <c r="Z269" s="563"/>
      <c r="AA269" s="563"/>
      <c r="AB269" s="3"/>
      <c r="AC269" s="3"/>
      <c r="AD269" s="3"/>
      <c r="AE269" s="3"/>
    </row>
  </sheetData>
  <mergeCells count="41">
    <mergeCell ref="X269:Y269"/>
    <mergeCell ref="Z269:AA269"/>
    <mergeCell ref="AK9:AK10"/>
    <mergeCell ref="B267:C267"/>
    <mergeCell ref="D267:E267"/>
    <mergeCell ref="F267:G267"/>
    <mergeCell ref="I267:K267"/>
    <mergeCell ref="Y8:Y10"/>
    <mergeCell ref="Z8:Z10"/>
    <mergeCell ref="AA8:AA10"/>
    <mergeCell ref="AC8:AC10"/>
    <mergeCell ref="AD8:AH8"/>
    <mergeCell ref="AD9:AG9"/>
    <mergeCell ref="AH9:AH10"/>
    <mergeCell ref="P8:T8"/>
    <mergeCell ref="U8:U10"/>
    <mergeCell ref="V8:V10"/>
    <mergeCell ref="W8:W10"/>
    <mergeCell ref="X8:X10"/>
    <mergeCell ref="P9:S9"/>
    <mergeCell ref="T9:T10"/>
    <mergeCell ref="G8:G10"/>
    <mergeCell ref="H8:H10"/>
    <mergeCell ref="I8:I10"/>
    <mergeCell ref="J8:N8"/>
    <mergeCell ref="O8:O10"/>
    <mergeCell ref="J9:M9"/>
    <mergeCell ref="N9:N10"/>
    <mergeCell ref="G6:U6"/>
    <mergeCell ref="W6:AH6"/>
    <mergeCell ref="G7:N7"/>
    <mergeCell ref="O7:U7"/>
    <mergeCell ref="W7:X7"/>
    <mergeCell ref="Y7:AH7"/>
    <mergeCell ref="A6:A10"/>
    <mergeCell ref="B6:B10"/>
    <mergeCell ref="C6:C10"/>
    <mergeCell ref="D6:E8"/>
    <mergeCell ref="F6:F10"/>
    <mergeCell ref="D9:D10"/>
    <mergeCell ref="E9:E10"/>
  </mergeCells>
  <pageMargins left="0.70078740157480324" right="0.70078740157480324" top="0.75196850393700787" bottom="0.75196850393700787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L268"/>
  <sheetViews>
    <sheetView zoomScale="70" workbookViewId="0">
      <pane ySplit="10" topLeftCell="A11" activePane="bottomLeft" state="frozen"/>
      <selection activeCell="B222" sqref="B222"/>
      <selection pane="bottomLeft"/>
    </sheetView>
  </sheetViews>
  <sheetFormatPr defaultColWidth="9" defaultRowHeight="15.75"/>
  <cols>
    <col min="1" max="1" width="5.125" style="1" bestFit="1" customWidth="1"/>
    <col min="2" max="2" width="35" style="1" bestFit="1" customWidth="1"/>
    <col min="3" max="3" width="9.375" style="2" bestFit="1" customWidth="1"/>
    <col min="4" max="4" width="8.25" style="2" bestFit="1" customWidth="1"/>
    <col min="5" max="5" width="8.875" style="2" bestFit="1" customWidth="1"/>
    <col min="6" max="6" width="6.75" style="1" bestFit="1" customWidth="1"/>
    <col min="7" max="20" width="6.75" style="3" bestFit="1" customWidth="1"/>
    <col min="21" max="21" width="7.875" style="3" bestFit="1" customWidth="1"/>
    <col min="22" max="22" width="6.75" style="3" hidden="1" customWidth="1"/>
    <col min="23" max="25" width="6.75" style="3" bestFit="1" customWidth="1"/>
    <col min="26" max="26" width="8.875" style="3" bestFit="1" customWidth="1"/>
    <col min="27" max="27" width="8.375" style="3" hidden="1" customWidth="1"/>
    <col min="28" max="28" width="7.625" style="3" hidden="1" customWidth="1"/>
    <col min="29" max="31" width="6.75" style="3" bestFit="1" customWidth="1"/>
    <col min="32" max="34" width="9" style="3" bestFit="1"/>
    <col min="35" max="35" width="9" style="1" bestFit="1"/>
    <col min="36" max="47" width="0" style="1" hidden="1" customWidth="1"/>
    <col min="48" max="48" width="9" style="1" bestFit="1"/>
    <col min="49" max="16384" width="9" style="1"/>
  </cols>
  <sheetData>
    <row r="1" spans="1:34">
      <c r="A1" s="5"/>
      <c r="B1" s="6" t="s">
        <v>0</v>
      </c>
      <c r="C1" s="7"/>
      <c r="D1" s="7"/>
      <c r="E1" s="7"/>
      <c r="F1" s="5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20.25">
      <c r="A2" s="5"/>
      <c r="B2" s="6" t="s">
        <v>1</v>
      </c>
      <c r="C2" s="7"/>
      <c r="D2" s="7"/>
      <c r="E2" s="7"/>
      <c r="F2" s="5"/>
      <c r="G2" s="8"/>
      <c r="H2" s="8"/>
      <c r="I2" s="149"/>
      <c r="J2" s="149"/>
      <c r="K2" s="149"/>
      <c r="L2" s="149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13"/>
      <c r="AB2" s="13"/>
      <c r="AC2" s="8"/>
      <c r="AD2" s="8"/>
      <c r="AE2" s="8"/>
      <c r="AF2" s="8"/>
      <c r="AG2" s="8"/>
      <c r="AH2" s="8"/>
    </row>
    <row r="3" spans="1:34" ht="30">
      <c r="A3" s="5"/>
      <c r="B3" s="6" t="s">
        <v>2</v>
      </c>
      <c r="C3" s="7"/>
      <c r="D3" s="7"/>
      <c r="E3" s="7"/>
      <c r="F3" s="5"/>
      <c r="G3" s="306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5"/>
      <c r="AB3" s="15"/>
      <c r="AC3" s="8"/>
      <c r="AD3" s="8"/>
      <c r="AE3" s="149"/>
      <c r="AF3" s="8"/>
      <c r="AG3" s="8"/>
      <c r="AH3" s="8"/>
    </row>
    <row r="4" spans="1:34" ht="20.25">
      <c r="A4" s="5"/>
      <c r="B4" s="6" t="s">
        <v>552</v>
      </c>
      <c r="C4" s="7"/>
      <c r="D4" s="7"/>
      <c r="E4" s="7"/>
      <c r="F4" s="5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15"/>
      <c r="AB4" s="15"/>
      <c r="AC4" s="8"/>
      <c r="AD4" s="8"/>
      <c r="AE4" s="8"/>
      <c r="AF4" s="8"/>
      <c r="AG4" s="8"/>
      <c r="AH4" s="8"/>
    </row>
    <row r="5" spans="1:34">
      <c r="A5" s="18"/>
      <c r="B5" s="19"/>
      <c r="C5" s="20"/>
      <c r="D5" s="20"/>
      <c r="E5" s="20"/>
      <c r="F5" s="21"/>
      <c r="G5" s="22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</row>
    <row r="6" spans="1:34" ht="47.25">
      <c r="A6" s="494" t="s">
        <v>5</v>
      </c>
      <c r="B6" s="521" t="s">
        <v>6</v>
      </c>
      <c r="C6" s="542" t="s">
        <v>7</v>
      </c>
      <c r="D6" s="556" t="s">
        <v>8</v>
      </c>
      <c r="E6" s="557"/>
      <c r="F6" s="498" t="s">
        <v>9</v>
      </c>
      <c r="G6" s="510" t="s">
        <v>10</v>
      </c>
      <c r="H6" s="511"/>
      <c r="I6" s="511"/>
      <c r="J6" s="511"/>
      <c r="K6" s="511"/>
      <c r="L6" s="511"/>
      <c r="M6" s="511"/>
      <c r="N6" s="511"/>
      <c r="O6" s="511"/>
      <c r="P6" s="511"/>
      <c r="Q6" s="511"/>
      <c r="R6" s="511"/>
      <c r="S6" s="511"/>
      <c r="T6" s="511"/>
      <c r="U6" s="512"/>
      <c r="V6" s="29"/>
      <c r="W6" s="27" t="s">
        <v>11</v>
      </c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9"/>
    </row>
    <row r="7" spans="1:34" ht="18.75" customHeight="1">
      <c r="A7" s="495"/>
      <c r="B7" s="522"/>
      <c r="C7" s="543"/>
      <c r="D7" s="558"/>
      <c r="E7" s="559"/>
      <c r="F7" s="499"/>
      <c r="G7" s="510" t="s">
        <v>12</v>
      </c>
      <c r="H7" s="511"/>
      <c r="I7" s="511"/>
      <c r="J7" s="511"/>
      <c r="K7" s="511"/>
      <c r="L7" s="511"/>
      <c r="M7" s="511"/>
      <c r="N7" s="512"/>
      <c r="O7" s="510" t="s">
        <v>13</v>
      </c>
      <c r="P7" s="511"/>
      <c r="Q7" s="511"/>
      <c r="R7" s="511"/>
      <c r="S7" s="511"/>
      <c r="T7" s="511"/>
      <c r="U7" s="512"/>
      <c r="V7" s="29"/>
      <c r="W7" s="510" t="s">
        <v>14</v>
      </c>
      <c r="X7" s="512"/>
      <c r="Y7" s="27" t="s">
        <v>15</v>
      </c>
      <c r="Z7" s="28"/>
      <c r="AA7" s="28"/>
      <c r="AB7" s="28"/>
      <c r="AC7" s="28"/>
      <c r="AD7" s="28"/>
      <c r="AE7" s="28"/>
      <c r="AF7" s="28"/>
      <c r="AG7" s="28"/>
      <c r="AH7" s="29"/>
    </row>
    <row r="8" spans="1:34" ht="22.5" customHeight="1">
      <c r="A8" s="495"/>
      <c r="B8" s="522"/>
      <c r="C8" s="543"/>
      <c r="D8" s="560"/>
      <c r="E8" s="561"/>
      <c r="F8" s="499"/>
      <c r="G8" s="516" t="s">
        <v>16</v>
      </c>
      <c r="H8" s="516" t="s">
        <v>17</v>
      </c>
      <c r="I8" s="516" t="s">
        <v>18</v>
      </c>
      <c r="J8" s="518" t="s">
        <v>19</v>
      </c>
      <c r="K8" s="519"/>
      <c r="L8" s="519"/>
      <c r="M8" s="519"/>
      <c r="N8" s="520"/>
      <c r="O8" s="521" t="s">
        <v>16</v>
      </c>
      <c r="P8" s="523" t="s">
        <v>19</v>
      </c>
      <c r="Q8" s="524"/>
      <c r="R8" s="524"/>
      <c r="S8" s="524"/>
      <c r="T8" s="525"/>
      <c r="U8" s="521" t="s">
        <v>20</v>
      </c>
      <c r="V8" s="547" t="s">
        <v>21</v>
      </c>
      <c r="W8" s="521" t="s">
        <v>16</v>
      </c>
      <c r="X8" s="521" t="s">
        <v>17</v>
      </c>
      <c r="Y8" s="521" t="s">
        <v>16</v>
      </c>
      <c r="Z8" s="521" t="s">
        <v>17</v>
      </c>
      <c r="AA8" s="531" t="s">
        <v>22</v>
      </c>
      <c r="AB8" s="39"/>
      <c r="AC8" s="521" t="s">
        <v>23</v>
      </c>
      <c r="AD8" s="523" t="s">
        <v>19</v>
      </c>
      <c r="AE8" s="524"/>
      <c r="AF8" s="524"/>
      <c r="AG8" s="524"/>
      <c r="AH8" s="525"/>
    </row>
    <row r="9" spans="1:34" ht="27.75" customHeight="1">
      <c r="A9" s="495"/>
      <c r="B9" s="522"/>
      <c r="C9" s="543"/>
      <c r="D9" s="516" t="s">
        <v>24</v>
      </c>
      <c r="E9" s="516" t="s">
        <v>25</v>
      </c>
      <c r="F9" s="499"/>
      <c r="G9" s="517"/>
      <c r="H9" s="517"/>
      <c r="I9" s="517"/>
      <c r="J9" s="518" t="s">
        <v>26</v>
      </c>
      <c r="K9" s="519"/>
      <c r="L9" s="519"/>
      <c r="M9" s="520"/>
      <c r="N9" s="494" t="s">
        <v>27</v>
      </c>
      <c r="O9" s="522"/>
      <c r="P9" s="523" t="s">
        <v>26</v>
      </c>
      <c r="Q9" s="524"/>
      <c r="R9" s="524"/>
      <c r="S9" s="525"/>
      <c r="T9" s="521" t="s">
        <v>27</v>
      </c>
      <c r="U9" s="522"/>
      <c r="V9" s="548"/>
      <c r="W9" s="522"/>
      <c r="X9" s="522"/>
      <c r="Y9" s="529"/>
      <c r="Z9" s="529"/>
      <c r="AA9" s="532"/>
      <c r="AB9" s="43"/>
      <c r="AC9" s="529"/>
      <c r="AD9" s="523" t="s">
        <v>26</v>
      </c>
      <c r="AE9" s="524"/>
      <c r="AF9" s="524"/>
      <c r="AG9" s="525"/>
      <c r="AH9" s="521" t="s">
        <v>27</v>
      </c>
    </row>
    <row r="10" spans="1:34" ht="35.25" customHeight="1">
      <c r="A10" s="495"/>
      <c r="B10" s="522"/>
      <c r="C10" s="544"/>
      <c r="D10" s="517"/>
      <c r="E10" s="517"/>
      <c r="F10" s="500"/>
      <c r="G10" s="517"/>
      <c r="H10" s="517"/>
      <c r="I10" s="517"/>
      <c r="J10" s="35" t="s">
        <v>28</v>
      </c>
      <c r="K10" s="35" t="s">
        <v>29</v>
      </c>
      <c r="L10" s="35" t="s">
        <v>30</v>
      </c>
      <c r="M10" s="35" t="s">
        <v>31</v>
      </c>
      <c r="N10" s="495"/>
      <c r="O10" s="522"/>
      <c r="P10" s="42" t="s">
        <v>28</v>
      </c>
      <c r="Q10" s="42" t="s">
        <v>29</v>
      </c>
      <c r="R10" s="42" t="s">
        <v>30</v>
      </c>
      <c r="S10" s="42" t="s">
        <v>31</v>
      </c>
      <c r="T10" s="522"/>
      <c r="U10" s="522"/>
      <c r="V10" s="549"/>
      <c r="W10" s="522"/>
      <c r="X10" s="522"/>
      <c r="Y10" s="530"/>
      <c r="Z10" s="530"/>
      <c r="AA10" s="533"/>
      <c r="AB10" s="45"/>
      <c r="AC10" s="530"/>
      <c r="AD10" s="42" t="s">
        <v>28</v>
      </c>
      <c r="AE10" s="42" t="s">
        <v>29</v>
      </c>
      <c r="AF10" s="42" t="s">
        <v>30</v>
      </c>
      <c r="AG10" s="42" t="s">
        <v>31</v>
      </c>
      <c r="AH10" s="530"/>
    </row>
    <row r="11" spans="1:34" s="46" customFormat="1" ht="9.75" customHeight="1">
      <c r="A11" s="47">
        <v>1</v>
      </c>
      <c r="B11" s="48">
        <v>2</v>
      </c>
      <c r="C11" s="49">
        <v>3</v>
      </c>
      <c r="D11" s="49">
        <v>4</v>
      </c>
      <c r="E11" s="49">
        <v>5</v>
      </c>
      <c r="F11" s="49">
        <v>6</v>
      </c>
      <c r="G11" s="47">
        <v>7</v>
      </c>
      <c r="H11" s="47">
        <v>8</v>
      </c>
      <c r="I11" s="47">
        <v>9</v>
      </c>
      <c r="J11" s="47">
        <v>10</v>
      </c>
      <c r="K11" s="47">
        <v>11</v>
      </c>
      <c r="L11" s="47">
        <v>12</v>
      </c>
      <c r="M11" s="47">
        <v>13</v>
      </c>
      <c r="N11" s="47">
        <v>14</v>
      </c>
      <c r="O11" s="47">
        <v>15</v>
      </c>
      <c r="P11" s="47">
        <v>16</v>
      </c>
      <c r="Q11" s="47">
        <v>17</v>
      </c>
      <c r="R11" s="47">
        <v>18</v>
      </c>
      <c r="S11" s="47">
        <v>19</v>
      </c>
      <c r="T11" s="47">
        <v>20</v>
      </c>
      <c r="U11" s="47">
        <v>21</v>
      </c>
      <c r="V11" s="47"/>
      <c r="W11" s="47">
        <v>22</v>
      </c>
      <c r="X11" s="47">
        <v>23</v>
      </c>
      <c r="Y11" s="47">
        <v>24</v>
      </c>
      <c r="Z11" s="47">
        <v>25</v>
      </c>
      <c r="AA11" s="47"/>
      <c r="AB11" s="47"/>
      <c r="AC11" s="47">
        <v>26</v>
      </c>
      <c r="AD11" s="47">
        <v>27</v>
      </c>
      <c r="AE11" s="47">
        <v>28</v>
      </c>
      <c r="AF11" s="47">
        <v>29</v>
      </c>
      <c r="AG11" s="47">
        <v>30</v>
      </c>
      <c r="AH11" s="47">
        <v>31</v>
      </c>
    </row>
    <row r="12" spans="1:34">
      <c r="A12" s="56">
        <v>1</v>
      </c>
      <c r="B12" s="57" t="s">
        <v>32</v>
      </c>
      <c r="C12" s="58"/>
      <c r="D12" s="58"/>
      <c r="E12" s="58"/>
      <c r="F12" s="60"/>
      <c r="G12" s="152"/>
      <c r="H12" s="152"/>
      <c r="I12" s="152"/>
      <c r="J12" s="152"/>
      <c r="K12" s="152"/>
      <c r="L12" s="152"/>
      <c r="M12" s="152"/>
      <c r="N12" s="152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</row>
    <row r="13" spans="1:34" ht="31.5">
      <c r="A13" s="66" t="s">
        <v>33</v>
      </c>
      <c r="B13" s="67" t="s">
        <v>34</v>
      </c>
      <c r="C13" s="155">
        <v>240</v>
      </c>
      <c r="D13" s="69">
        <v>0</v>
      </c>
      <c r="E13" s="187">
        <v>0</v>
      </c>
      <c r="F13" s="157">
        <f>E13/C13</f>
        <v>0</v>
      </c>
      <c r="G13" s="72">
        <v>0</v>
      </c>
      <c r="H13" s="75">
        <v>0</v>
      </c>
      <c r="I13" s="75"/>
      <c r="J13" s="75"/>
      <c r="K13" s="75"/>
      <c r="L13" s="75"/>
      <c r="M13" s="75">
        <v>0</v>
      </c>
      <c r="N13" s="75"/>
      <c r="O13" s="90">
        <v>0</v>
      </c>
      <c r="P13" s="77"/>
      <c r="Q13" s="77"/>
      <c r="R13" s="77"/>
      <c r="S13" s="77"/>
      <c r="T13" s="77"/>
      <c r="U13" s="71">
        <v>0</v>
      </c>
      <c r="V13" s="257">
        <f>E13*X13%</f>
        <v>0</v>
      </c>
      <c r="W13" s="73">
        <f>ROUNDDOWN(V13,0)</f>
        <v>0</v>
      </c>
      <c r="X13" s="147">
        <v>0</v>
      </c>
      <c r="Y13" s="73">
        <f>'ИТОГ и проверка (миша-барс)'!C13</f>
        <v>0</v>
      </c>
      <c r="Z13" s="10">
        <v>0</v>
      </c>
      <c r="AA13" s="71">
        <f>Z13-X13</f>
        <v>0</v>
      </c>
      <c r="AB13" s="10">
        <f t="shared" ref="AB13:AB76" si="0">IF(AA13&gt;0.01,AA13*1000000,0)</f>
        <v>0</v>
      </c>
      <c r="AC13" s="77"/>
      <c r="AD13" s="73"/>
      <c r="AE13" s="77"/>
      <c r="AF13" s="77"/>
      <c r="AG13" s="73">
        <f>Y13</f>
        <v>0</v>
      </c>
      <c r="AH13" s="73"/>
    </row>
    <row r="14" spans="1:34">
      <c r="A14" s="56" t="s">
        <v>35</v>
      </c>
      <c r="B14" s="57" t="s">
        <v>36</v>
      </c>
      <c r="C14" s="163"/>
      <c r="D14" s="58"/>
      <c r="E14" s="59"/>
      <c r="F14" s="165"/>
      <c r="G14" s="119"/>
      <c r="H14" s="61"/>
      <c r="I14" s="61"/>
      <c r="J14" s="61"/>
      <c r="K14" s="61"/>
      <c r="L14" s="61"/>
      <c r="M14" s="61"/>
      <c r="N14" s="61"/>
      <c r="O14" s="59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20"/>
      <c r="AA14" s="60"/>
      <c r="AB14" s="73">
        <f t="shared" si="0"/>
        <v>0</v>
      </c>
      <c r="AC14" s="60"/>
      <c r="AD14" s="60"/>
      <c r="AE14" s="60"/>
      <c r="AF14" s="60"/>
      <c r="AG14" s="60"/>
      <c r="AH14" s="60"/>
    </row>
    <row r="15" spans="1:34" ht="47.25">
      <c r="A15" s="66" t="s">
        <v>37</v>
      </c>
      <c r="B15" s="67" t="s">
        <v>38</v>
      </c>
      <c r="C15" s="168">
        <v>67.034000000000006</v>
      </c>
      <c r="D15" s="74">
        <v>16</v>
      </c>
      <c r="E15" s="187">
        <v>16</v>
      </c>
      <c r="F15" s="157">
        <f t="shared" ref="F15:F77" si="1">E15/C15</f>
        <v>0.23868484649580807</v>
      </c>
      <c r="G15" s="72">
        <v>4</v>
      </c>
      <c r="H15" s="75">
        <v>25</v>
      </c>
      <c r="I15" s="75"/>
      <c r="J15" s="75"/>
      <c r="K15" s="75"/>
      <c r="L15" s="75"/>
      <c r="M15" s="75">
        <v>4</v>
      </c>
      <c r="N15" s="75"/>
      <c r="O15" s="90">
        <v>1</v>
      </c>
      <c r="P15" s="77"/>
      <c r="Q15" s="77"/>
      <c r="R15" s="77"/>
      <c r="S15" s="77"/>
      <c r="T15" s="77"/>
      <c r="U15" s="71">
        <f t="shared" ref="U15:U77" si="2">O15/G15%</f>
        <v>25</v>
      </c>
      <c r="V15" s="257">
        <f t="shared" ref="V15:V77" si="3">E15*X15%</f>
        <v>4.8</v>
      </c>
      <c r="W15" s="73">
        <f t="shared" ref="W15:W77" si="4">ROUNDDOWN(V15,0)</f>
        <v>4</v>
      </c>
      <c r="X15" s="147">
        <v>30</v>
      </c>
      <c r="Y15" s="73">
        <f>'ИТОГ и проверка (миша-барс)'!C15</f>
        <v>4</v>
      </c>
      <c r="Z15" s="10">
        <f t="shared" ref="Z15:Z77" si="5">Y15/E15%</f>
        <v>25</v>
      </c>
      <c r="AA15" s="71">
        <f t="shared" ref="AA15:AA77" si="6">Z15-X15</f>
        <v>-5</v>
      </c>
      <c r="AB15" s="10">
        <f t="shared" si="0"/>
        <v>0</v>
      </c>
      <c r="AC15" s="77"/>
      <c r="AD15" s="73"/>
      <c r="AE15" s="77"/>
      <c r="AF15" s="77"/>
      <c r="AG15" s="73">
        <f t="shared" ref="AG15:AG76" si="7">Y15</f>
        <v>4</v>
      </c>
      <c r="AH15" s="73"/>
    </row>
    <row r="16" spans="1:34" ht="31.5">
      <c r="A16" s="66" t="s">
        <v>39</v>
      </c>
      <c r="B16" s="67" t="s">
        <v>40</v>
      </c>
      <c r="C16" s="171">
        <v>10.308</v>
      </c>
      <c r="D16" s="74">
        <v>7</v>
      </c>
      <c r="E16" s="92">
        <v>16</v>
      </c>
      <c r="F16" s="157">
        <f t="shared" si="1"/>
        <v>1.5521924718665114</v>
      </c>
      <c r="G16" s="72">
        <v>2</v>
      </c>
      <c r="H16" s="75">
        <v>29</v>
      </c>
      <c r="I16" s="75"/>
      <c r="J16" s="75"/>
      <c r="K16" s="75"/>
      <c r="L16" s="75"/>
      <c r="M16" s="75">
        <v>2</v>
      </c>
      <c r="N16" s="75"/>
      <c r="O16" s="44">
        <v>0</v>
      </c>
      <c r="P16" s="77"/>
      <c r="Q16" s="77"/>
      <c r="R16" s="77"/>
      <c r="S16" s="77"/>
      <c r="T16" s="77"/>
      <c r="U16" s="71">
        <f t="shared" si="2"/>
        <v>0</v>
      </c>
      <c r="V16" s="71">
        <f t="shared" si="3"/>
        <v>4.8</v>
      </c>
      <c r="W16" s="10">
        <f t="shared" si="4"/>
        <v>4</v>
      </c>
      <c r="X16" s="77">
        <v>30</v>
      </c>
      <c r="Y16" s="10">
        <f>'ИТОГ и проверка (миша-барс)'!C16</f>
        <v>4</v>
      </c>
      <c r="Z16" s="73">
        <f t="shared" si="5"/>
        <v>25</v>
      </c>
      <c r="AA16" s="257">
        <f t="shared" si="6"/>
        <v>-5</v>
      </c>
      <c r="AB16" s="73">
        <f t="shared" si="0"/>
        <v>0</v>
      </c>
      <c r="AC16" s="77"/>
      <c r="AD16" s="73"/>
      <c r="AE16" s="77"/>
      <c r="AF16" s="77"/>
      <c r="AG16" s="73">
        <f t="shared" si="7"/>
        <v>4</v>
      </c>
      <c r="AH16" s="73"/>
    </row>
    <row r="17" spans="1:34">
      <c r="A17" s="93" t="s">
        <v>41</v>
      </c>
      <c r="B17" s="57" t="s">
        <v>42</v>
      </c>
      <c r="C17" s="175"/>
      <c r="D17" s="58"/>
      <c r="E17" s="185"/>
      <c r="F17" s="165"/>
      <c r="G17" s="119"/>
      <c r="H17" s="61"/>
      <c r="I17" s="61"/>
      <c r="J17" s="61"/>
      <c r="K17" s="61"/>
      <c r="L17" s="61"/>
      <c r="M17" s="61"/>
      <c r="N17" s="61"/>
      <c r="O17" s="94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20"/>
      <c r="AA17" s="60"/>
      <c r="AB17" s="10">
        <f t="shared" si="0"/>
        <v>0</v>
      </c>
      <c r="AC17" s="60"/>
      <c r="AD17" s="60"/>
      <c r="AE17" s="60"/>
      <c r="AF17" s="60"/>
      <c r="AG17" s="60"/>
      <c r="AH17" s="60"/>
    </row>
    <row r="18" spans="1:34" ht="47.25">
      <c r="A18" s="66" t="s">
        <v>43</v>
      </c>
      <c r="B18" s="67" t="s">
        <v>44</v>
      </c>
      <c r="C18" s="171">
        <v>397.6</v>
      </c>
      <c r="D18" s="284">
        <v>126</v>
      </c>
      <c r="E18" s="173">
        <v>140</v>
      </c>
      <c r="F18" s="174">
        <f t="shared" si="1"/>
        <v>0.352112676056338</v>
      </c>
      <c r="G18" s="72">
        <v>18</v>
      </c>
      <c r="H18" s="75">
        <v>14</v>
      </c>
      <c r="I18" s="75"/>
      <c r="J18" s="75"/>
      <c r="K18" s="75"/>
      <c r="L18" s="75"/>
      <c r="M18" s="75">
        <v>18</v>
      </c>
      <c r="N18" s="75"/>
      <c r="O18" s="44">
        <v>2</v>
      </c>
      <c r="P18" s="77"/>
      <c r="Q18" s="77"/>
      <c r="R18" s="77"/>
      <c r="S18" s="77"/>
      <c r="T18" s="77"/>
      <c r="U18" s="71">
        <f t="shared" si="2"/>
        <v>11.111111111111111</v>
      </c>
      <c r="V18" s="71">
        <f t="shared" si="3"/>
        <v>42</v>
      </c>
      <c r="W18" s="73">
        <f t="shared" si="4"/>
        <v>42</v>
      </c>
      <c r="X18" s="77">
        <v>30</v>
      </c>
      <c r="Y18" s="73">
        <f>'ИТОГ и проверка (миша-барс)'!C18</f>
        <v>21</v>
      </c>
      <c r="Z18" s="73">
        <f t="shared" si="5"/>
        <v>15.000000000000002</v>
      </c>
      <c r="AA18" s="71">
        <f t="shared" si="6"/>
        <v>-14.999999999999998</v>
      </c>
      <c r="AB18" s="73">
        <f t="shared" si="0"/>
        <v>0</v>
      </c>
      <c r="AC18" s="77"/>
      <c r="AD18" s="73"/>
      <c r="AE18" s="77"/>
      <c r="AF18" s="77"/>
      <c r="AG18" s="73">
        <f t="shared" si="7"/>
        <v>21</v>
      </c>
      <c r="AH18" s="73"/>
    </row>
    <row r="19" spans="1:34" ht="31.5">
      <c r="A19" s="66" t="s">
        <v>45</v>
      </c>
      <c r="B19" s="67" t="s">
        <v>46</v>
      </c>
      <c r="C19" s="168">
        <v>236.4</v>
      </c>
      <c r="D19" s="284">
        <v>50</v>
      </c>
      <c r="E19" s="173">
        <v>48</v>
      </c>
      <c r="F19" s="174">
        <f t="shared" si="1"/>
        <v>0.20304568527918782</v>
      </c>
      <c r="G19" s="72">
        <v>15</v>
      </c>
      <c r="H19" s="75">
        <v>30</v>
      </c>
      <c r="I19" s="75"/>
      <c r="J19" s="75"/>
      <c r="K19" s="75"/>
      <c r="L19" s="75"/>
      <c r="M19" s="75">
        <v>15</v>
      </c>
      <c r="N19" s="75"/>
      <c r="O19" s="92">
        <v>1</v>
      </c>
      <c r="P19" s="77"/>
      <c r="Q19" s="77"/>
      <c r="R19" s="77"/>
      <c r="S19" s="77"/>
      <c r="T19" s="77"/>
      <c r="U19" s="71">
        <f t="shared" si="2"/>
        <v>6.666666666666667</v>
      </c>
      <c r="V19" s="71">
        <f t="shared" si="3"/>
        <v>14.399999999999999</v>
      </c>
      <c r="W19" s="73">
        <f t="shared" si="4"/>
        <v>14</v>
      </c>
      <c r="X19" s="77">
        <v>30</v>
      </c>
      <c r="Y19" s="73">
        <f>'ИТОГ и проверка (миша-барс)'!C19</f>
        <v>10</v>
      </c>
      <c r="Z19" s="73">
        <f t="shared" si="5"/>
        <v>20.833333333333336</v>
      </c>
      <c r="AA19" s="71">
        <f t="shared" si="6"/>
        <v>-9.1666666666666643</v>
      </c>
      <c r="AB19" s="73">
        <f t="shared" si="0"/>
        <v>0</v>
      </c>
      <c r="AC19" s="77"/>
      <c r="AD19" s="73"/>
      <c r="AE19" s="77"/>
      <c r="AF19" s="77"/>
      <c r="AG19" s="73">
        <f t="shared" si="7"/>
        <v>10</v>
      </c>
      <c r="AH19" s="73"/>
    </row>
    <row r="20" spans="1:34">
      <c r="A20" s="93" t="s">
        <v>47</v>
      </c>
      <c r="B20" s="57" t="s">
        <v>48</v>
      </c>
      <c r="C20" s="163"/>
      <c r="D20" s="165"/>
      <c r="E20" s="176"/>
      <c r="F20" s="177"/>
      <c r="G20" s="119"/>
      <c r="H20" s="61"/>
      <c r="I20" s="61"/>
      <c r="J20" s="61"/>
      <c r="K20" s="61"/>
      <c r="L20" s="61"/>
      <c r="M20" s="61"/>
      <c r="N20" s="61"/>
      <c r="O20" s="94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20"/>
      <c r="AA20" s="60"/>
      <c r="AB20" s="73">
        <f t="shared" si="0"/>
        <v>0</v>
      </c>
      <c r="AC20" s="60"/>
      <c r="AD20" s="60"/>
      <c r="AE20" s="60"/>
      <c r="AF20" s="60"/>
      <c r="AG20" s="60"/>
      <c r="AH20" s="60"/>
    </row>
    <row r="21" spans="1:34" ht="47.25">
      <c r="A21" s="66" t="s">
        <v>49</v>
      </c>
      <c r="B21" s="67" t="s">
        <v>50</v>
      </c>
      <c r="C21" s="168">
        <v>29.48</v>
      </c>
      <c r="D21" s="284">
        <v>14</v>
      </c>
      <c r="E21" s="227">
        <v>12</v>
      </c>
      <c r="F21" s="174">
        <f t="shared" si="1"/>
        <v>0.40705563093622793</v>
      </c>
      <c r="G21" s="72">
        <v>4</v>
      </c>
      <c r="H21" s="75">
        <v>29</v>
      </c>
      <c r="I21" s="75"/>
      <c r="J21" s="75"/>
      <c r="K21" s="75"/>
      <c r="L21" s="75"/>
      <c r="M21" s="75">
        <v>4</v>
      </c>
      <c r="N21" s="75"/>
      <c r="O21" s="90">
        <v>0</v>
      </c>
      <c r="P21" s="77"/>
      <c r="Q21" s="77"/>
      <c r="R21" s="77"/>
      <c r="S21" s="77"/>
      <c r="T21" s="77"/>
      <c r="U21" s="71">
        <f t="shared" si="2"/>
        <v>0</v>
      </c>
      <c r="V21" s="71">
        <f t="shared" si="3"/>
        <v>3.5999999999999996</v>
      </c>
      <c r="W21" s="73">
        <f t="shared" si="4"/>
        <v>3</v>
      </c>
      <c r="X21" s="77">
        <v>30</v>
      </c>
      <c r="Y21" s="73">
        <f>'ИТОГ и проверка (миша-барс)'!C21</f>
        <v>3</v>
      </c>
      <c r="Z21" s="73">
        <f t="shared" si="5"/>
        <v>25</v>
      </c>
      <c r="AA21" s="71">
        <f t="shared" si="6"/>
        <v>-5</v>
      </c>
      <c r="AB21" s="73">
        <f t="shared" si="0"/>
        <v>0</v>
      </c>
      <c r="AC21" s="77"/>
      <c r="AD21" s="73"/>
      <c r="AE21" s="77"/>
      <c r="AF21" s="77"/>
      <c r="AG21" s="73">
        <f t="shared" si="7"/>
        <v>3</v>
      </c>
      <c r="AH21" s="73"/>
    </row>
    <row r="22" spans="1:34" ht="31.5">
      <c r="A22" s="66" t="s">
        <v>51</v>
      </c>
      <c r="B22" s="67" t="s">
        <v>52</v>
      </c>
      <c r="C22" s="171">
        <v>21.36</v>
      </c>
      <c r="D22" s="74">
        <v>14</v>
      </c>
      <c r="E22" s="187">
        <v>15</v>
      </c>
      <c r="F22" s="157">
        <f t="shared" si="1"/>
        <v>0.702247191011236</v>
      </c>
      <c r="G22" s="72">
        <v>2</v>
      </c>
      <c r="H22" s="75">
        <v>14</v>
      </c>
      <c r="I22" s="75"/>
      <c r="J22" s="75"/>
      <c r="K22" s="75"/>
      <c r="L22" s="75"/>
      <c r="M22" s="75">
        <v>2</v>
      </c>
      <c r="N22" s="75"/>
      <c r="O22" s="70">
        <v>0</v>
      </c>
      <c r="P22" s="77"/>
      <c r="Q22" s="77"/>
      <c r="R22" s="77"/>
      <c r="S22" s="77"/>
      <c r="T22" s="77"/>
      <c r="U22" s="71">
        <f t="shared" si="2"/>
        <v>0</v>
      </c>
      <c r="V22" s="71">
        <f t="shared" si="3"/>
        <v>4.5</v>
      </c>
      <c r="W22" s="73">
        <f t="shared" si="4"/>
        <v>4</v>
      </c>
      <c r="X22" s="77">
        <v>30</v>
      </c>
      <c r="Y22" s="73">
        <f>'ИТОГ и проверка (миша-барс)'!C22</f>
        <v>3</v>
      </c>
      <c r="Z22" s="73">
        <f t="shared" si="5"/>
        <v>20</v>
      </c>
      <c r="AA22" s="71">
        <f t="shared" si="6"/>
        <v>-10</v>
      </c>
      <c r="AB22" s="73">
        <f t="shared" si="0"/>
        <v>0</v>
      </c>
      <c r="AC22" s="77"/>
      <c r="AD22" s="73"/>
      <c r="AE22" s="77"/>
      <c r="AF22" s="77"/>
      <c r="AG22" s="73">
        <f t="shared" si="7"/>
        <v>3</v>
      </c>
      <c r="AH22" s="73"/>
    </row>
    <row r="23" spans="1:34" ht="63">
      <c r="A23" s="66" t="s">
        <v>53</v>
      </c>
      <c r="B23" s="67" t="s">
        <v>54</v>
      </c>
      <c r="C23" s="168">
        <v>33.6</v>
      </c>
      <c r="D23" s="74">
        <v>10</v>
      </c>
      <c r="E23" s="206">
        <v>10</v>
      </c>
      <c r="F23" s="157">
        <f t="shared" si="1"/>
        <v>0.29761904761904762</v>
      </c>
      <c r="G23" s="72">
        <v>3</v>
      </c>
      <c r="H23" s="75">
        <v>30</v>
      </c>
      <c r="I23" s="75"/>
      <c r="J23" s="75"/>
      <c r="K23" s="75"/>
      <c r="L23" s="75"/>
      <c r="M23" s="75">
        <v>3</v>
      </c>
      <c r="N23" s="75"/>
      <c r="O23" s="70">
        <v>0</v>
      </c>
      <c r="P23" s="77"/>
      <c r="Q23" s="77"/>
      <c r="R23" s="77"/>
      <c r="S23" s="77"/>
      <c r="T23" s="77"/>
      <c r="U23" s="71">
        <f t="shared" si="2"/>
        <v>0</v>
      </c>
      <c r="V23" s="71">
        <f t="shared" si="3"/>
        <v>3</v>
      </c>
      <c r="W23" s="73">
        <f t="shared" si="4"/>
        <v>3</v>
      </c>
      <c r="X23" s="77">
        <v>30</v>
      </c>
      <c r="Y23" s="73">
        <f>'ИТОГ и проверка (миша-барс)'!C23</f>
        <v>3</v>
      </c>
      <c r="Z23" s="73">
        <f t="shared" si="5"/>
        <v>30</v>
      </c>
      <c r="AA23" s="71">
        <f t="shared" si="6"/>
        <v>0</v>
      </c>
      <c r="AB23" s="73">
        <f t="shared" si="0"/>
        <v>0</v>
      </c>
      <c r="AC23" s="77"/>
      <c r="AD23" s="73"/>
      <c r="AE23" s="77"/>
      <c r="AF23" s="77"/>
      <c r="AG23" s="73">
        <f t="shared" si="7"/>
        <v>3</v>
      </c>
      <c r="AH23" s="73"/>
    </row>
    <row r="24" spans="1:34" ht="63">
      <c r="A24" s="101" t="s">
        <v>55</v>
      </c>
      <c r="B24" s="67" t="s">
        <v>56</v>
      </c>
      <c r="C24" s="68">
        <v>31.335999999999999</v>
      </c>
      <c r="D24" s="284">
        <v>10</v>
      </c>
      <c r="E24" s="227">
        <v>10</v>
      </c>
      <c r="F24" s="174">
        <f t="shared" si="1"/>
        <v>0.31912177687005361</v>
      </c>
      <c r="G24" s="72">
        <v>3</v>
      </c>
      <c r="H24" s="75">
        <v>30</v>
      </c>
      <c r="I24" s="75"/>
      <c r="J24" s="75"/>
      <c r="K24" s="75"/>
      <c r="L24" s="75"/>
      <c r="M24" s="75">
        <v>3</v>
      </c>
      <c r="N24" s="75"/>
      <c r="O24" s="70">
        <v>0</v>
      </c>
      <c r="P24" s="77"/>
      <c r="Q24" s="77"/>
      <c r="R24" s="77"/>
      <c r="S24" s="77"/>
      <c r="T24" s="77"/>
      <c r="U24" s="71">
        <f t="shared" si="2"/>
        <v>0</v>
      </c>
      <c r="V24" s="71">
        <f t="shared" si="3"/>
        <v>3</v>
      </c>
      <c r="W24" s="73">
        <f t="shared" si="4"/>
        <v>3</v>
      </c>
      <c r="X24" s="77">
        <v>30</v>
      </c>
      <c r="Y24" s="73">
        <f>'ИТОГ и проверка (миша-барс)'!C24</f>
        <v>3</v>
      </c>
      <c r="Z24" s="73">
        <f t="shared" si="5"/>
        <v>30</v>
      </c>
      <c r="AA24" s="71">
        <f t="shared" si="6"/>
        <v>0</v>
      </c>
      <c r="AB24" s="73">
        <f t="shared" si="0"/>
        <v>0</v>
      </c>
      <c r="AC24" s="77"/>
      <c r="AD24" s="73"/>
      <c r="AE24" s="77"/>
      <c r="AF24" s="77"/>
      <c r="AG24" s="73">
        <f t="shared" si="7"/>
        <v>3</v>
      </c>
      <c r="AH24" s="73"/>
    </row>
    <row r="25" spans="1:34" ht="31.5">
      <c r="A25" s="66" t="s">
        <v>57</v>
      </c>
      <c r="B25" s="67" t="s">
        <v>58</v>
      </c>
      <c r="C25" s="189">
        <v>255.48</v>
      </c>
      <c r="D25" s="284">
        <v>28</v>
      </c>
      <c r="E25" s="227">
        <v>30</v>
      </c>
      <c r="F25" s="174">
        <f t="shared" si="1"/>
        <v>0.11742602160638799</v>
      </c>
      <c r="G25" s="72">
        <v>8</v>
      </c>
      <c r="H25" s="75">
        <v>29</v>
      </c>
      <c r="I25" s="75"/>
      <c r="J25" s="75"/>
      <c r="K25" s="75"/>
      <c r="L25" s="75"/>
      <c r="M25" s="75">
        <v>8</v>
      </c>
      <c r="N25" s="75"/>
      <c r="O25" s="90">
        <v>3</v>
      </c>
      <c r="P25" s="77"/>
      <c r="Q25" s="77"/>
      <c r="R25" s="77"/>
      <c r="S25" s="77"/>
      <c r="T25" s="77"/>
      <c r="U25" s="71">
        <f t="shared" si="2"/>
        <v>37.5</v>
      </c>
      <c r="V25" s="71">
        <f t="shared" si="3"/>
        <v>9</v>
      </c>
      <c r="W25" s="73">
        <f t="shared" si="4"/>
        <v>9</v>
      </c>
      <c r="X25" s="77">
        <v>30</v>
      </c>
      <c r="Y25" s="73">
        <f>'ИТОГ и проверка (миша-барс)'!C25</f>
        <v>9</v>
      </c>
      <c r="Z25" s="73">
        <f t="shared" si="5"/>
        <v>30</v>
      </c>
      <c r="AA25" s="71">
        <f t="shared" si="6"/>
        <v>0</v>
      </c>
      <c r="AB25" s="73">
        <f t="shared" si="0"/>
        <v>0</v>
      </c>
      <c r="AC25" s="77"/>
      <c r="AD25" s="73"/>
      <c r="AE25" s="77"/>
      <c r="AF25" s="77"/>
      <c r="AG25" s="73">
        <f t="shared" si="7"/>
        <v>9</v>
      </c>
      <c r="AH25" s="73"/>
    </row>
    <row r="26" spans="1:34">
      <c r="A26" s="93" t="s">
        <v>59</v>
      </c>
      <c r="B26" s="57" t="s">
        <v>60</v>
      </c>
      <c r="C26" s="163"/>
      <c r="D26" s="165"/>
      <c r="E26" s="258"/>
      <c r="F26" s="213"/>
      <c r="G26" s="119"/>
      <c r="H26" s="61"/>
      <c r="I26" s="61"/>
      <c r="J26" s="61"/>
      <c r="K26" s="61"/>
      <c r="L26" s="61"/>
      <c r="M26" s="61"/>
      <c r="N26" s="61"/>
      <c r="O26" s="59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20"/>
      <c r="AA26" s="60"/>
      <c r="AB26" s="73">
        <f t="shared" si="0"/>
        <v>0</v>
      </c>
      <c r="AC26" s="60"/>
      <c r="AD26" s="60"/>
      <c r="AE26" s="60"/>
      <c r="AF26" s="60"/>
      <c r="AG26" s="60"/>
      <c r="AH26" s="60"/>
    </row>
    <row r="27" spans="1:34" ht="31.5">
      <c r="A27" s="66" t="s">
        <v>61</v>
      </c>
      <c r="B27" s="67" t="s">
        <v>62</v>
      </c>
      <c r="C27" s="168">
        <v>8592.02</v>
      </c>
      <c r="D27" s="284">
        <v>1890</v>
      </c>
      <c r="E27" s="227">
        <v>1804</v>
      </c>
      <c r="F27" s="174">
        <f t="shared" si="1"/>
        <v>0.20996226731315801</v>
      </c>
      <c r="G27" s="72">
        <v>56</v>
      </c>
      <c r="H27" s="75">
        <v>3</v>
      </c>
      <c r="I27" s="75"/>
      <c r="J27" s="75"/>
      <c r="K27" s="75"/>
      <c r="L27" s="75"/>
      <c r="M27" s="75">
        <v>56</v>
      </c>
      <c r="N27" s="75"/>
      <c r="O27" s="70">
        <v>2</v>
      </c>
      <c r="P27" s="77"/>
      <c r="Q27" s="77"/>
      <c r="R27" s="77"/>
      <c r="S27" s="77"/>
      <c r="T27" s="77"/>
      <c r="U27" s="257">
        <f t="shared" si="2"/>
        <v>3.5714285714285712</v>
      </c>
      <c r="V27" s="288">
        <f t="shared" si="3"/>
        <v>541.19999999999993</v>
      </c>
      <c r="W27" s="10">
        <f t="shared" si="4"/>
        <v>541</v>
      </c>
      <c r="X27" s="317">
        <v>30</v>
      </c>
      <c r="Y27" s="10">
        <f>'ИТОГ и проверка (миша-барс)'!C27</f>
        <v>85</v>
      </c>
      <c r="Z27" s="91">
        <f t="shared" si="5"/>
        <v>4.7117516629711753</v>
      </c>
      <c r="AA27" s="71">
        <f t="shared" si="6"/>
        <v>-25.288248337028826</v>
      </c>
      <c r="AB27" s="380">
        <f t="shared" si="0"/>
        <v>0</v>
      </c>
      <c r="AC27" s="77"/>
      <c r="AD27" s="73"/>
      <c r="AE27" s="77"/>
      <c r="AF27" s="77"/>
      <c r="AG27" s="73">
        <f t="shared" si="7"/>
        <v>85</v>
      </c>
      <c r="AH27" s="73"/>
    </row>
    <row r="28" spans="1:34">
      <c r="A28" s="93" t="s">
        <v>63</v>
      </c>
      <c r="B28" s="57" t="s">
        <v>64</v>
      </c>
      <c r="C28" s="163"/>
      <c r="D28" s="165"/>
      <c r="E28" s="229"/>
      <c r="F28" s="213"/>
      <c r="G28" s="119"/>
      <c r="H28" s="61"/>
      <c r="I28" s="61"/>
      <c r="J28" s="61"/>
      <c r="K28" s="61"/>
      <c r="L28" s="61"/>
      <c r="M28" s="61"/>
      <c r="N28" s="61"/>
      <c r="O28" s="59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20"/>
      <c r="AA28" s="60"/>
      <c r="AB28" s="73">
        <f t="shared" si="0"/>
        <v>0</v>
      </c>
      <c r="AC28" s="60"/>
      <c r="AD28" s="60"/>
      <c r="AE28" s="60"/>
      <c r="AF28" s="60"/>
      <c r="AG28" s="60"/>
      <c r="AH28" s="60"/>
    </row>
    <row r="29" spans="1:34" ht="47.25">
      <c r="A29" s="66" t="s">
        <v>65</v>
      </c>
      <c r="B29" s="67" t="s">
        <v>66</v>
      </c>
      <c r="C29" s="195">
        <v>19.600000000000001</v>
      </c>
      <c r="D29" s="44">
        <v>9</v>
      </c>
      <c r="E29" s="197">
        <v>7</v>
      </c>
      <c r="F29" s="157">
        <f t="shared" si="1"/>
        <v>0.3571428571428571</v>
      </c>
      <c r="G29" s="72">
        <v>2</v>
      </c>
      <c r="H29" s="75">
        <v>22</v>
      </c>
      <c r="I29" s="75"/>
      <c r="J29" s="75"/>
      <c r="K29" s="75"/>
      <c r="L29" s="75"/>
      <c r="M29" s="75">
        <v>2</v>
      </c>
      <c r="N29" s="75"/>
      <c r="O29" s="90">
        <v>0</v>
      </c>
      <c r="P29" s="77"/>
      <c r="Q29" s="77"/>
      <c r="R29" s="77"/>
      <c r="S29" s="77"/>
      <c r="T29" s="77"/>
      <c r="U29" s="71">
        <f t="shared" si="2"/>
        <v>0</v>
      </c>
      <c r="V29" s="71">
        <f t="shared" si="3"/>
        <v>2.1</v>
      </c>
      <c r="W29" s="73">
        <f t="shared" si="4"/>
        <v>2</v>
      </c>
      <c r="X29" s="77">
        <v>30</v>
      </c>
      <c r="Y29" s="73">
        <f>'ИТОГ и проверка (миша-барс)'!C29</f>
        <v>2</v>
      </c>
      <c r="Z29" s="73">
        <f t="shared" si="5"/>
        <v>28.571428571428569</v>
      </c>
      <c r="AA29" s="71">
        <f t="shared" si="6"/>
        <v>-1.4285714285714306</v>
      </c>
      <c r="AB29" s="73">
        <f t="shared" si="0"/>
        <v>0</v>
      </c>
      <c r="AC29" s="77"/>
      <c r="AD29" s="73"/>
      <c r="AE29" s="77"/>
      <c r="AF29" s="77"/>
      <c r="AG29" s="73">
        <f t="shared" si="7"/>
        <v>2</v>
      </c>
      <c r="AH29" s="73"/>
    </row>
    <row r="30" spans="1:34" ht="47.25">
      <c r="A30" s="66" t="s">
        <v>67</v>
      </c>
      <c r="B30" s="67" t="s">
        <v>68</v>
      </c>
      <c r="C30" s="196">
        <v>6.8</v>
      </c>
      <c r="D30" s="44">
        <v>7</v>
      </c>
      <c r="E30" s="44">
        <v>5</v>
      </c>
      <c r="F30" s="157">
        <f t="shared" si="1"/>
        <v>0.73529411764705888</v>
      </c>
      <c r="G30" s="72">
        <v>2</v>
      </c>
      <c r="H30" s="75">
        <v>29</v>
      </c>
      <c r="I30" s="75"/>
      <c r="J30" s="75"/>
      <c r="K30" s="75"/>
      <c r="L30" s="75"/>
      <c r="M30" s="75">
        <v>2</v>
      </c>
      <c r="N30" s="75"/>
      <c r="O30" s="90">
        <v>0</v>
      </c>
      <c r="P30" s="77"/>
      <c r="Q30" s="77"/>
      <c r="R30" s="77"/>
      <c r="S30" s="77"/>
      <c r="T30" s="77"/>
      <c r="U30" s="71">
        <f t="shared" si="2"/>
        <v>0</v>
      </c>
      <c r="V30" s="71">
        <f t="shared" si="3"/>
        <v>1.5</v>
      </c>
      <c r="W30" s="73">
        <f t="shared" si="4"/>
        <v>1</v>
      </c>
      <c r="X30" s="77">
        <v>30</v>
      </c>
      <c r="Y30" s="73">
        <f>'ИТОГ и проверка (миша-барс)'!C30</f>
        <v>1</v>
      </c>
      <c r="Z30" s="73">
        <f t="shared" si="5"/>
        <v>20</v>
      </c>
      <c r="AA30" s="71">
        <f t="shared" si="6"/>
        <v>-10</v>
      </c>
      <c r="AB30" s="73">
        <f t="shared" si="0"/>
        <v>0</v>
      </c>
      <c r="AC30" s="77"/>
      <c r="AD30" s="73"/>
      <c r="AE30" s="77"/>
      <c r="AF30" s="77"/>
      <c r="AG30" s="73">
        <f t="shared" si="7"/>
        <v>1</v>
      </c>
      <c r="AH30" s="73"/>
    </row>
    <row r="31" spans="1:34" ht="47.25">
      <c r="A31" s="66" t="s">
        <v>69</v>
      </c>
      <c r="B31" s="67" t="s">
        <v>70</v>
      </c>
      <c r="C31" s="189">
        <v>5.1580000000000004</v>
      </c>
      <c r="D31" s="44">
        <v>4</v>
      </c>
      <c r="E31" s="197">
        <v>4</v>
      </c>
      <c r="F31" s="157">
        <f t="shared" si="1"/>
        <v>0.7754943776657619</v>
      </c>
      <c r="G31" s="72">
        <v>1</v>
      </c>
      <c r="H31" s="75">
        <v>25</v>
      </c>
      <c r="I31" s="75"/>
      <c r="J31" s="75"/>
      <c r="K31" s="75"/>
      <c r="L31" s="75"/>
      <c r="M31" s="75">
        <v>1</v>
      </c>
      <c r="N31" s="75"/>
      <c r="O31" s="90">
        <v>0</v>
      </c>
      <c r="P31" s="77"/>
      <c r="Q31" s="77"/>
      <c r="R31" s="77"/>
      <c r="S31" s="77"/>
      <c r="T31" s="77"/>
      <c r="U31" s="71">
        <f t="shared" si="2"/>
        <v>0</v>
      </c>
      <c r="V31" s="71">
        <f t="shared" si="3"/>
        <v>1.2</v>
      </c>
      <c r="W31" s="73">
        <f t="shared" si="4"/>
        <v>1</v>
      </c>
      <c r="X31" s="77">
        <v>30</v>
      </c>
      <c r="Y31" s="73">
        <f>'ИТОГ и проверка (миша-барс)'!C31</f>
        <v>1</v>
      </c>
      <c r="Z31" s="73">
        <f t="shared" si="5"/>
        <v>25</v>
      </c>
      <c r="AA31" s="71">
        <f t="shared" si="6"/>
        <v>-5</v>
      </c>
      <c r="AB31" s="73">
        <f t="shared" si="0"/>
        <v>0</v>
      </c>
      <c r="AC31" s="77"/>
      <c r="AD31" s="73"/>
      <c r="AE31" s="77"/>
      <c r="AF31" s="77"/>
      <c r="AG31" s="73">
        <f t="shared" si="7"/>
        <v>1</v>
      </c>
      <c r="AH31" s="73"/>
    </row>
    <row r="32" spans="1:34" ht="31.5">
      <c r="A32" s="66" t="s">
        <v>71</v>
      </c>
      <c r="B32" s="67" t="s">
        <v>72</v>
      </c>
      <c r="C32" s="171">
        <v>9.0289999999999999</v>
      </c>
      <c r="D32" s="41">
        <v>0</v>
      </c>
      <c r="E32" s="92">
        <v>1</v>
      </c>
      <c r="F32" s="157">
        <f t="shared" si="1"/>
        <v>0.11075423634954037</v>
      </c>
      <c r="G32" s="72">
        <v>0</v>
      </c>
      <c r="H32" s="75">
        <v>0</v>
      </c>
      <c r="I32" s="75"/>
      <c r="J32" s="75"/>
      <c r="K32" s="75"/>
      <c r="L32" s="75"/>
      <c r="M32" s="75">
        <v>0</v>
      </c>
      <c r="N32" s="75"/>
      <c r="O32" s="70">
        <v>0</v>
      </c>
      <c r="P32" s="77"/>
      <c r="Q32" s="77"/>
      <c r="R32" s="77"/>
      <c r="S32" s="77"/>
      <c r="T32" s="77"/>
      <c r="U32" s="71">
        <v>0</v>
      </c>
      <c r="V32" s="71">
        <f t="shared" si="3"/>
        <v>0</v>
      </c>
      <c r="W32" s="73">
        <f t="shared" si="4"/>
        <v>0</v>
      </c>
      <c r="X32" s="77">
        <v>0</v>
      </c>
      <c r="Y32" s="73">
        <f>'ИТОГ и проверка (миша-барс)'!C32</f>
        <v>0</v>
      </c>
      <c r="Z32" s="73">
        <f t="shared" si="5"/>
        <v>0</v>
      </c>
      <c r="AA32" s="71">
        <f t="shared" si="6"/>
        <v>0</v>
      </c>
      <c r="AB32" s="73">
        <f t="shared" si="0"/>
        <v>0</v>
      </c>
      <c r="AC32" s="77"/>
      <c r="AD32" s="73"/>
      <c r="AE32" s="77"/>
      <c r="AF32" s="77"/>
      <c r="AG32" s="73">
        <f t="shared" si="7"/>
        <v>0</v>
      </c>
      <c r="AH32" s="73"/>
    </row>
    <row r="33" spans="1:34" ht="31.5">
      <c r="A33" s="66" t="s">
        <v>73</v>
      </c>
      <c r="B33" s="67" t="s">
        <v>74</v>
      </c>
      <c r="C33" s="189">
        <v>302.7</v>
      </c>
      <c r="D33" s="41">
        <v>0</v>
      </c>
      <c r="E33" s="199">
        <v>0</v>
      </c>
      <c r="F33" s="157">
        <f t="shared" si="1"/>
        <v>0</v>
      </c>
      <c r="G33" s="72">
        <v>0</v>
      </c>
      <c r="H33" s="75">
        <v>0</v>
      </c>
      <c r="I33" s="75"/>
      <c r="J33" s="75"/>
      <c r="K33" s="75"/>
      <c r="L33" s="75"/>
      <c r="M33" s="75">
        <v>0</v>
      </c>
      <c r="N33" s="75"/>
      <c r="O33" s="70">
        <v>0</v>
      </c>
      <c r="P33" s="77"/>
      <c r="Q33" s="77"/>
      <c r="R33" s="77"/>
      <c r="S33" s="77"/>
      <c r="T33" s="77"/>
      <c r="U33" s="71">
        <v>0</v>
      </c>
      <c r="V33" s="71">
        <f t="shared" si="3"/>
        <v>0</v>
      </c>
      <c r="W33" s="73">
        <f t="shared" si="4"/>
        <v>0</v>
      </c>
      <c r="X33" s="77">
        <v>0</v>
      </c>
      <c r="Y33" s="73">
        <f>'ИТОГ и проверка (миша-барс)'!C33</f>
        <v>0</v>
      </c>
      <c r="Z33" s="73">
        <v>0</v>
      </c>
      <c r="AA33" s="71">
        <f t="shared" si="6"/>
        <v>0</v>
      </c>
      <c r="AB33" s="73">
        <f t="shared" si="0"/>
        <v>0</v>
      </c>
      <c r="AC33" s="77"/>
      <c r="AD33" s="73"/>
      <c r="AE33" s="77"/>
      <c r="AF33" s="77"/>
      <c r="AG33" s="73">
        <f t="shared" si="7"/>
        <v>0</v>
      </c>
      <c r="AH33" s="73"/>
    </row>
    <row r="34" spans="1:34" ht="31.5">
      <c r="A34" s="66" t="s">
        <v>75</v>
      </c>
      <c r="B34" s="67" t="s">
        <v>76</v>
      </c>
      <c r="C34" s="171">
        <v>10</v>
      </c>
      <c r="D34" s="41">
        <v>7</v>
      </c>
      <c r="E34" s="44">
        <v>8</v>
      </c>
      <c r="F34" s="157">
        <f t="shared" si="1"/>
        <v>0.8</v>
      </c>
      <c r="G34" s="72">
        <v>2</v>
      </c>
      <c r="H34" s="75">
        <v>29</v>
      </c>
      <c r="I34" s="75"/>
      <c r="J34" s="75"/>
      <c r="K34" s="75"/>
      <c r="L34" s="75"/>
      <c r="M34" s="75">
        <v>2</v>
      </c>
      <c r="N34" s="75"/>
      <c r="O34" s="90">
        <v>0</v>
      </c>
      <c r="P34" s="77"/>
      <c r="Q34" s="77"/>
      <c r="R34" s="77"/>
      <c r="S34" s="77"/>
      <c r="T34" s="77"/>
      <c r="U34" s="71">
        <f t="shared" si="2"/>
        <v>0</v>
      </c>
      <c r="V34" s="71">
        <f t="shared" si="3"/>
        <v>2.4</v>
      </c>
      <c r="W34" s="73">
        <f t="shared" si="4"/>
        <v>2</v>
      </c>
      <c r="X34" s="77">
        <v>30</v>
      </c>
      <c r="Y34" s="73">
        <f>'ИТОГ и проверка (миша-барс)'!C34</f>
        <v>2</v>
      </c>
      <c r="Z34" s="73">
        <f t="shared" si="5"/>
        <v>25</v>
      </c>
      <c r="AA34" s="71">
        <f t="shared" si="6"/>
        <v>-5</v>
      </c>
      <c r="AB34" s="73">
        <f t="shared" si="0"/>
        <v>0</v>
      </c>
      <c r="AC34" s="77"/>
      <c r="AD34" s="73"/>
      <c r="AE34" s="77"/>
      <c r="AF34" s="77"/>
      <c r="AG34" s="73">
        <f t="shared" si="7"/>
        <v>2</v>
      </c>
      <c r="AH34" s="73"/>
    </row>
    <row r="35" spans="1:34" ht="47.25">
      <c r="A35" s="66" t="s">
        <v>77</v>
      </c>
      <c r="B35" s="67" t="s">
        <v>78</v>
      </c>
      <c r="C35" s="168">
        <v>9.8000000000000007</v>
      </c>
      <c r="D35" s="354">
        <v>0</v>
      </c>
      <c r="E35" s="355">
        <v>4</v>
      </c>
      <c r="F35" s="174">
        <f t="shared" si="1"/>
        <v>0.4081632653061224</v>
      </c>
      <c r="G35" s="72">
        <v>0</v>
      </c>
      <c r="H35" s="75">
        <v>0</v>
      </c>
      <c r="I35" s="75"/>
      <c r="J35" s="75"/>
      <c r="K35" s="75"/>
      <c r="L35" s="75"/>
      <c r="M35" s="75">
        <v>0</v>
      </c>
      <c r="N35" s="75"/>
      <c r="O35" s="70">
        <v>0</v>
      </c>
      <c r="P35" s="77"/>
      <c r="Q35" s="77"/>
      <c r="R35" s="77"/>
      <c r="S35" s="77"/>
      <c r="T35" s="77"/>
      <c r="U35" s="71">
        <v>0</v>
      </c>
      <c r="V35" s="71">
        <f t="shared" si="3"/>
        <v>1.2</v>
      </c>
      <c r="W35" s="73">
        <f t="shared" si="4"/>
        <v>1</v>
      </c>
      <c r="X35" s="77">
        <v>30</v>
      </c>
      <c r="Y35" s="73">
        <f>'ИТОГ и проверка (миша-барс)'!C35</f>
        <v>0</v>
      </c>
      <c r="Z35" s="73">
        <f t="shared" si="5"/>
        <v>0</v>
      </c>
      <c r="AA35" s="71">
        <f t="shared" si="6"/>
        <v>-30</v>
      </c>
      <c r="AB35" s="73">
        <f t="shared" si="0"/>
        <v>0</v>
      </c>
      <c r="AC35" s="77"/>
      <c r="AD35" s="73"/>
      <c r="AE35" s="77"/>
      <c r="AF35" s="77"/>
      <c r="AG35" s="73">
        <f t="shared" si="7"/>
        <v>0</v>
      </c>
      <c r="AH35" s="73"/>
    </row>
    <row r="36" spans="1:34">
      <c r="A36" s="93" t="s">
        <v>79</v>
      </c>
      <c r="B36" s="57" t="s">
        <v>80</v>
      </c>
      <c r="C36" s="163"/>
      <c r="D36" s="165"/>
      <c r="E36" s="229"/>
      <c r="F36" s="213"/>
      <c r="G36" s="119"/>
      <c r="H36" s="61"/>
      <c r="I36" s="61"/>
      <c r="J36" s="61"/>
      <c r="K36" s="61"/>
      <c r="L36" s="61"/>
      <c r="M36" s="61"/>
      <c r="N36" s="61"/>
      <c r="O36" s="59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20"/>
      <c r="AA36" s="60"/>
      <c r="AB36" s="73">
        <f t="shared" si="0"/>
        <v>0</v>
      </c>
      <c r="AC36" s="60"/>
      <c r="AD36" s="60"/>
      <c r="AE36" s="60"/>
      <c r="AF36" s="60"/>
      <c r="AG36" s="60"/>
      <c r="AH36" s="60"/>
    </row>
    <row r="37" spans="1:34" ht="47.25">
      <c r="A37" s="66" t="s">
        <v>81</v>
      </c>
      <c r="B37" s="67" t="s">
        <v>82</v>
      </c>
      <c r="C37" s="168">
        <v>164.08600000000001</v>
      </c>
      <c r="D37" s="74">
        <v>52</v>
      </c>
      <c r="E37" s="148">
        <v>63</v>
      </c>
      <c r="F37" s="157">
        <f t="shared" si="1"/>
        <v>0.38394500444888652</v>
      </c>
      <c r="G37" s="72">
        <v>7</v>
      </c>
      <c r="H37" s="75">
        <v>13</v>
      </c>
      <c r="I37" s="75"/>
      <c r="J37" s="75"/>
      <c r="K37" s="75"/>
      <c r="L37" s="75"/>
      <c r="M37" s="75">
        <v>7</v>
      </c>
      <c r="N37" s="75"/>
      <c r="O37" s="90">
        <v>1</v>
      </c>
      <c r="P37" s="77"/>
      <c r="Q37" s="77"/>
      <c r="R37" s="77"/>
      <c r="S37" s="77"/>
      <c r="T37" s="77"/>
      <c r="U37" s="71">
        <f t="shared" si="2"/>
        <v>14.285714285714285</v>
      </c>
      <c r="V37" s="71">
        <f t="shared" si="3"/>
        <v>18.899999999999999</v>
      </c>
      <c r="W37" s="73">
        <f t="shared" si="4"/>
        <v>18</v>
      </c>
      <c r="X37" s="77">
        <v>30</v>
      </c>
      <c r="Y37" s="73">
        <f>'ИТОГ и проверка (миша-барс)'!C37</f>
        <v>18</v>
      </c>
      <c r="Z37" s="73">
        <f t="shared" si="5"/>
        <v>28.571428571428573</v>
      </c>
      <c r="AA37" s="71">
        <f t="shared" si="6"/>
        <v>-1.428571428571427</v>
      </c>
      <c r="AB37" s="73">
        <f t="shared" si="0"/>
        <v>0</v>
      </c>
      <c r="AC37" s="77"/>
      <c r="AD37" s="73"/>
      <c r="AE37" s="77"/>
      <c r="AF37" s="77"/>
      <c r="AG37" s="73">
        <f t="shared" si="7"/>
        <v>18</v>
      </c>
      <c r="AH37" s="73"/>
    </row>
    <row r="38" spans="1:34" ht="47.25">
      <c r="A38" s="66" t="s">
        <v>83</v>
      </c>
      <c r="B38" s="67" t="s">
        <v>84</v>
      </c>
      <c r="C38" s="171">
        <v>358.7</v>
      </c>
      <c r="D38" s="74">
        <v>121</v>
      </c>
      <c r="E38" s="70">
        <v>113</v>
      </c>
      <c r="F38" s="157">
        <f t="shared" si="1"/>
        <v>0.31502648452746029</v>
      </c>
      <c r="G38" s="72">
        <v>36</v>
      </c>
      <c r="H38" s="75">
        <v>30</v>
      </c>
      <c r="I38" s="75"/>
      <c r="J38" s="75"/>
      <c r="K38" s="75"/>
      <c r="L38" s="75"/>
      <c r="M38" s="75">
        <v>36</v>
      </c>
      <c r="N38" s="75"/>
      <c r="O38" s="90">
        <v>3</v>
      </c>
      <c r="P38" s="77"/>
      <c r="Q38" s="77"/>
      <c r="R38" s="77"/>
      <c r="S38" s="77"/>
      <c r="T38" s="77"/>
      <c r="U38" s="71">
        <f t="shared" si="2"/>
        <v>8.3333333333333339</v>
      </c>
      <c r="V38" s="71">
        <f t="shared" si="3"/>
        <v>33.9</v>
      </c>
      <c r="W38" s="73">
        <f t="shared" si="4"/>
        <v>33</v>
      </c>
      <c r="X38" s="77">
        <v>30</v>
      </c>
      <c r="Y38" s="73">
        <f>'ИТОГ и проверка (миша-барс)'!C38</f>
        <v>33</v>
      </c>
      <c r="Z38" s="73">
        <f t="shared" si="5"/>
        <v>29.203539823008853</v>
      </c>
      <c r="AA38" s="71">
        <f t="shared" si="6"/>
        <v>-0.7964601769911468</v>
      </c>
      <c r="AB38" s="73">
        <f t="shared" si="0"/>
        <v>0</v>
      </c>
      <c r="AC38" s="77"/>
      <c r="AD38" s="73"/>
      <c r="AE38" s="77"/>
      <c r="AF38" s="77"/>
      <c r="AG38" s="73">
        <f t="shared" si="7"/>
        <v>33</v>
      </c>
      <c r="AH38" s="73"/>
    </row>
    <row r="39" spans="1:34" ht="47.25">
      <c r="A39" s="66" t="s">
        <v>85</v>
      </c>
      <c r="B39" s="67" t="s">
        <v>86</v>
      </c>
      <c r="C39" s="168">
        <v>59.463999999999999</v>
      </c>
      <c r="D39" s="74">
        <v>12</v>
      </c>
      <c r="E39" s="206">
        <v>23</v>
      </c>
      <c r="F39" s="157">
        <f t="shared" si="1"/>
        <v>0.38678864523072787</v>
      </c>
      <c r="G39" s="72">
        <v>3</v>
      </c>
      <c r="H39" s="75">
        <v>25</v>
      </c>
      <c r="I39" s="75"/>
      <c r="J39" s="75"/>
      <c r="K39" s="75"/>
      <c r="L39" s="75"/>
      <c r="M39" s="75">
        <v>3</v>
      </c>
      <c r="N39" s="75"/>
      <c r="O39" s="90">
        <v>2</v>
      </c>
      <c r="P39" s="77"/>
      <c r="Q39" s="77"/>
      <c r="R39" s="77"/>
      <c r="S39" s="77"/>
      <c r="T39" s="77"/>
      <c r="U39" s="71">
        <f t="shared" si="2"/>
        <v>66.666666666666671</v>
      </c>
      <c r="V39" s="71">
        <f t="shared" si="3"/>
        <v>6.8999999999999995</v>
      </c>
      <c r="W39" s="73">
        <f t="shared" si="4"/>
        <v>6</v>
      </c>
      <c r="X39" s="77">
        <v>30</v>
      </c>
      <c r="Y39" s="73">
        <f>'ИТОГ и проверка (миша-барс)'!C39</f>
        <v>6</v>
      </c>
      <c r="Z39" s="73">
        <f t="shared" si="5"/>
        <v>26.086956521739129</v>
      </c>
      <c r="AA39" s="71">
        <f t="shared" si="6"/>
        <v>-3.913043478260871</v>
      </c>
      <c r="AB39" s="73">
        <f t="shared" si="0"/>
        <v>0</v>
      </c>
      <c r="AC39" s="77"/>
      <c r="AD39" s="73"/>
      <c r="AE39" s="77"/>
      <c r="AF39" s="77"/>
      <c r="AG39" s="73">
        <f t="shared" si="7"/>
        <v>6</v>
      </c>
      <c r="AH39" s="73"/>
    </row>
    <row r="40" spans="1:34" ht="31.5">
      <c r="A40" s="66" t="s">
        <v>87</v>
      </c>
      <c r="B40" s="67" t="s">
        <v>88</v>
      </c>
      <c r="C40" s="171">
        <v>57.622</v>
      </c>
      <c r="D40" s="284">
        <v>18</v>
      </c>
      <c r="E40" s="170">
        <v>15</v>
      </c>
      <c r="F40" s="174">
        <f t="shared" si="1"/>
        <v>0.26031723994307732</v>
      </c>
      <c r="G40" s="72">
        <v>3</v>
      </c>
      <c r="H40" s="75">
        <v>17</v>
      </c>
      <c r="I40" s="75"/>
      <c r="J40" s="75"/>
      <c r="K40" s="75"/>
      <c r="L40" s="75"/>
      <c r="M40" s="75">
        <v>3</v>
      </c>
      <c r="N40" s="75"/>
      <c r="O40" s="90">
        <v>1</v>
      </c>
      <c r="P40" s="77"/>
      <c r="Q40" s="77"/>
      <c r="R40" s="77"/>
      <c r="S40" s="77"/>
      <c r="T40" s="77"/>
      <c r="U40" s="71">
        <f t="shared" si="2"/>
        <v>33.333333333333336</v>
      </c>
      <c r="V40" s="71">
        <f t="shared" si="3"/>
        <v>4.5</v>
      </c>
      <c r="W40" s="73">
        <f t="shared" si="4"/>
        <v>4</v>
      </c>
      <c r="X40" s="77">
        <v>30</v>
      </c>
      <c r="Y40" s="73">
        <f>'ИТОГ и проверка (миша-барс)'!C40</f>
        <v>3</v>
      </c>
      <c r="Z40" s="73">
        <f t="shared" si="5"/>
        <v>20</v>
      </c>
      <c r="AA40" s="71">
        <f t="shared" si="6"/>
        <v>-10</v>
      </c>
      <c r="AB40" s="73">
        <f t="shared" si="0"/>
        <v>0</v>
      </c>
      <c r="AC40" s="77"/>
      <c r="AD40" s="73"/>
      <c r="AE40" s="77"/>
      <c r="AF40" s="77"/>
      <c r="AG40" s="73">
        <f t="shared" si="7"/>
        <v>3</v>
      </c>
      <c r="AH40" s="73"/>
    </row>
    <row r="41" spans="1:34" ht="47.25">
      <c r="A41" s="66" t="s">
        <v>89</v>
      </c>
      <c r="B41" s="67" t="s">
        <v>90</v>
      </c>
      <c r="C41" s="168">
        <v>335.71</v>
      </c>
      <c r="D41" s="284">
        <v>98</v>
      </c>
      <c r="E41" s="170">
        <v>103</v>
      </c>
      <c r="F41" s="174">
        <f t="shared" si="1"/>
        <v>0.30681242739269016</v>
      </c>
      <c r="G41" s="72">
        <v>29</v>
      </c>
      <c r="H41" s="75">
        <v>30</v>
      </c>
      <c r="I41" s="75"/>
      <c r="J41" s="75"/>
      <c r="K41" s="75"/>
      <c r="L41" s="75"/>
      <c r="M41" s="75">
        <v>29</v>
      </c>
      <c r="N41" s="75"/>
      <c r="O41" s="90">
        <v>1</v>
      </c>
      <c r="P41" s="77"/>
      <c r="Q41" s="77"/>
      <c r="R41" s="77"/>
      <c r="S41" s="77"/>
      <c r="T41" s="77"/>
      <c r="U41" s="71">
        <f t="shared" si="2"/>
        <v>3.4482758620689657</v>
      </c>
      <c r="V41" s="71">
        <f t="shared" si="3"/>
        <v>30.9</v>
      </c>
      <c r="W41" s="73">
        <f t="shared" si="4"/>
        <v>30</v>
      </c>
      <c r="X41" s="77">
        <v>30</v>
      </c>
      <c r="Y41" s="73">
        <f>'ИТОГ и проверка (миша-барс)'!C41</f>
        <v>29</v>
      </c>
      <c r="Z41" s="73">
        <f t="shared" si="5"/>
        <v>28.155339805825243</v>
      </c>
      <c r="AA41" s="71">
        <f t="shared" si="6"/>
        <v>-1.8446601941747574</v>
      </c>
      <c r="AB41" s="73">
        <f t="shared" si="0"/>
        <v>0</v>
      </c>
      <c r="AC41" s="77"/>
      <c r="AD41" s="73"/>
      <c r="AE41" s="77"/>
      <c r="AF41" s="77"/>
      <c r="AG41" s="73">
        <f t="shared" si="7"/>
        <v>29</v>
      </c>
      <c r="AH41" s="73"/>
    </row>
    <row r="42" spans="1:34" ht="47.25">
      <c r="A42" s="66" t="s">
        <v>91</v>
      </c>
      <c r="B42" s="67" t="s">
        <v>92</v>
      </c>
      <c r="C42" s="171">
        <v>371.93</v>
      </c>
      <c r="D42" s="74">
        <v>114</v>
      </c>
      <c r="E42" s="148">
        <v>108</v>
      </c>
      <c r="F42" s="157">
        <f t="shared" si="1"/>
        <v>0.29037722152017853</v>
      </c>
      <c r="G42" s="72">
        <v>34</v>
      </c>
      <c r="H42" s="75">
        <v>30</v>
      </c>
      <c r="I42" s="75"/>
      <c r="J42" s="75"/>
      <c r="K42" s="75"/>
      <c r="L42" s="75"/>
      <c r="M42" s="75">
        <v>34</v>
      </c>
      <c r="N42" s="75"/>
      <c r="O42" s="90">
        <v>1</v>
      </c>
      <c r="P42" s="77"/>
      <c r="Q42" s="77"/>
      <c r="R42" s="77"/>
      <c r="S42" s="77"/>
      <c r="T42" s="77"/>
      <c r="U42" s="71">
        <f t="shared" si="2"/>
        <v>2.9411764705882351</v>
      </c>
      <c r="V42" s="71">
        <f t="shared" si="3"/>
        <v>32.4</v>
      </c>
      <c r="W42" s="73">
        <f t="shared" si="4"/>
        <v>32</v>
      </c>
      <c r="X42" s="77">
        <v>30</v>
      </c>
      <c r="Y42" s="73">
        <f>'ИТОГ и проверка (миша-барс)'!C42</f>
        <v>32</v>
      </c>
      <c r="Z42" s="73">
        <f t="shared" si="5"/>
        <v>29.629629629629626</v>
      </c>
      <c r="AA42" s="71">
        <f t="shared" si="6"/>
        <v>-0.37037037037037379</v>
      </c>
      <c r="AB42" s="73">
        <f t="shared" si="0"/>
        <v>0</v>
      </c>
      <c r="AC42" s="77"/>
      <c r="AD42" s="73"/>
      <c r="AE42" s="77"/>
      <c r="AF42" s="77"/>
      <c r="AG42" s="73">
        <f t="shared" si="7"/>
        <v>32</v>
      </c>
      <c r="AH42" s="73"/>
    </row>
    <row r="43" spans="1:34" ht="47.25">
      <c r="A43" s="66" t="s">
        <v>93</v>
      </c>
      <c r="B43" s="67" t="s">
        <v>94</v>
      </c>
      <c r="C43" s="168">
        <v>291.029</v>
      </c>
      <c r="D43" s="74">
        <v>46</v>
      </c>
      <c r="E43" s="90">
        <v>46</v>
      </c>
      <c r="F43" s="157">
        <f t="shared" si="1"/>
        <v>0.15805984970569945</v>
      </c>
      <c r="G43" s="72">
        <v>13</v>
      </c>
      <c r="H43" s="75">
        <v>28</v>
      </c>
      <c r="I43" s="75"/>
      <c r="J43" s="75"/>
      <c r="K43" s="75"/>
      <c r="L43" s="75"/>
      <c r="M43" s="75">
        <v>13</v>
      </c>
      <c r="N43" s="75"/>
      <c r="O43" s="70">
        <v>0</v>
      </c>
      <c r="P43" s="77"/>
      <c r="Q43" s="77"/>
      <c r="R43" s="77"/>
      <c r="S43" s="77"/>
      <c r="T43" s="77"/>
      <c r="U43" s="71">
        <f t="shared" si="2"/>
        <v>0</v>
      </c>
      <c r="V43" s="71">
        <f t="shared" si="3"/>
        <v>13.799999999999999</v>
      </c>
      <c r="W43" s="73">
        <f t="shared" si="4"/>
        <v>13</v>
      </c>
      <c r="X43" s="77">
        <v>30</v>
      </c>
      <c r="Y43" s="73">
        <f>'ИТОГ и проверка (миша-барс)'!C43</f>
        <v>13</v>
      </c>
      <c r="Z43" s="73">
        <f t="shared" si="5"/>
        <v>28.260869565217391</v>
      </c>
      <c r="AA43" s="71">
        <f t="shared" si="6"/>
        <v>-1.7391304347826093</v>
      </c>
      <c r="AB43" s="73">
        <f t="shared" si="0"/>
        <v>0</v>
      </c>
      <c r="AC43" s="77"/>
      <c r="AD43" s="73"/>
      <c r="AE43" s="77"/>
      <c r="AF43" s="77"/>
      <c r="AG43" s="73">
        <f t="shared" si="7"/>
        <v>13</v>
      </c>
      <c r="AH43" s="73"/>
    </row>
    <row r="44" spans="1:34" ht="47.25">
      <c r="A44" s="66" t="s">
        <v>95</v>
      </c>
      <c r="B44" s="67" t="s">
        <v>96</v>
      </c>
      <c r="C44" s="171">
        <v>170.64400000000001</v>
      </c>
      <c r="D44" s="74">
        <v>87</v>
      </c>
      <c r="E44" s="148">
        <v>89</v>
      </c>
      <c r="F44" s="157">
        <f t="shared" si="1"/>
        <v>0.52155364384332292</v>
      </c>
      <c r="G44" s="72">
        <v>26</v>
      </c>
      <c r="H44" s="75">
        <v>30</v>
      </c>
      <c r="I44" s="75"/>
      <c r="J44" s="75"/>
      <c r="K44" s="75"/>
      <c r="L44" s="75"/>
      <c r="M44" s="75">
        <v>26</v>
      </c>
      <c r="N44" s="75"/>
      <c r="O44" s="90">
        <v>1</v>
      </c>
      <c r="P44" s="77"/>
      <c r="Q44" s="77"/>
      <c r="R44" s="77"/>
      <c r="S44" s="77"/>
      <c r="T44" s="77"/>
      <c r="U44" s="71">
        <f t="shared" si="2"/>
        <v>3.8461538461538458</v>
      </c>
      <c r="V44" s="71">
        <f t="shared" si="3"/>
        <v>26.7</v>
      </c>
      <c r="W44" s="73">
        <f t="shared" si="4"/>
        <v>26</v>
      </c>
      <c r="X44" s="77">
        <v>30</v>
      </c>
      <c r="Y44" s="73">
        <f>'ИТОГ и проверка (миша-барс)'!C44</f>
        <v>26</v>
      </c>
      <c r="Z44" s="73">
        <f t="shared" si="5"/>
        <v>29.213483146067414</v>
      </c>
      <c r="AA44" s="71">
        <f t="shared" si="6"/>
        <v>-0.78651685393258575</v>
      </c>
      <c r="AB44" s="73">
        <f t="shared" si="0"/>
        <v>0</v>
      </c>
      <c r="AC44" s="77"/>
      <c r="AD44" s="73"/>
      <c r="AE44" s="77"/>
      <c r="AF44" s="77"/>
      <c r="AG44" s="73">
        <f t="shared" si="7"/>
        <v>26</v>
      </c>
      <c r="AH44" s="73"/>
    </row>
    <row r="45" spans="1:34" ht="63">
      <c r="A45" s="66" t="s">
        <v>97</v>
      </c>
      <c r="B45" s="67" t="s">
        <v>98</v>
      </c>
      <c r="C45" s="168">
        <v>225.4</v>
      </c>
      <c r="D45" s="74">
        <v>128</v>
      </c>
      <c r="E45" s="90">
        <v>113</v>
      </c>
      <c r="F45" s="157">
        <f t="shared" si="1"/>
        <v>0.50133096716947645</v>
      </c>
      <c r="G45" s="72">
        <v>38</v>
      </c>
      <c r="H45" s="75">
        <v>30</v>
      </c>
      <c r="I45" s="75"/>
      <c r="J45" s="75"/>
      <c r="K45" s="75"/>
      <c r="L45" s="75"/>
      <c r="M45" s="75">
        <v>38</v>
      </c>
      <c r="N45" s="75"/>
      <c r="O45" s="90">
        <v>5</v>
      </c>
      <c r="P45" s="77"/>
      <c r="Q45" s="77"/>
      <c r="R45" s="77"/>
      <c r="S45" s="77"/>
      <c r="T45" s="77"/>
      <c r="U45" s="71">
        <f t="shared" si="2"/>
        <v>13.157894736842104</v>
      </c>
      <c r="V45" s="71">
        <f t="shared" si="3"/>
        <v>33.9</v>
      </c>
      <c r="W45" s="73">
        <f t="shared" si="4"/>
        <v>33</v>
      </c>
      <c r="X45" s="77">
        <v>30</v>
      </c>
      <c r="Y45" s="73">
        <f>'ИТОГ и проверка (миша-барс)'!C45</f>
        <v>33</v>
      </c>
      <c r="Z45" s="73">
        <f t="shared" si="5"/>
        <v>29.203539823008853</v>
      </c>
      <c r="AA45" s="71">
        <f t="shared" si="6"/>
        <v>-0.7964601769911468</v>
      </c>
      <c r="AB45" s="73">
        <f t="shared" si="0"/>
        <v>0</v>
      </c>
      <c r="AC45" s="77"/>
      <c r="AD45" s="73"/>
      <c r="AE45" s="77"/>
      <c r="AF45" s="77"/>
      <c r="AG45" s="73">
        <f t="shared" si="7"/>
        <v>33</v>
      </c>
      <c r="AH45" s="73"/>
    </row>
    <row r="46" spans="1:34" ht="47.25">
      <c r="A46" s="66" t="s">
        <v>99</v>
      </c>
      <c r="B46" s="67" t="s">
        <v>100</v>
      </c>
      <c r="C46" s="171">
        <v>434.36</v>
      </c>
      <c r="D46" s="284">
        <v>40</v>
      </c>
      <c r="E46" s="248">
        <v>40</v>
      </c>
      <c r="F46" s="174">
        <f t="shared" si="1"/>
        <v>9.2089511004696561E-2</v>
      </c>
      <c r="G46" s="72">
        <v>12</v>
      </c>
      <c r="H46" s="75">
        <v>30</v>
      </c>
      <c r="I46" s="75"/>
      <c r="J46" s="75"/>
      <c r="K46" s="75"/>
      <c r="L46" s="75"/>
      <c r="M46" s="75">
        <v>12</v>
      </c>
      <c r="N46" s="75"/>
      <c r="O46" s="70">
        <v>2</v>
      </c>
      <c r="P46" s="77"/>
      <c r="Q46" s="77"/>
      <c r="R46" s="77"/>
      <c r="S46" s="77"/>
      <c r="T46" s="77"/>
      <c r="U46" s="71">
        <f t="shared" si="2"/>
        <v>16.666666666666668</v>
      </c>
      <c r="V46" s="71">
        <f t="shared" si="3"/>
        <v>12</v>
      </c>
      <c r="W46" s="73">
        <f t="shared" si="4"/>
        <v>12</v>
      </c>
      <c r="X46" s="77">
        <v>30</v>
      </c>
      <c r="Y46" s="73">
        <f>'ИТОГ и проверка (миша-барс)'!C46</f>
        <v>12</v>
      </c>
      <c r="Z46" s="73">
        <f t="shared" si="5"/>
        <v>30</v>
      </c>
      <c r="AA46" s="71">
        <f t="shared" si="6"/>
        <v>0</v>
      </c>
      <c r="AB46" s="73">
        <f t="shared" si="0"/>
        <v>0</v>
      </c>
      <c r="AC46" s="77"/>
      <c r="AD46" s="73"/>
      <c r="AE46" s="77"/>
      <c r="AF46" s="77"/>
      <c r="AG46" s="73">
        <f t="shared" si="7"/>
        <v>12</v>
      </c>
      <c r="AH46" s="73"/>
    </row>
    <row r="47" spans="1:34" ht="31.5">
      <c r="A47" s="66" t="s">
        <v>101</v>
      </c>
      <c r="B47" s="67" t="s">
        <v>102</v>
      </c>
      <c r="C47" s="168">
        <v>182.9</v>
      </c>
      <c r="D47" s="284">
        <v>28</v>
      </c>
      <c r="E47" s="227">
        <v>28</v>
      </c>
      <c r="F47" s="174">
        <f t="shared" si="1"/>
        <v>0.15308911973756151</v>
      </c>
      <c r="G47" s="72">
        <v>8</v>
      </c>
      <c r="H47" s="75">
        <v>29</v>
      </c>
      <c r="I47" s="75"/>
      <c r="J47" s="75"/>
      <c r="K47" s="75"/>
      <c r="L47" s="75"/>
      <c r="M47" s="75">
        <v>8</v>
      </c>
      <c r="N47" s="75"/>
      <c r="O47" s="70">
        <v>0</v>
      </c>
      <c r="P47" s="77"/>
      <c r="Q47" s="77"/>
      <c r="R47" s="77"/>
      <c r="S47" s="77"/>
      <c r="T47" s="77"/>
      <c r="U47" s="71">
        <f t="shared" si="2"/>
        <v>0</v>
      </c>
      <c r="V47" s="71">
        <f t="shared" si="3"/>
        <v>8.4</v>
      </c>
      <c r="W47" s="73">
        <f t="shared" si="4"/>
        <v>8</v>
      </c>
      <c r="X47" s="77">
        <v>30</v>
      </c>
      <c r="Y47" s="73">
        <f>'ИТОГ и проверка (миша-барс)'!C47</f>
        <v>8</v>
      </c>
      <c r="Z47" s="73">
        <f t="shared" si="5"/>
        <v>28.571428571428569</v>
      </c>
      <c r="AA47" s="71">
        <f t="shared" si="6"/>
        <v>-1.4285714285714306</v>
      </c>
      <c r="AB47" s="73">
        <f t="shared" si="0"/>
        <v>0</v>
      </c>
      <c r="AC47" s="77"/>
      <c r="AD47" s="73"/>
      <c r="AE47" s="77"/>
      <c r="AF47" s="77"/>
      <c r="AG47" s="73">
        <f t="shared" si="7"/>
        <v>8</v>
      </c>
      <c r="AH47" s="73"/>
    </row>
    <row r="48" spans="1:34">
      <c r="A48" s="93" t="s">
        <v>103</v>
      </c>
      <c r="B48" s="57" t="s">
        <v>104</v>
      </c>
      <c r="C48" s="163"/>
      <c r="D48" s="165"/>
      <c r="E48" s="258"/>
      <c r="F48" s="213"/>
      <c r="G48" s="119"/>
      <c r="H48" s="61"/>
      <c r="I48" s="61"/>
      <c r="J48" s="61"/>
      <c r="K48" s="61"/>
      <c r="L48" s="61"/>
      <c r="M48" s="61"/>
      <c r="N48" s="61"/>
      <c r="O48" s="59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120"/>
      <c r="AA48" s="60"/>
      <c r="AB48" s="73">
        <f t="shared" si="0"/>
        <v>0</v>
      </c>
      <c r="AC48" s="60"/>
      <c r="AD48" s="60"/>
      <c r="AE48" s="60"/>
      <c r="AF48" s="60"/>
      <c r="AG48" s="60"/>
      <c r="AH48" s="60"/>
    </row>
    <row r="49" spans="1:34" ht="47.25">
      <c r="A49" s="66" t="s">
        <v>105</v>
      </c>
      <c r="B49" s="67" t="s">
        <v>106</v>
      </c>
      <c r="C49" s="195">
        <v>131.72999999999999</v>
      </c>
      <c r="D49" s="284">
        <v>59</v>
      </c>
      <c r="E49" s="252">
        <v>54</v>
      </c>
      <c r="F49" s="174">
        <f t="shared" si="1"/>
        <v>0.4099294010475974</v>
      </c>
      <c r="G49" s="72">
        <v>12</v>
      </c>
      <c r="H49" s="75">
        <v>20</v>
      </c>
      <c r="I49" s="75"/>
      <c r="J49" s="75"/>
      <c r="K49" s="75"/>
      <c r="L49" s="75"/>
      <c r="M49" s="75">
        <v>12</v>
      </c>
      <c r="N49" s="75"/>
      <c r="O49" s="70">
        <v>4</v>
      </c>
      <c r="P49" s="77"/>
      <c r="Q49" s="77"/>
      <c r="R49" s="77"/>
      <c r="S49" s="77"/>
      <c r="T49" s="77"/>
      <c r="U49" s="71">
        <f t="shared" si="2"/>
        <v>33.333333333333336</v>
      </c>
      <c r="V49" s="71">
        <f t="shared" si="3"/>
        <v>16.2</v>
      </c>
      <c r="W49" s="73">
        <f t="shared" si="4"/>
        <v>16</v>
      </c>
      <c r="X49" s="77">
        <v>30</v>
      </c>
      <c r="Y49" s="73">
        <f>'ИТОГ и проверка (миша-барс)'!C49</f>
        <v>11</v>
      </c>
      <c r="Z49" s="73">
        <f t="shared" si="5"/>
        <v>20.37037037037037</v>
      </c>
      <c r="AA49" s="71">
        <f t="shared" si="6"/>
        <v>-9.6296296296296298</v>
      </c>
      <c r="AB49" s="73">
        <f t="shared" si="0"/>
        <v>0</v>
      </c>
      <c r="AC49" s="77"/>
      <c r="AD49" s="73"/>
      <c r="AE49" s="77"/>
      <c r="AF49" s="77"/>
      <c r="AG49" s="73">
        <f t="shared" si="7"/>
        <v>11</v>
      </c>
      <c r="AH49" s="73"/>
    </row>
    <row r="50" spans="1:34" ht="31.5">
      <c r="A50" s="66" t="s">
        <v>107</v>
      </c>
      <c r="B50" s="67" t="s">
        <v>108</v>
      </c>
      <c r="C50" s="210">
        <v>1574.614</v>
      </c>
      <c r="D50" s="74">
        <v>583</v>
      </c>
      <c r="E50" s="148">
        <v>535</v>
      </c>
      <c r="F50" s="157">
        <f t="shared" si="1"/>
        <v>0.33976580927135158</v>
      </c>
      <c r="G50" s="72">
        <v>87</v>
      </c>
      <c r="H50" s="75">
        <v>15</v>
      </c>
      <c r="I50" s="75"/>
      <c r="J50" s="75"/>
      <c r="K50" s="75"/>
      <c r="L50" s="75"/>
      <c r="M50" s="75">
        <v>87</v>
      </c>
      <c r="N50" s="75"/>
      <c r="O50" s="90">
        <v>1</v>
      </c>
      <c r="P50" s="77"/>
      <c r="Q50" s="77"/>
      <c r="R50" s="77"/>
      <c r="S50" s="77"/>
      <c r="T50" s="77"/>
      <c r="U50" s="71">
        <f t="shared" si="2"/>
        <v>1.1494252873563218</v>
      </c>
      <c r="V50" s="71">
        <f t="shared" si="3"/>
        <v>160.5</v>
      </c>
      <c r="W50" s="73">
        <f t="shared" si="4"/>
        <v>160</v>
      </c>
      <c r="X50" s="77">
        <v>30</v>
      </c>
      <c r="Y50" s="73">
        <f>'ИТОГ и проверка (миша-барс)'!C50</f>
        <v>65</v>
      </c>
      <c r="Z50" s="73">
        <f t="shared" si="5"/>
        <v>12.149532710280374</v>
      </c>
      <c r="AA50" s="71">
        <f t="shared" si="6"/>
        <v>-17.850467289719624</v>
      </c>
      <c r="AB50" s="73">
        <f t="shared" si="0"/>
        <v>0</v>
      </c>
      <c r="AC50" s="77"/>
      <c r="AD50" s="73"/>
      <c r="AE50" s="77"/>
      <c r="AF50" s="77"/>
      <c r="AG50" s="73">
        <f t="shared" si="7"/>
        <v>65</v>
      </c>
      <c r="AH50" s="73"/>
    </row>
    <row r="51" spans="1:34" ht="31.5">
      <c r="A51" s="66" t="s">
        <v>109</v>
      </c>
      <c r="B51" s="67" t="s">
        <v>110</v>
      </c>
      <c r="C51" s="195">
        <v>110.759</v>
      </c>
      <c r="D51" s="284">
        <v>55</v>
      </c>
      <c r="E51" s="320">
        <v>50</v>
      </c>
      <c r="F51" s="174">
        <f t="shared" si="1"/>
        <v>0.45143058351917226</v>
      </c>
      <c r="G51" s="72">
        <v>16</v>
      </c>
      <c r="H51" s="75">
        <v>29</v>
      </c>
      <c r="I51" s="75"/>
      <c r="J51" s="75"/>
      <c r="K51" s="75"/>
      <c r="L51" s="75"/>
      <c r="M51" s="75">
        <v>16</v>
      </c>
      <c r="N51" s="75"/>
      <c r="O51" s="90">
        <v>4</v>
      </c>
      <c r="P51" s="77"/>
      <c r="Q51" s="77"/>
      <c r="R51" s="77"/>
      <c r="S51" s="77"/>
      <c r="T51" s="77"/>
      <c r="U51" s="71">
        <f t="shared" si="2"/>
        <v>25</v>
      </c>
      <c r="V51" s="71">
        <f t="shared" si="3"/>
        <v>15</v>
      </c>
      <c r="W51" s="73">
        <f t="shared" si="4"/>
        <v>15</v>
      </c>
      <c r="X51" s="77">
        <v>30</v>
      </c>
      <c r="Y51" s="73">
        <f>'ИТОГ и проверка (миша-барс)'!C51</f>
        <v>15</v>
      </c>
      <c r="Z51" s="73">
        <f t="shared" si="5"/>
        <v>30</v>
      </c>
      <c r="AA51" s="71">
        <f t="shared" si="6"/>
        <v>0</v>
      </c>
      <c r="AB51" s="73">
        <f t="shared" si="0"/>
        <v>0</v>
      </c>
      <c r="AC51" s="77"/>
      <c r="AD51" s="73"/>
      <c r="AE51" s="77"/>
      <c r="AF51" s="77"/>
      <c r="AG51" s="73">
        <f t="shared" si="7"/>
        <v>15</v>
      </c>
      <c r="AH51" s="73"/>
    </row>
    <row r="52" spans="1:34" ht="31.5">
      <c r="A52" s="66" t="s">
        <v>111</v>
      </c>
      <c r="B52" s="67" t="s">
        <v>112</v>
      </c>
      <c r="C52" s="196">
        <v>395.2</v>
      </c>
      <c r="D52" s="284">
        <v>168</v>
      </c>
      <c r="E52" s="356">
        <v>173</v>
      </c>
      <c r="F52" s="174">
        <f t="shared" si="1"/>
        <v>0.437753036437247</v>
      </c>
      <c r="G52" s="72">
        <v>50</v>
      </c>
      <c r="H52" s="75">
        <v>30</v>
      </c>
      <c r="I52" s="75"/>
      <c r="J52" s="75"/>
      <c r="K52" s="75"/>
      <c r="L52" s="75"/>
      <c r="M52" s="75">
        <v>50</v>
      </c>
      <c r="N52" s="75"/>
      <c r="O52" s="90">
        <v>20</v>
      </c>
      <c r="P52" s="77"/>
      <c r="Q52" s="77"/>
      <c r="R52" s="77"/>
      <c r="S52" s="77"/>
      <c r="T52" s="77"/>
      <c r="U52" s="71">
        <f t="shared" si="2"/>
        <v>40</v>
      </c>
      <c r="V52" s="71">
        <f t="shared" si="3"/>
        <v>51.9</v>
      </c>
      <c r="W52" s="73">
        <f t="shared" si="4"/>
        <v>51</v>
      </c>
      <c r="X52" s="77">
        <v>30</v>
      </c>
      <c r="Y52" s="73">
        <f>'ИТОГ и проверка (миша-барс)'!C52</f>
        <v>51</v>
      </c>
      <c r="Z52" s="73">
        <f t="shared" si="5"/>
        <v>29.479768786127167</v>
      </c>
      <c r="AA52" s="71">
        <f t="shared" si="6"/>
        <v>-0.52023121387283311</v>
      </c>
      <c r="AB52" s="73">
        <f t="shared" si="0"/>
        <v>0</v>
      </c>
      <c r="AC52" s="77"/>
      <c r="AD52" s="73"/>
      <c r="AE52" s="77"/>
      <c r="AF52" s="77"/>
      <c r="AG52" s="73">
        <f t="shared" si="7"/>
        <v>51</v>
      </c>
      <c r="AH52" s="73"/>
    </row>
    <row r="53" spans="1:34">
      <c r="A53" s="93" t="s">
        <v>113</v>
      </c>
      <c r="B53" s="57" t="s">
        <v>114</v>
      </c>
      <c r="C53" s="175"/>
      <c r="D53" s="58"/>
      <c r="E53" s="167"/>
      <c r="F53" s="192"/>
      <c r="G53" s="119"/>
      <c r="H53" s="61"/>
      <c r="I53" s="61"/>
      <c r="J53" s="61"/>
      <c r="K53" s="61"/>
      <c r="L53" s="61"/>
      <c r="M53" s="61"/>
      <c r="N53" s="61"/>
      <c r="O53" s="59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20"/>
      <c r="AA53" s="60"/>
      <c r="AB53" s="10">
        <f t="shared" si="0"/>
        <v>0</v>
      </c>
      <c r="AC53" s="60"/>
      <c r="AD53" s="60"/>
      <c r="AE53" s="60"/>
      <c r="AF53" s="60"/>
      <c r="AG53" s="60"/>
      <c r="AH53" s="60"/>
    </row>
    <row r="54" spans="1:34" ht="47.25">
      <c r="A54" s="66" t="s">
        <v>115</v>
      </c>
      <c r="B54" s="67" t="s">
        <v>116</v>
      </c>
      <c r="C54" s="171">
        <v>242.89099999999999</v>
      </c>
      <c r="D54" s="284">
        <v>50</v>
      </c>
      <c r="E54" s="227">
        <v>50</v>
      </c>
      <c r="F54" s="174">
        <f t="shared" si="1"/>
        <v>0.20585365451992871</v>
      </c>
      <c r="G54" s="72">
        <v>10</v>
      </c>
      <c r="H54" s="75">
        <v>20</v>
      </c>
      <c r="I54" s="75"/>
      <c r="J54" s="75"/>
      <c r="K54" s="75"/>
      <c r="L54" s="75"/>
      <c r="M54" s="75">
        <v>10</v>
      </c>
      <c r="N54" s="75"/>
      <c r="O54" s="70">
        <v>3</v>
      </c>
      <c r="P54" s="77"/>
      <c r="Q54" s="77"/>
      <c r="R54" s="77"/>
      <c r="S54" s="77"/>
      <c r="T54" s="77"/>
      <c r="U54" s="71">
        <f t="shared" si="2"/>
        <v>30</v>
      </c>
      <c r="V54" s="71">
        <f t="shared" si="3"/>
        <v>15</v>
      </c>
      <c r="W54" s="73">
        <f t="shared" si="4"/>
        <v>15</v>
      </c>
      <c r="X54" s="77">
        <v>30</v>
      </c>
      <c r="Y54" s="73">
        <f>'ИТОГ и проверка (миша-барс)'!C54</f>
        <v>12</v>
      </c>
      <c r="Z54" s="73">
        <f t="shared" si="5"/>
        <v>24</v>
      </c>
      <c r="AA54" s="71">
        <f t="shared" si="6"/>
        <v>-6</v>
      </c>
      <c r="AB54" s="73">
        <f t="shared" si="0"/>
        <v>0</v>
      </c>
      <c r="AC54" s="77"/>
      <c r="AD54" s="73"/>
      <c r="AE54" s="77"/>
      <c r="AF54" s="77"/>
      <c r="AG54" s="73">
        <f t="shared" si="7"/>
        <v>12</v>
      </c>
      <c r="AH54" s="73"/>
    </row>
    <row r="55" spans="1:34" ht="31.5">
      <c r="A55" s="66" t="s">
        <v>117</v>
      </c>
      <c r="B55" s="67" t="s">
        <v>118</v>
      </c>
      <c r="C55" s="195">
        <v>373.82499999999999</v>
      </c>
      <c r="D55" s="284">
        <v>415</v>
      </c>
      <c r="E55" s="170">
        <v>406</v>
      </c>
      <c r="F55" s="174">
        <f t="shared" si="1"/>
        <v>1.0860696850130409</v>
      </c>
      <c r="G55" s="72">
        <v>83</v>
      </c>
      <c r="H55" s="75">
        <v>20</v>
      </c>
      <c r="I55" s="75"/>
      <c r="J55" s="75"/>
      <c r="K55" s="75"/>
      <c r="L55" s="75"/>
      <c r="M55" s="75">
        <v>83</v>
      </c>
      <c r="N55" s="75"/>
      <c r="O55" s="90">
        <v>5</v>
      </c>
      <c r="P55" s="77"/>
      <c r="Q55" s="77"/>
      <c r="R55" s="77"/>
      <c r="S55" s="77"/>
      <c r="T55" s="77"/>
      <c r="U55" s="71">
        <f t="shared" si="2"/>
        <v>6.024096385542169</v>
      </c>
      <c r="V55" s="71">
        <f t="shared" si="3"/>
        <v>121.8</v>
      </c>
      <c r="W55" s="73">
        <f t="shared" si="4"/>
        <v>121</v>
      </c>
      <c r="X55" s="77">
        <v>30</v>
      </c>
      <c r="Y55" s="73">
        <f>'ИТОГ и проверка (миша-барс)'!C55</f>
        <v>81</v>
      </c>
      <c r="Z55" s="73">
        <f t="shared" si="5"/>
        <v>19.95073891625616</v>
      </c>
      <c r="AA55" s="71">
        <f t="shared" si="6"/>
        <v>-10.04926108374384</v>
      </c>
      <c r="AB55" s="73">
        <f t="shared" si="0"/>
        <v>0</v>
      </c>
      <c r="AC55" s="77"/>
      <c r="AD55" s="73"/>
      <c r="AE55" s="77"/>
      <c r="AF55" s="77"/>
      <c r="AG55" s="73">
        <f t="shared" si="7"/>
        <v>81</v>
      </c>
      <c r="AH55" s="73"/>
    </row>
    <row r="56" spans="1:34" ht="31.5">
      <c r="A56" s="66" t="s">
        <v>119</v>
      </c>
      <c r="B56" s="67" t="s">
        <v>120</v>
      </c>
      <c r="C56" s="196">
        <v>46.606000000000002</v>
      </c>
      <c r="D56" s="284">
        <v>46</v>
      </c>
      <c r="E56" s="218">
        <v>43</v>
      </c>
      <c r="F56" s="174">
        <f t="shared" si="1"/>
        <v>0.92262798781272792</v>
      </c>
      <c r="G56" s="72">
        <v>13</v>
      </c>
      <c r="H56" s="75">
        <v>28</v>
      </c>
      <c r="I56" s="75"/>
      <c r="J56" s="75"/>
      <c r="K56" s="75"/>
      <c r="L56" s="75"/>
      <c r="M56" s="75">
        <v>13</v>
      </c>
      <c r="N56" s="75"/>
      <c r="O56" s="74">
        <v>1</v>
      </c>
      <c r="P56" s="77"/>
      <c r="Q56" s="77"/>
      <c r="R56" s="77"/>
      <c r="S56" s="77"/>
      <c r="T56" s="77"/>
      <c r="U56" s="71">
        <f t="shared" si="2"/>
        <v>7.6923076923076916</v>
      </c>
      <c r="V56" s="71">
        <f t="shared" si="3"/>
        <v>12.9</v>
      </c>
      <c r="W56" s="73">
        <f t="shared" si="4"/>
        <v>12</v>
      </c>
      <c r="X56" s="77">
        <v>30</v>
      </c>
      <c r="Y56" s="73">
        <f>'ИТОГ и проверка (миша-барс)'!C56</f>
        <v>11</v>
      </c>
      <c r="Z56" s="73">
        <f t="shared" si="5"/>
        <v>25.581395348837209</v>
      </c>
      <c r="AA56" s="71">
        <f t="shared" si="6"/>
        <v>-4.4186046511627914</v>
      </c>
      <c r="AB56" s="73">
        <f t="shared" si="0"/>
        <v>0</v>
      </c>
      <c r="AC56" s="77"/>
      <c r="AD56" s="73"/>
      <c r="AE56" s="77"/>
      <c r="AF56" s="77"/>
      <c r="AG56" s="73">
        <f t="shared" si="7"/>
        <v>11</v>
      </c>
      <c r="AH56" s="73"/>
    </row>
    <row r="57" spans="1:34">
      <c r="A57" s="93" t="s">
        <v>121</v>
      </c>
      <c r="B57" s="57" t="s">
        <v>122</v>
      </c>
      <c r="C57" s="175"/>
      <c r="D57" s="165"/>
      <c r="E57" s="229"/>
      <c r="F57" s="213"/>
      <c r="G57" s="119"/>
      <c r="H57" s="61"/>
      <c r="I57" s="61"/>
      <c r="J57" s="61"/>
      <c r="K57" s="61"/>
      <c r="L57" s="61"/>
      <c r="M57" s="61"/>
      <c r="N57" s="61"/>
      <c r="O57" s="59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120"/>
      <c r="AA57" s="60"/>
      <c r="AB57" s="10">
        <f t="shared" si="0"/>
        <v>0</v>
      </c>
      <c r="AC57" s="60"/>
      <c r="AD57" s="60"/>
      <c r="AE57" s="60"/>
      <c r="AF57" s="60"/>
      <c r="AG57" s="60"/>
      <c r="AH57" s="60"/>
    </row>
    <row r="58" spans="1:34" ht="47.25">
      <c r="A58" s="66" t="s">
        <v>123</v>
      </c>
      <c r="B58" s="67" t="s">
        <v>124</v>
      </c>
      <c r="C58" s="171">
        <v>399.13</v>
      </c>
      <c r="D58" s="74">
        <v>33</v>
      </c>
      <c r="E58" s="148">
        <v>94</v>
      </c>
      <c r="F58" s="157">
        <f t="shared" si="1"/>
        <v>0.2355122391200862</v>
      </c>
      <c r="G58" s="72">
        <v>7</v>
      </c>
      <c r="H58" s="75">
        <v>21</v>
      </c>
      <c r="I58" s="75"/>
      <c r="J58" s="75"/>
      <c r="K58" s="75"/>
      <c r="L58" s="75"/>
      <c r="M58" s="75">
        <v>7</v>
      </c>
      <c r="N58" s="75"/>
      <c r="O58" s="90">
        <v>1</v>
      </c>
      <c r="P58" s="77"/>
      <c r="Q58" s="77"/>
      <c r="R58" s="77"/>
      <c r="S58" s="77"/>
      <c r="T58" s="77"/>
      <c r="U58" s="71">
        <f t="shared" si="2"/>
        <v>14.285714285714285</v>
      </c>
      <c r="V58" s="71">
        <f t="shared" si="3"/>
        <v>28.2</v>
      </c>
      <c r="W58" s="73">
        <f t="shared" si="4"/>
        <v>28</v>
      </c>
      <c r="X58" s="77">
        <v>30</v>
      </c>
      <c r="Y58" s="73">
        <f>'ИТОГ и проверка (миша-барс)'!C58</f>
        <v>10</v>
      </c>
      <c r="Z58" s="73">
        <f t="shared" si="5"/>
        <v>10.638297872340425</v>
      </c>
      <c r="AA58" s="71">
        <f t="shared" si="6"/>
        <v>-19.361702127659576</v>
      </c>
      <c r="AB58" s="73">
        <f t="shared" si="0"/>
        <v>0</v>
      </c>
      <c r="AC58" s="77"/>
      <c r="AD58" s="73"/>
      <c r="AE58" s="77"/>
      <c r="AF58" s="77"/>
      <c r="AG58" s="73">
        <f t="shared" si="7"/>
        <v>10</v>
      </c>
      <c r="AH58" s="73"/>
    </row>
    <row r="59" spans="1:34" ht="31.5">
      <c r="A59" s="66" t="s">
        <v>125</v>
      </c>
      <c r="B59" s="67" t="s">
        <v>126</v>
      </c>
      <c r="C59" s="168">
        <v>162.821</v>
      </c>
      <c r="D59" s="284">
        <v>72</v>
      </c>
      <c r="E59" s="357">
        <v>72</v>
      </c>
      <c r="F59" s="174">
        <f t="shared" si="1"/>
        <v>0.44220340128116153</v>
      </c>
      <c r="G59" s="72">
        <v>8</v>
      </c>
      <c r="H59" s="75">
        <v>11</v>
      </c>
      <c r="I59" s="75"/>
      <c r="J59" s="75"/>
      <c r="K59" s="75"/>
      <c r="L59" s="75"/>
      <c r="M59" s="75">
        <v>8</v>
      </c>
      <c r="N59" s="75"/>
      <c r="O59" s="90">
        <v>2</v>
      </c>
      <c r="P59" s="77"/>
      <c r="Q59" s="77"/>
      <c r="R59" s="77"/>
      <c r="S59" s="77"/>
      <c r="T59" s="77"/>
      <c r="U59" s="71">
        <f t="shared" si="2"/>
        <v>25</v>
      </c>
      <c r="V59" s="71">
        <f t="shared" si="3"/>
        <v>21.599999999999998</v>
      </c>
      <c r="W59" s="73">
        <f t="shared" si="4"/>
        <v>21</v>
      </c>
      <c r="X59" s="77">
        <v>30</v>
      </c>
      <c r="Y59" s="73">
        <f>'ИТОГ и проверка (миша-барс)'!C59</f>
        <v>8</v>
      </c>
      <c r="Z59" s="73">
        <f t="shared" si="5"/>
        <v>11.111111111111111</v>
      </c>
      <c r="AA59" s="71">
        <f t="shared" si="6"/>
        <v>-18.888888888888889</v>
      </c>
      <c r="AB59" s="73">
        <f t="shared" si="0"/>
        <v>0</v>
      </c>
      <c r="AC59" s="77"/>
      <c r="AD59" s="73"/>
      <c r="AE59" s="77"/>
      <c r="AF59" s="77"/>
      <c r="AG59" s="73">
        <f t="shared" si="7"/>
        <v>8</v>
      </c>
      <c r="AH59" s="73"/>
    </row>
    <row r="60" spans="1:34">
      <c r="A60" s="93" t="s">
        <v>127</v>
      </c>
      <c r="B60" s="57" t="s">
        <v>128</v>
      </c>
      <c r="C60" s="163"/>
      <c r="D60" s="165"/>
      <c r="E60" s="258"/>
      <c r="F60" s="213"/>
      <c r="G60" s="119"/>
      <c r="H60" s="61"/>
      <c r="I60" s="61"/>
      <c r="J60" s="61"/>
      <c r="K60" s="61"/>
      <c r="L60" s="61"/>
      <c r="M60" s="61"/>
      <c r="N60" s="61"/>
      <c r="O60" s="59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20"/>
      <c r="AA60" s="60"/>
      <c r="AB60" s="73">
        <f t="shared" si="0"/>
        <v>0</v>
      </c>
      <c r="AC60" s="60"/>
      <c r="AD60" s="60"/>
      <c r="AE60" s="60"/>
      <c r="AF60" s="60"/>
      <c r="AG60" s="60"/>
      <c r="AH60" s="60"/>
    </row>
    <row r="61" spans="1:34" ht="78.75">
      <c r="A61" s="66" t="s">
        <v>129</v>
      </c>
      <c r="B61" s="67" t="s">
        <v>130</v>
      </c>
      <c r="C61" s="168">
        <v>51.076999999999998</v>
      </c>
      <c r="D61" s="284">
        <v>39</v>
      </c>
      <c r="E61" s="227">
        <v>43</v>
      </c>
      <c r="F61" s="174">
        <f t="shared" si="1"/>
        <v>0.84186620200873197</v>
      </c>
      <c r="G61" s="72">
        <v>11</v>
      </c>
      <c r="H61" s="75">
        <v>28</v>
      </c>
      <c r="I61" s="75"/>
      <c r="J61" s="75"/>
      <c r="K61" s="75"/>
      <c r="L61" s="75"/>
      <c r="M61" s="75">
        <v>11</v>
      </c>
      <c r="N61" s="75"/>
      <c r="O61" s="70">
        <v>4</v>
      </c>
      <c r="P61" s="77"/>
      <c r="Q61" s="77"/>
      <c r="R61" s="77"/>
      <c r="S61" s="77"/>
      <c r="T61" s="77"/>
      <c r="U61" s="71">
        <f t="shared" si="2"/>
        <v>36.363636363636367</v>
      </c>
      <c r="V61" s="71">
        <f t="shared" si="3"/>
        <v>12.9</v>
      </c>
      <c r="W61" s="73">
        <f t="shared" si="4"/>
        <v>12</v>
      </c>
      <c r="X61" s="77">
        <v>30</v>
      </c>
      <c r="Y61" s="73">
        <f>'ИТОГ и проверка (миша-барс)'!C61</f>
        <v>12</v>
      </c>
      <c r="Z61" s="73">
        <f t="shared" si="5"/>
        <v>27.906976744186046</v>
      </c>
      <c r="AA61" s="71">
        <f t="shared" si="6"/>
        <v>-2.0930232558139537</v>
      </c>
      <c r="AB61" s="73">
        <f t="shared" si="0"/>
        <v>0</v>
      </c>
      <c r="AC61" s="77"/>
      <c r="AD61" s="73"/>
      <c r="AE61" s="77"/>
      <c r="AF61" s="77"/>
      <c r="AG61" s="73">
        <f t="shared" si="7"/>
        <v>12</v>
      </c>
      <c r="AH61" s="73"/>
    </row>
    <row r="62" spans="1:34" ht="47.25">
      <c r="A62" s="66" t="s">
        <v>131</v>
      </c>
      <c r="B62" s="67" t="s">
        <v>132</v>
      </c>
      <c r="C62" s="222">
        <v>135.06299999999999</v>
      </c>
      <c r="D62" s="74">
        <v>51</v>
      </c>
      <c r="E62" s="187">
        <v>51</v>
      </c>
      <c r="F62" s="157">
        <f t="shared" si="1"/>
        <v>0.37760156371471093</v>
      </c>
      <c r="G62" s="72">
        <v>15</v>
      </c>
      <c r="H62" s="75">
        <v>29</v>
      </c>
      <c r="I62" s="75"/>
      <c r="J62" s="75"/>
      <c r="K62" s="75"/>
      <c r="L62" s="75"/>
      <c r="M62" s="75">
        <v>15</v>
      </c>
      <c r="N62" s="75"/>
      <c r="O62" s="70">
        <v>1</v>
      </c>
      <c r="P62" s="77"/>
      <c r="Q62" s="77"/>
      <c r="R62" s="77"/>
      <c r="S62" s="77"/>
      <c r="T62" s="77"/>
      <c r="U62" s="71">
        <f t="shared" si="2"/>
        <v>6.666666666666667</v>
      </c>
      <c r="V62" s="71">
        <f t="shared" si="3"/>
        <v>15.299999999999999</v>
      </c>
      <c r="W62" s="73">
        <f t="shared" si="4"/>
        <v>15</v>
      </c>
      <c r="X62" s="77">
        <v>30</v>
      </c>
      <c r="Y62" s="73">
        <f>'ИТОГ и проверка (миша-барс)'!C62</f>
        <v>15</v>
      </c>
      <c r="Z62" s="73">
        <f t="shared" si="5"/>
        <v>29.411764705882351</v>
      </c>
      <c r="AA62" s="71">
        <f t="shared" si="6"/>
        <v>-0.58823529411764852</v>
      </c>
      <c r="AB62" s="73">
        <f t="shared" si="0"/>
        <v>0</v>
      </c>
      <c r="AC62" s="77"/>
      <c r="AD62" s="73"/>
      <c r="AE62" s="77"/>
      <c r="AF62" s="77"/>
      <c r="AG62" s="73">
        <f t="shared" si="7"/>
        <v>15</v>
      </c>
      <c r="AH62" s="73"/>
    </row>
    <row r="63" spans="1:34" ht="47.25">
      <c r="A63" s="66" t="s">
        <v>133</v>
      </c>
      <c r="B63" s="67" t="s">
        <v>134</v>
      </c>
      <c r="C63" s="195">
        <v>220.90799999999999</v>
      </c>
      <c r="D63" s="74">
        <v>11</v>
      </c>
      <c r="E63" s="70">
        <v>8</v>
      </c>
      <c r="F63" s="157">
        <f t="shared" si="1"/>
        <v>3.621417060495772E-2</v>
      </c>
      <c r="G63" s="72">
        <v>2</v>
      </c>
      <c r="H63" s="75">
        <v>18</v>
      </c>
      <c r="I63" s="75"/>
      <c r="J63" s="75"/>
      <c r="K63" s="75"/>
      <c r="L63" s="75"/>
      <c r="M63" s="75">
        <v>2</v>
      </c>
      <c r="N63" s="75"/>
      <c r="O63" s="70">
        <v>0</v>
      </c>
      <c r="P63" s="77"/>
      <c r="Q63" s="77"/>
      <c r="R63" s="77"/>
      <c r="S63" s="77"/>
      <c r="T63" s="77"/>
      <c r="U63" s="71">
        <f t="shared" si="2"/>
        <v>0</v>
      </c>
      <c r="V63" s="71">
        <f t="shared" si="3"/>
        <v>2.4</v>
      </c>
      <c r="W63" s="73">
        <f t="shared" si="4"/>
        <v>2</v>
      </c>
      <c r="X63" s="77">
        <v>30</v>
      </c>
      <c r="Y63" s="73">
        <f>'ИТОГ и проверка (миша-барс)'!C63</f>
        <v>2</v>
      </c>
      <c r="Z63" s="73">
        <f t="shared" si="5"/>
        <v>25</v>
      </c>
      <c r="AA63" s="71">
        <f t="shared" si="6"/>
        <v>-5</v>
      </c>
      <c r="AB63" s="73">
        <f t="shared" si="0"/>
        <v>0</v>
      </c>
      <c r="AC63" s="77"/>
      <c r="AD63" s="73"/>
      <c r="AE63" s="77"/>
      <c r="AF63" s="77"/>
      <c r="AG63" s="73">
        <f t="shared" si="7"/>
        <v>2</v>
      </c>
      <c r="AH63" s="73"/>
    </row>
    <row r="64" spans="1:34" ht="31.5">
      <c r="A64" s="66" t="s">
        <v>135</v>
      </c>
      <c r="B64" s="67" t="s">
        <v>136</v>
      </c>
      <c r="C64" s="171">
        <v>9.98</v>
      </c>
      <c r="D64" s="74">
        <v>12</v>
      </c>
      <c r="E64" s="187">
        <v>12</v>
      </c>
      <c r="F64" s="157">
        <f t="shared" si="1"/>
        <v>1.2024048096192383</v>
      </c>
      <c r="G64" s="72">
        <v>3</v>
      </c>
      <c r="H64" s="75">
        <v>25</v>
      </c>
      <c r="I64" s="75"/>
      <c r="J64" s="75"/>
      <c r="K64" s="75"/>
      <c r="L64" s="75"/>
      <c r="M64" s="75">
        <v>3</v>
      </c>
      <c r="N64" s="75"/>
      <c r="O64" s="70">
        <v>2</v>
      </c>
      <c r="P64" s="77"/>
      <c r="Q64" s="77"/>
      <c r="R64" s="77"/>
      <c r="S64" s="77"/>
      <c r="T64" s="77"/>
      <c r="U64" s="71">
        <f t="shared" si="2"/>
        <v>66.666666666666671</v>
      </c>
      <c r="V64" s="71">
        <f t="shared" si="3"/>
        <v>3.5999999999999996</v>
      </c>
      <c r="W64" s="73">
        <f t="shared" si="4"/>
        <v>3</v>
      </c>
      <c r="X64" s="77">
        <v>30</v>
      </c>
      <c r="Y64" s="73">
        <f>'ИТОГ и проверка (миша-барс)'!C64</f>
        <v>3</v>
      </c>
      <c r="Z64" s="73">
        <f t="shared" si="5"/>
        <v>25</v>
      </c>
      <c r="AA64" s="71">
        <f t="shared" si="6"/>
        <v>-5</v>
      </c>
      <c r="AB64" s="73">
        <f t="shared" si="0"/>
        <v>0</v>
      </c>
      <c r="AC64" s="77"/>
      <c r="AD64" s="73"/>
      <c r="AE64" s="77"/>
      <c r="AF64" s="77"/>
      <c r="AG64" s="73">
        <f t="shared" si="7"/>
        <v>3</v>
      </c>
      <c r="AH64" s="73"/>
    </row>
    <row r="65" spans="1:34" ht="31.5">
      <c r="A65" s="66" t="s">
        <v>137</v>
      </c>
      <c r="B65" s="67" t="s">
        <v>138</v>
      </c>
      <c r="C65" s="168">
        <v>16.03</v>
      </c>
      <c r="D65" s="74">
        <v>16</v>
      </c>
      <c r="E65" s="90">
        <v>14</v>
      </c>
      <c r="F65" s="157">
        <f t="shared" si="1"/>
        <v>0.87336244541484709</v>
      </c>
      <c r="G65" s="72">
        <v>3</v>
      </c>
      <c r="H65" s="75">
        <v>19</v>
      </c>
      <c r="I65" s="75"/>
      <c r="J65" s="75"/>
      <c r="K65" s="75"/>
      <c r="L65" s="75"/>
      <c r="M65" s="75">
        <v>3</v>
      </c>
      <c r="N65" s="75"/>
      <c r="O65" s="90">
        <v>0</v>
      </c>
      <c r="P65" s="77"/>
      <c r="Q65" s="77"/>
      <c r="R65" s="77"/>
      <c r="S65" s="77"/>
      <c r="T65" s="77"/>
      <c r="U65" s="71">
        <f t="shared" si="2"/>
        <v>0</v>
      </c>
      <c r="V65" s="71">
        <f t="shared" si="3"/>
        <v>4.2</v>
      </c>
      <c r="W65" s="73">
        <f t="shared" si="4"/>
        <v>4</v>
      </c>
      <c r="X65" s="77">
        <v>30</v>
      </c>
      <c r="Y65" s="73">
        <f>'ИТОГ и проверка (миша-барс)'!C65</f>
        <v>2</v>
      </c>
      <c r="Z65" s="73">
        <f t="shared" si="5"/>
        <v>14.285714285714285</v>
      </c>
      <c r="AA65" s="71">
        <f t="shared" si="6"/>
        <v>-15.714285714285715</v>
      </c>
      <c r="AB65" s="73">
        <f t="shared" si="0"/>
        <v>0</v>
      </c>
      <c r="AC65" s="77"/>
      <c r="AD65" s="73"/>
      <c r="AE65" s="77"/>
      <c r="AF65" s="77"/>
      <c r="AG65" s="73">
        <f t="shared" si="7"/>
        <v>2</v>
      </c>
      <c r="AH65" s="73"/>
    </row>
    <row r="66" spans="1:34" ht="31.5">
      <c r="A66" s="66" t="s">
        <v>139</v>
      </c>
      <c r="B66" s="67" t="s">
        <v>140</v>
      </c>
      <c r="C66" s="171">
        <v>11.13</v>
      </c>
      <c r="D66" s="74">
        <v>19</v>
      </c>
      <c r="E66" s="148">
        <v>21</v>
      </c>
      <c r="F66" s="157">
        <f t="shared" si="1"/>
        <v>1.8867924528301885</v>
      </c>
      <c r="G66" s="72">
        <v>4</v>
      </c>
      <c r="H66" s="75">
        <v>21</v>
      </c>
      <c r="I66" s="75"/>
      <c r="J66" s="75"/>
      <c r="K66" s="75"/>
      <c r="L66" s="75"/>
      <c r="M66" s="75">
        <v>4</v>
      </c>
      <c r="N66" s="75"/>
      <c r="O66" s="90">
        <v>0</v>
      </c>
      <c r="P66" s="77"/>
      <c r="Q66" s="77"/>
      <c r="R66" s="77"/>
      <c r="S66" s="77"/>
      <c r="T66" s="77"/>
      <c r="U66" s="71">
        <f t="shared" si="2"/>
        <v>0</v>
      </c>
      <c r="V66" s="71">
        <f t="shared" si="3"/>
        <v>6.3</v>
      </c>
      <c r="W66" s="73">
        <f t="shared" si="4"/>
        <v>6</v>
      </c>
      <c r="X66" s="77">
        <v>30</v>
      </c>
      <c r="Y66" s="73">
        <f>'ИТОГ и проверка (миша-барс)'!C66</f>
        <v>4</v>
      </c>
      <c r="Z66" s="73">
        <f t="shared" si="5"/>
        <v>19.047619047619047</v>
      </c>
      <c r="AA66" s="71">
        <f t="shared" si="6"/>
        <v>-10.952380952380953</v>
      </c>
      <c r="AB66" s="73">
        <f t="shared" si="0"/>
        <v>0</v>
      </c>
      <c r="AC66" s="77"/>
      <c r="AD66" s="73"/>
      <c r="AE66" s="77"/>
      <c r="AF66" s="77"/>
      <c r="AG66" s="73">
        <f t="shared" si="7"/>
        <v>4</v>
      </c>
      <c r="AH66" s="73"/>
    </row>
    <row r="67" spans="1:34" ht="31.5">
      <c r="A67" s="66" t="s">
        <v>141</v>
      </c>
      <c r="B67" s="67" t="s">
        <v>142</v>
      </c>
      <c r="C67" s="189">
        <v>7.4029999999999996</v>
      </c>
      <c r="D67" s="74">
        <v>12</v>
      </c>
      <c r="E67" s="90">
        <v>13</v>
      </c>
      <c r="F67" s="157">
        <f t="shared" si="1"/>
        <v>1.756044846683777</v>
      </c>
      <c r="G67" s="72">
        <v>3</v>
      </c>
      <c r="H67" s="75">
        <v>25</v>
      </c>
      <c r="I67" s="75"/>
      <c r="J67" s="75"/>
      <c r="K67" s="75"/>
      <c r="L67" s="75"/>
      <c r="M67" s="75">
        <v>3</v>
      </c>
      <c r="N67" s="75"/>
      <c r="O67" s="70">
        <v>0</v>
      </c>
      <c r="P67" s="77"/>
      <c r="Q67" s="77"/>
      <c r="R67" s="77"/>
      <c r="S67" s="77"/>
      <c r="T67" s="77"/>
      <c r="U67" s="71">
        <f t="shared" si="2"/>
        <v>0</v>
      </c>
      <c r="V67" s="71">
        <f t="shared" si="3"/>
        <v>3.9</v>
      </c>
      <c r="W67" s="73">
        <f t="shared" si="4"/>
        <v>3</v>
      </c>
      <c r="X67" s="77">
        <v>30</v>
      </c>
      <c r="Y67" s="73">
        <f>'ИТОГ и проверка (миша-барс)'!C67</f>
        <v>3</v>
      </c>
      <c r="Z67" s="73">
        <f t="shared" si="5"/>
        <v>23.076923076923077</v>
      </c>
      <c r="AA67" s="71">
        <f t="shared" si="6"/>
        <v>-6.9230769230769234</v>
      </c>
      <c r="AB67" s="73">
        <f t="shared" si="0"/>
        <v>0</v>
      </c>
      <c r="AC67" s="77"/>
      <c r="AD67" s="73"/>
      <c r="AE67" s="77"/>
      <c r="AF67" s="77"/>
      <c r="AG67" s="73">
        <f t="shared" si="7"/>
        <v>3</v>
      </c>
      <c r="AH67" s="73"/>
    </row>
    <row r="68" spans="1:34" ht="31.5">
      <c r="A68" s="66" t="s">
        <v>143</v>
      </c>
      <c r="B68" s="67" t="s">
        <v>144</v>
      </c>
      <c r="C68" s="196">
        <v>8</v>
      </c>
      <c r="D68" s="74">
        <v>6</v>
      </c>
      <c r="E68" s="226">
        <v>7</v>
      </c>
      <c r="F68" s="157">
        <f t="shared" si="1"/>
        <v>0.875</v>
      </c>
      <c r="G68" s="72">
        <v>1</v>
      </c>
      <c r="H68" s="75">
        <v>17</v>
      </c>
      <c r="I68" s="75"/>
      <c r="J68" s="75"/>
      <c r="K68" s="75"/>
      <c r="L68" s="75"/>
      <c r="M68" s="75">
        <v>1</v>
      </c>
      <c r="N68" s="75"/>
      <c r="O68" s="70">
        <v>0</v>
      </c>
      <c r="P68" s="77"/>
      <c r="Q68" s="77"/>
      <c r="R68" s="77"/>
      <c r="S68" s="77"/>
      <c r="T68" s="77"/>
      <c r="U68" s="71">
        <f t="shared" si="2"/>
        <v>0</v>
      </c>
      <c r="V68" s="71">
        <f t="shared" si="3"/>
        <v>2.1</v>
      </c>
      <c r="W68" s="73">
        <f t="shared" si="4"/>
        <v>2</v>
      </c>
      <c r="X68" s="77">
        <v>30</v>
      </c>
      <c r="Y68" s="73">
        <f>'ИТОГ и проверка (миша-барс)'!C68</f>
        <v>2</v>
      </c>
      <c r="Z68" s="73">
        <f t="shared" si="5"/>
        <v>28.571428571428569</v>
      </c>
      <c r="AA68" s="71">
        <f t="shared" si="6"/>
        <v>-1.4285714285714306</v>
      </c>
      <c r="AB68" s="73">
        <f t="shared" si="0"/>
        <v>0</v>
      </c>
      <c r="AC68" s="77"/>
      <c r="AD68" s="73"/>
      <c r="AE68" s="77"/>
      <c r="AF68" s="77"/>
      <c r="AG68" s="73">
        <f t="shared" si="7"/>
        <v>2</v>
      </c>
      <c r="AH68" s="73"/>
    </row>
    <row r="69" spans="1:34" ht="31.5">
      <c r="A69" s="66" t="s">
        <v>145</v>
      </c>
      <c r="B69" s="67" t="s">
        <v>146</v>
      </c>
      <c r="C69" s="168">
        <v>28.376999999999999</v>
      </c>
      <c r="D69" s="74">
        <v>11</v>
      </c>
      <c r="E69" s="109">
        <v>14</v>
      </c>
      <c r="F69" s="157">
        <f t="shared" si="1"/>
        <v>0.49335729640201575</v>
      </c>
      <c r="G69" s="72">
        <v>3</v>
      </c>
      <c r="H69" s="75">
        <v>27</v>
      </c>
      <c r="I69" s="75"/>
      <c r="J69" s="75"/>
      <c r="K69" s="75"/>
      <c r="L69" s="75"/>
      <c r="M69" s="75">
        <v>3</v>
      </c>
      <c r="N69" s="75"/>
      <c r="O69" s="70">
        <v>2</v>
      </c>
      <c r="P69" s="77"/>
      <c r="Q69" s="77"/>
      <c r="R69" s="77"/>
      <c r="S69" s="77"/>
      <c r="T69" s="77"/>
      <c r="U69" s="71">
        <f t="shared" si="2"/>
        <v>66.666666666666671</v>
      </c>
      <c r="V69" s="71">
        <f t="shared" si="3"/>
        <v>4.2</v>
      </c>
      <c r="W69" s="73">
        <f t="shared" si="4"/>
        <v>4</v>
      </c>
      <c r="X69" s="77">
        <v>30</v>
      </c>
      <c r="Y69" s="73">
        <f>'ИТОГ и проверка (миша-барс)'!C69</f>
        <v>4</v>
      </c>
      <c r="Z69" s="73">
        <f t="shared" si="5"/>
        <v>28.571428571428569</v>
      </c>
      <c r="AA69" s="71">
        <f t="shared" si="6"/>
        <v>-1.4285714285714306</v>
      </c>
      <c r="AB69" s="73">
        <f t="shared" si="0"/>
        <v>0</v>
      </c>
      <c r="AC69" s="77"/>
      <c r="AD69" s="73"/>
      <c r="AE69" s="77"/>
      <c r="AF69" s="77"/>
      <c r="AG69" s="73">
        <f t="shared" si="7"/>
        <v>4</v>
      </c>
      <c r="AH69" s="73"/>
    </row>
    <row r="70" spans="1:34" ht="31.5">
      <c r="A70" s="66" t="s">
        <v>147</v>
      </c>
      <c r="B70" s="67" t="s">
        <v>148</v>
      </c>
      <c r="C70" s="171">
        <v>36.741999999999997</v>
      </c>
      <c r="D70" s="74">
        <v>0</v>
      </c>
      <c r="E70" s="226">
        <v>3</v>
      </c>
      <c r="F70" s="157">
        <f t="shared" si="1"/>
        <v>8.16504273039029E-2</v>
      </c>
      <c r="G70" s="72">
        <v>0</v>
      </c>
      <c r="H70" s="75">
        <v>0</v>
      </c>
      <c r="I70" s="75"/>
      <c r="J70" s="75"/>
      <c r="K70" s="75"/>
      <c r="L70" s="75"/>
      <c r="M70" s="75">
        <v>0</v>
      </c>
      <c r="N70" s="75"/>
      <c r="O70" s="70">
        <v>0</v>
      </c>
      <c r="P70" s="77"/>
      <c r="Q70" s="77"/>
      <c r="R70" s="77"/>
      <c r="S70" s="77"/>
      <c r="T70" s="77"/>
      <c r="U70" s="71">
        <v>0</v>
      </c>
      <c r="V70" s="71">
        <f t="shared" si="3"/>
        <v>0</v>
      </c>
      <c r="W70" s="73">
        <f t="shared" si="4"/>
        <v>0</v>
      </c>
      <c r="X70" s="77">
        <v>0</v>
      </c>
      <c r="Y70" s="73">
        <f>'ИТОГ и проверка (миша-барс)'!C70</f>
        <v>0</v>
      </c>
      <c r="Z70" s="73">
        <f t="shared" si="5"/>
        <v>0</v>
      </c>
      <c r="AA70" s="71">
        <f t="shared" si="6"/>
        <v>0</v>
      </c>
      <c r="AB70" s="73">
        <f t="shared" si="0"/>
        <v>0</v>
      </c>
      <c r="AC70" s="77"/>
      <c r="AD70" s="73"/>
      <c r="AE70" s="77"/>
      <c r="AF70" s="77"/>
      <c r="AG70" s="73">
        <f t="shared" si="7"/>
        <v>0</v>
      </c>
      <c r="AH70" s="73"/>
    </row>
    <row r="71" spans="1:34" ht="110.25">
      <c r="A71" s="66" t="s">
        <v>149</v>
      </c>
      <c r="B71" s="67" t="s">
        <v>150</v>
      </c>
      <c r="C71" s="195">
        <v>120.44</v>
      </c>
      <c r="D71" s="74">
        <v>79</v>
      </c>
      <c r="E71" s="74">
        <v>72</v>
      </c>
      <c r="F71" s="157">
        <f t="shared" si="1"/>
        <v>0.59780803719694453</v>
      </c>
      <c r="G71" s="72">
        <v>13</v>
      </c>
      <c r="H71" s="75">
        <v>16</v>
      </c>
      <c r="I71" s="75"/>
      <c r="J71" s="75"/>
      <c r="K71" s="75"/>
      <c r="L71" s="75"/>
      <c r="M71" s="75">
        <v>13</v>
      </c>
      <c r="N71" s="75"/>
      <c r="O71" s="90">
        <v>0</v>
      </c>
      <c r="P71" s="77"/>
      <c r="Q71" s="77"/>
      <c r="R71" s="77"/>
      <c r="S71" s="77"/>
      <c r="T71" s="77"/>
      <c r="U71" s="71">
        <f t="shared" si="2"/>
        <v>0</v>
      </c>
      <c r="V71" s="71">
        <f t="shared" si="3"/>
        <v>21.599999999999998</v>
      </c>
      <c r="W71" s="73">
        <f t="shared" si="4"/>
        <v>21</v>
      </c>
      <c r="X71" s="77">
        <v>30</v>
      </c>
      <c r="Y71" s="73">
        <f>'ИТОГ и проверка (миша-барс)'!C71</f>
        <v>14</v>
      </c>
      <c r="Z71" s="73">
        <f t="shared" si="5"/>
        <v>19.444444444444446</v>
      </c>
      <c r="AA71" s="71">
        <f t="shared" si="6"/>
        <v>-10.555555555555554</v>
      </c>
      <c r="AB71" s="73">
        <f t="shared" si="0"/>
        <v>0</v>
      </c>
      <c r="AC71" s="77"/>
      <c r="AD71" s="73"/>
      <c r="AE71" s="77"/>
      <c r="AF71" s="77"/>
      <c r="AG71" s="73">
        <f t="shared" si="7"/>
        <v>14</v>
      </c>
      <c r="AH71" s="73"/>
    </row>
    <row r="72" spans="1:34" ht="31.5">
      <c r="A72" s="66" t="s">
        <v>151</v>
      </c>
      <c r="B72" s="67" t="s">
        <v>152</v>
      </c>
      <c r="C72" s="171">
        <v>10.984999999999999</v>
      </c>
      <c r="D72" s="74">
        <v>11</v>
      </c>
      <c r="E72" s="226">
        <v>8</v>
      </c>
      <c r="F72" s="157">
        <f t="shared" si="1"/>
        <v>0.72826581702321347</v>
      </c>
      <c r="G72" s="72">
        <v>3</v>
      </c>
      <c r="H72" s="75">
        <v>27</v>
      </c>
      <c r="I72" s="75"/>
      <c r="J72" s="75"/>
      <c r="K72" s="75"/>
      <c r="L72" s="75"/>
      <c r="M72" s="75">
        <v>3</v>
      </c>
      <c r="N72" s="75"/>
      <c r="O72" s="90">
        <v>0</v>
      </c>
      <c r="P72" s="77"/>
      <c r="Q72" s="77"/>
      <c r="R72" s="77"/>
      <c r="S72" s="77"/>
      <c r="T72" s="77"/>
      <c r="U72" s="71">
        <f t="shared" si="2"/>
        <v>0</v>
      </c>
      <c r="V72" s="71">
        <f t="shared" si="3"/>
        <v>2.4</v>
      </c>
      <c r="W72" s="73">
        <f t="shared" si="4"/>
        <v>2</v>
      </c>
      <c r="X72" s="77">
        <v>30</v>
      </c>
      <c r="Y72" s="73">
        <f>'ИТОГ и проверка (миша-барс)'!C72</f>
        <v>2</v>
      </c>
      <c r="Z72" s="73">
        <f t="shared" si="5"/>
        <v>25</v>
      </c>
      <c r="AA72" s="71">
        <f t="shared" si="6"/>
        <v>-5</v>
      </c>
      <c r="AB72" s="73">
        <f t="shared" si="0"/>
        <v>0</v>
      </c>
      <c r="AC72" s="77"/>
      <c r="AD72" s="73"/>
      <c r="AE72" s="77"/>
      <c r="AF72" s="77"/>
      <c r="AG72" s="73">
        <f t="shared" si="7"/>
        <v>2</v>
      </c>
      <c r="AH72" s="73"/>
    </row>
    <row r="73" spans="1:34">
      <c r="A73" s="93" t="s">
        <v>153</v>
      </c>
      <c r="B73" s="57" t="s">
        <v>154</v>
      </c>
      <c r="C73" s="175"/>
      <c r="D73" s="58"/>
      <c r="E73" s="59"/>
      <c r="F73" s="192"/>
      <c r="G73" s="119"/>
      <c r="H73" s="61"/>
      <c r="I73" s="61"/>
      <c r="J73" s="61"/>
      <c r="K73" s="61"/>
      <c r="L73" s="61"/>
      <c r="M73" s="61"/>
      <c r="N73" s="61"/>
      <c r="O73" s="59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120"/>
      <c r="AA73" s="60"/>
      <c r="AB73" s="10">
        <f t="shared" si="0"/>
        <v>0</v>
      </c>
      <c r="AC73" s="60"/>
      <c r="AD73" s="60"/>
      <c r="AE73" s="60"/>
      <c r="AF73" s="60"/>
      <c r="AG73" s="60"/>
      <c r="AH73" s="60"/>
    </row>
    <row r="74" spans="1:34" ht="63">
      <c r="A74" s="66" t="s">
        <v>155</v>
      </c>
      <c r="B74" s="67" t="s">
        <v>156</v>
      </c>
      <c r="C74" s="171">
        <v>589.99</v>
      </c>
      <c r="D74" s="74">
        <v>204</v>
      </c>
      <c r="E74" s="148">
        <v>209</v>
      </c>
      <c r="F74" s="157">
        <f t="shared" si="1"/>
        <v>0.35424329225919082</v>
      </c>
      <c r="G74" s="72">
        <v>61</v>
      </c>
      <c r="H74" s="75">
        <v>30</v>
      </c>
      <c r="I74" s="235"/>
      <c r="J74" s="75"/>
      <c r="K74" s="75"/>
      <c r="L74" s="75"/>
      <c r="M74" s="75">
        <v>61</v>
      </c>
      <c r="N74" s="75"/>
      <c r="O74" s="90">
        <v>4</v>
      </c>
      <c r="P74" s="77"/>
      <c r="Q74" s="77"/>
      <c r="R74" s="77"/>
      <c r="S74" s="77"/>
      <c r="T74" s="77"/>
      <c r="U74" s="71">
        <f t="shared" si="2"/>
        <v>6.557377049180328</v>
      </c>
      <c r="V74" s="71">
        <f t="shared" si="3"/>
        <v>62.699999999999996</v>
      </c>
      <c r="W74" s="73">
        <f t="shared" si="4"/>
        <v>62</v>
      </c>
      <c r="X74" s="77">
        <v>30</v>
      </c>
      <c r="Y74" s="73">
        <f>'ИТОГ и проверка (миша-барс)'!C74</f>
        <v>62</v>
      </c>
      <c r="Z74" s="73">
        <f t="shared" si="5"/>
        <v>29.665071770334929</v>
      </c>
      <c r="AA74" s="71">
        <f t="shared" si="6"/>
        <v>-0.33492822966507063</v>
      </c>
      <c r="AB74" s="73">
        <f t="shared" si="0"/>
        <v>0</v>
      </c>
      <c r="AC74" s="236"/>
      <c r="AD74" s="73"/>
      <c r="AE74" s="77"/>
      <c r="AF74" s="77"/>
      <c r="AG74" s="73">
        <f t="shared" si="7"/>
        <v>62</v>
      </c>
      <c r="AH74" s="73"/>
    </row>
    <row r="75" spans="1:34" ht="47.25" customHeight="1">
      <c r="A75" s="66" t="s">
        <v>157</v>
      </c>
      <c r="B75" s="67" t="s">
        <v>158</v>
      </c>
      <c r="C75" s="168">
        <v>299.06700000000001</v>
      </c>
      <c r="D75" s="74">
        <v>97</v>
      </c>
      <c r="E75" s="90">
        <v>87</v>
      </c>
      <c r="F75" s="157">
        <f t="shared" si="1"/>
        <v>0.29090471365948095</v>
      </c>
      <c r="G75" s="72">
        <v>24</v>
      </c>
      <c r="H75" s="75">
        <v>25</v>
      </c>
      <c r="I75" s="235"/>
      <c r="J75" s="75"/>
      <c r="K75" s="75"/>
      <c r="L75" s="75"/>
      <c r="M75" s="75">
        <v>24</v>
      </c>
      <c r="N75" s="75"/>
      <c r="O75" s="90">
        <v>1</v>
      </c>
      <c r="P75" s="77"/>
      <c r="Q75" s="77"/>
      <c r="R75" s="77"/>
      <c r="S75" s="77"/>
      <c r="T75" s="77"/>
      <c r="U75" s="71">
        <f t="shared" si="2"/>
        <v>4.166666666666667</v>
      </c>
      <c r="V75" s="71">
        <f t="shared" si="3"/>
        <v>26.099999999999998</v>
      </c>
      <c r="W75" s="73">
        <f t="shared" si="4"/>
        <v>26</v>
      </c>
      <c r="X75" s="77">
        <v>30</v>
      </c>
      <c r="Y75" s="73">
        <f>'ИТОГ и проверка (миша-барс)'!C75</f>
        <v>22</v>
      </c>
      <c r="Z75" s="73">
        <f t="shared" si="5"/>
        <v>25.287356321839081</v>
      </c>
      <c r="AA75" s="71">
        <f t="shared" si="6"/>
        <v>-4.7126436781609193</v>
      </c>
      <c r="AB75" s="73">
        <f t="shared" si="0"/>
        <v>0</v>
      </c>
      <c r="AC75" s="236"/>
      <c r="AD75" s="73"/>
      <c r="AE75" s="77"/>
      <c r="AF75" s="77"/>
      <c r="AG75" s="73">
        <f t="shared" si="7"/>
        <v>22</v>
      </c>
      <c r="AH75" s="73"/>
    </row>
    <row r="76" spans="1:34" ht="31.5">
      <c r="A76" s="66" t="s">
        <v>159</v>
      </c>
      <c r="B76" s="67" t="s">
        <v>160</v>
      </c>
      <c r="C76" s="171">
        <v>398.97</v>
      </c>
      <c r="D76" s="74">
        <v>104</v>
      </c>
      <c r="E76" s="148">
        <v>95</v>
      </c>
      <c r="F76" s="157">
        <f t="shared" si="1"/>
        <v>0.23811314133894779</v>
      </c>
      <c r="G76" s="72">
        <v>10</v>
      </c>
      <c r="H76" s="75">
        <v>10</v>
      </c>
      <c r="I76" s="235"/>
      <c r="J76" s="75"/>
      <c r="K76" s="75"/>
      <c r="L76" s="75"/>
      <c r="M76" s="75">
        <v>10</v>
      </c>
      <c r="N76" s="75"/>
      <c r="O76" s="90">
        <v>1</v>
      </c>
      <c r="P76" s="77"/>
      <c r="Q76" s="77"/>
      <c r="R76" s="77"/>
      <c r="S76" s="77"/>
      <c r="T76" s="77"/>
      <c r="U76" s="71">
        <f t="shared" si="2"/>
        <v>10</v>
      </c>
      <c r="V76" s="71">
        <f t="shared" si="3"/>
        <v>28.5</v>
      </c>
      <c r="W76" s="73">
        <f t="shared" si="4"/>
        <v>28</v>
      </c>
      <c r="X76" s="77">
        <v>30</v>
      </c>
      <c r="Y76" s="73">
        <f>'ИТОГ и проверка (миша-барс)'!C76</f>
        <v>14</v>
      </c>
      <c r="Z76" s="73">
        <f t="shared" si="5"/>
        <v>14.736842105263159</v>
      </c>
      <c r="AA76" s="71">
        <f t="shared" si="6"/>
        <v>-15.263157894736841</v>
      </c>
      <c r="AB76" s="73">
        <f t="shared" si="0"/>
        <v>0</v>
      </c>
      <c r="AC76" s="236"/>
      <c r="AD76" s="73"/>
      <c r="AE76" s="77"/>
      <c r="AF76" s="77"/>
      <c r="AG76" s="73">
        <f t="shared" si="7"/>
        <v>14</v>
      </c>
      <c r="AH76" s="73"/>
    </row>
    <row r="77" spans="1:34" ht="31.5">
      <c r="A77" s="66" t="s">
        <v>161</v>
      </c>
      <c r="B77" s="67" t="s">
        <v>162</v>
      </c>
      <c r="C77" s="189">
        <v>1577</v>
      </c>
      <c r="D77" s="74">
        <v>175</v>
      </c>
      <c r="E77" s="90">
        <v>189</v>
      </c>
      <c r="F77" s="157">
        <f t="shared" si="1"/>
        <v>0.11984781230183894</v>
      </c>
      <c r="G77" s="72">
        <v>42</v>
      </c>
      <c r="H77" s="75">
        <v>30</v>
      </c>
      <c r="I77" s="75">
        <v>10</v>
      </c>
      <c r="J77" s="75"/>
      <c r="K77" s="75"/>
      <c r="L77" s="75"/>
      <c r="M77" s="75">
        <v>42</v>
      </c>
      <c r="N77" s="75"/>
      <c r="O77" s="90">
        <v>3</v>
      </c>
      <c r="P77" s="77"/>
      <c r="Q77" s="77"/>
      <c r="R77" s="77"/>
      <c r="S77" s="77"/>
      <c r="T77" s="77"/>
      <c r="U77" s="71">
        <f t="shared" si="2"/>
        <v>7.1428571428571432</v>
      </c>
      <c r="V77" s="71">
        <f t="shared" si="3"/>
        <v>56.699999999999996</v>
      </c>
      <c r="W77" s="73">
        <f t="shared" si="4"/>
        <v>56</v>
      </c>
      <c r="X77" s="77">
        <v>30</v>
      </c>
      <c r="Y77" s="10">
        <f>'ИТОГ и проверка (миша-барс)'!C77+AC77</f>
        <v>56</v>
      </c>
      <c r="Z77" s="73">
        <f t="shared" si="5"/>
        <v>29.62962962962963</v>
      </c>
      <c r="AA77" s="71">
        <f t="shared" si="6"/>
        <v>-0.37037037037037024</v>
      </c>
      <c r="AB77" s="73">
        <f t="shared" ref="AB77:AB99" si="8">IF(AA77&gt;0.01,AA77*1000000,0)</f>
        <v>0</v>
      </c>
      <c r="AC77" s="103">
        <v>11</v>
      </c>
      <c r="AD77" s="73"/>
      <c r="AE77" s="77"/>
      <c r="AF77" s="77"/>
      <c r="AG77" s="73">
        <f>Y77-AC77</f>
        <v>45</v>
      </c>
      <c r="AH77" s="73"/>
    </row>
    <row r="78" spans="1:34">
      <c r="A78" s="93" t="s">
        <v>163</v>
      </c>
      <c r="B78" s="57" t="s">
        <v>164</v>
      </c>
      <c r="C78" s="163"/>
      <c r="D78" s="165"/>
      <c r="E78" s="212"/>
      <c r="F78" s="213">
        <f>SUM(F75:F77)</f>
        <v>0.64886566730026773</v>
      </c>
      <c r="G78" s="119"/>
      <c r="H78" s="61"/>
      <c r="I78" s="61"/>
      <c r="J78" s="61"/>
      <c r="K78" s="61"/>
      <c r="L78" s="61"/>
      <c r="M78" s="61"/>
      <c r="N78" s="61"/>
      <c r="O78" s="59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120"/>
      <c r="AA78" s="60"/>
      <c r="AB78" s="73">
        <f t="shared" si="8"/>
        <v>0</v>
      </c>
      <c r="AC78" s="60"/>
      <c r="AD78" s="60"/>
      <c r="AE78" s="60"/>
      <c r="AF78" s="60"/>
      <c r="AG78" s="60"/>
      <c r="AH78" s="60"/>
    </row>
    <row r="79" spans="1:34" ht="47.25">
      <c r="A79" s="66" t="s">
        <v>165</v>
      </c>
      <c r="B79" s="67" t="s">
        <v>166</v>
      </c>
      <c r="C79" s="168">
        <v>644</v>
      </c>
      <c r="D79" s="284">
        <v>0</v>
      </c>
      <c r="E79" s="208">
        <v>0</v>
      </c>
      <c r="F79" s="174">
        <f t="shared" ref="F79:F99" si="9">E79/C79</f>
        <v>0</v>
      </c>
      <c r="G79" s="72">
        <v>0</v>
      </c>
      <c r="H79" s="75">
        <v>0</v>
      </c>
      <c r="I79" s="235"/>
      <c r="J79" s="75"/>
      <c r="K79" s="75"/>
      <c r="L79" s="75"/>
      <c r="M79" s="75">
        <v>0</v>
      </c>
      <c r="N79" s="75"/>
      <c r="O79" s="70">
        <v>0</v>
      </c>
      <c r="P79" s="77"/>
      <c r="Q79" s="77"/>
      <c r="R79" s="77"/>
      <c r="S79" s="77"/>
      <c r="T79" s="77"/>
      <c r="U79" s="71">
        <v>0</v>
      </c>
      <c r="V79" s="257">
        <f t="shared" ref="V79:V108" si="10">E79*X79%</f>
        <v>0</v>
      </c>
      <c r="W79" s="73">
        <f t="shared" ref="W79:W99" si="11">ROUNDDOWN(V79,0)</f>
        <v>0</v>
      </c>
      <c r="X79" s="147">
        <v>0</v>
      </c>
      <c r="Y79" s="73">
        <f>'ИТОГ и проверка (миша-барс)'!C79</f>
        <v>0</v>
      </c>
      <c r="Z79" s="10">
        <v>0</v>
      </c>
      <c r="AA79" s="71">
        <f t="shared" ref="AA79:AA99" si="12">Z79-X79</f>
        <v>0</v>
      </c>
      <c r="AB79" s="380">
        <f t="shared" si="8"/>
        <v>0</v>
      </c>
      <c r="AC79" s="380">
        <f>IF(AB79&gt;0.01,AB79*1000000,0)</f>
        <v>0</v>
      </c>
      <c r="AD79" s="73"/>
      <c r="AE79" s="77"/>
      <c r="AF79" s="77"/>
      <c r="AG79" s="73">
        <f t="shared" ref="AG79:AG99" si="13">Y79</f>
        <v>0</v>
      </c>
      <c r="AH79" s="73"/>
    </row>
    <row r="80" spans="1:34" ht="63">
      <c r="A80" s="66" t="s">
        <v>167</v>
      </c>
      <c r="B80" s="67" t="s">
        <v>168</v>
      </c>
      <c r="C80" s="196">
        <v>1406</v>
      </c>
      <c r="D80" s="284">
        <v>0</v>
      </c>
      <c r="E80" s="208">
        <v>0</v>
      </c>
      <c r="F80" s="174">
        <f t="shared" si="9"/>
        <v>0</v>
      </c>
      <c r="G80" s="72">
        <v>0</v>
      </c>
      <c r="H80" s="75">
        <v>0</v>
      </c>
      <c r="I80" s="235"/>
      <c r="J80" s="75"/>
      <c r="K80" s="75"/>
      <c r="L80" s="75"/>
      <c r="M80" s="75">
        <v>0</v>
      </c>
      <c r="N80" s="75"/>
      <c r="O80" s="70">
        <v>0</v>
      </c>
      <c r="P80" s="77"/>
      <c r="Q80" s="77"/>
      <c r="R80" s="77"/>
      <c r="S80" s="77"/>
      <c r="T80" s="77"/>
      <c r="U80" s="71">
        <v>0</v>
      </c>
      <c r="V80" s="71">
        <f t="shared" si="10"/>
        <v>0</v>
      </c>
      <c r="W80" s="73">
        <f t="shared" si="11"/>
        <v>0</v>
      </c>
      <c r="X80" s="77">
        <v>0</v>
      </c>
      <c r="Y80" s="73">
        <f>'ИТОГ и проверка (миша-барс)'!C80</f>
        <v>0</v>
      </c>
      <c r="Z80" s="73">
        <v>0</v>
      </c>
      <c r="AA80" s="71">
        <f t="shared" si="12"/>
        <v>0</v>
      </c>
      <c r="AB80" s="73">
        <f t="shared" si="8"/>
        <v>0</v>
      </c>
      <c r="AC80" s="236"/>
      <c r="AD80" s="73"/>
      <c r="AE80" s="77"/>
      <c r="AF80" s="77"/>
      <c r="AG80" s="73">
        <f t="shared" si="13"/>
        <v>0</v>
      </c>
      <c r="AH80" s="73"/>
    </row>
    <row r="81" spans="1:34" ht="47.25">
      <c r="A81" s="66" t="s">
        <v>169</v>
      </c>
      <c r="B81" s="67" t="s">
        <v>170</v>
      </c>
      <c r="C81" s="195">
        <v>31</v>
      </c>
      <c r="D81" s="284">
        <v>0</v>
      </c>
      <c r="E81" s="170">
        <v>0</v>
      </c>
      <c r="F81" s="174">
        <f t="shared" si="9"/>
        <v>0</v>
      </c>
      <c r="G81" s="72">
        <v>0</v>
      </c>
      <c r="H81" s="75">
        <v>0</v>
      </c>
      <c r="I81" s="235"/>
      <c r="J81" s="75"/>
      <c r="K81" s="75"/>
      <c r="L81" s="75"/>
      <c r="M81" s="75">
        <v>0</v>
      </c>
      <c r="N81" s="75"/>
      <c r="O81" s="70">
        <v>0</v>
      </c>
      <c r="P81" s="77"/>
      <c r="Q81" s="77"/>
      <c r="R81" s="77"/>
      <c r="S81" s="77"/>
      <c r="T81" s="77"/>
      <c r="U81" s="71">
        <v>0</v>
      </c>
      <c r="V81" s="71">
        <f t="shared" si="10"/>
        <v>0</v>
      </c>
      <c r="W81" s="73">
        <f t="shared" si="11"/>
        <v>0</v>
      </c>
      <c r="X81" s="77">
        <v>0</v>
      </c>
      <c r="Y81" s="73">
        <f>'ИТОГ и проверка (миша-барс)'!C81</f>
        <v>0</v>
      </c>
      <c r="Z81" s="73">
        <v>0</v>
      </c>
      <c r="AA81" s="71">
        <f t="shared" si="12"/>
        <v>0</v>
      </c>
      <c r="AB81" s="10">
        <f t="shared" si="8"/>
        <v>0</v>
      </c>
      <c r="AC81" s="236"/>
      <c r="AD81" s="73"/>
      <c r="AE81" s="77"/>
      <c r="AF81" s="77"/>
      <c r="AG81" s="73">
        <f t="shared" si="13"/>
        <v>0</v>
      </c>
      <c r="AH81" s="73"/>
    </row>
    <row r="82" spans="1:34" ht="47.25">
      <c r="A82" s="66" t="s">
        <v>171</v>
      </c>
      <c r="B82" s="67" t="s">
        <v>172</v>
      </c>
      <c r="C82" s="222">
        <v>58</v>
      </c>
      <c r="D82" s="74">
        <v>0</v>
      </c>
      <c r="E82" s="148">
        <v>0</v>
      </c>
      <c r="F82" s="157">
        <f t="shared" si="9"/>
        <v>0</v>
      </c>
      <c r="G82" s="72">
        <v>0</v>
      </c>
      <c r="H82" s="75">
        <v>0</v>
      </c>
      <c r="I82" s="235"/>
      <c r="J82" s="75"/>
      <c r="K82" s="75"/>
      <c r="L82" s="75"/>
      <c r="M82" s="75">
        <v>0</v>
      </c>
      <c r="N82" s="75"/>
      <c r="O82" s="70">
        <v>0</v>
      </c>
      <c r="P82" s="77"/>
      <c r="Q82" s="77"/>
      <c r="R82" s="77"/>
      <c r="S82" s="77"/>
      <c r="T82" s="77"/>
      <c r="U82" s="71">
        <v>0</v>
      </c>
      <c r="V82" s="71">
        <f t="shared" si="10"/>
        <v>0</v>
      </c>
      <c r="W82" s="73">
        <f t="shared" si="11"/>
        <v>0</v>
      </c>
      <c r="X82" s="77">
        <v>0</v>
      </c>
      <c r="Y82" s="73">
        <f>'ИТОГ и проверка (миша-барс)'!C82</f>
        <v>0</v>
      </c>
      <c r="Z82" s="73">
        <v>0</v>
      </c>
      <c r="AA82" s="71">
        <f t="shared" si="12"/>
        <v>0</v>
      </c>
      <c r="AB82" s="73">
        <f t="shared" si="8"/>
        <v>0</v>
      </c>
      <c r="AC82" s="236"/>
      <c r="AD82" s="73"/>
      <c r="AE82" s="77"/>
      <c r="AF82" s="77"/>
      <c r="AG82" s="73">
        <f t="shared" si="13"/>
        <v>0</v>
      </c>
      <c r="AH82" s="73"/>
    </row>
    <row r="83" spans="1:34" ht="47.25">
      <c r="A83" s="66" t="s">
        <v>173</v>
      </c>
      <c r="B83" s="67" t="s">
        <v>174</v>
      </c>
      <c r="C83" s="195">
        <v>166.6</v>
      </c>
      <c r="D83" s="74">
        <v>0</v>
      </c>
      <c r="E83" s="90">
        <v>0</v>
      </c>
      <c r="F83" s="157">
        <f t="shared" si="9"/>
        <v>0</v>
      </c>
      <c r="G83" s="72">
        <v>0</v>
      </c>
      <c r="H83" s="75">
        <v>0</v>
      </c>
      <c r="I83" s="235"/>
      <c r="J83" s="75"/>
      <c r="K83" s="75"/>
      <c r="L83" s="75"/>
      <c r="M83" s="75">
        <v>0</v>
      </c>
      <c r="N83" s="75"/>
      <c r="O83" s="70">
        <v>0</v>
      </c>
      <c r="P83" s="77"/>
      <c r="Q83" s="77"/>
      <c r="R83" s="77"/>
      <c r="S83" s="77"/>
      <c r="T83" s="77"/>
      <c r="U83" s="71">
        <v>0</v>
      </c>
      <c r="V83" s="71">
        <f t="shared" si="10"/>
        <v>0</v>
      </c>
      <c r="W83" s="73">
        <f t="shared" si="11"/>
        <v>0</v>
      </c>
      <c r="X83" s="77">
        <v>0</v>
      </c>
      <c r="Y83" s="73">
        <f>'ИТОГ и проверка (миша-барс)'!C83</f>
        <v>0</v>
      </c>
      <c r="Z83" s="73">
        <v>0</v>
      </c>
      <c r="AA83" s="71">
        <f t="shared" si="12"/>
        <v>0</v>
      </c>
      <c r="AB83" s="10">
        <f t="shared" si="8"/>
        <v>0</v>
      </c>
      <c r="AC83" s="236"/>
      <c r="AD83" s="73"/>
      <c r="AE83" s="77"/>
      <c r="AF83" s="77"/>
      <c r="AG83" s="73">
        <f t="shared" si="13"/>
        <v>0</v>
      </c>
      <c r="AH83" s="73"/>
    </row>
    <row r="84" spans="1:34" ht="47.25">
      <c r="A84" s="66" t="s">
        <v>175</v>
      </c>
      <c r="B84" s="67" t="s">
        <v>176</v>
      </c>
      <c r="C84" s="222">
        <v>21.2</v>
      </c>
      <c r="D84" s="74">
        <v>0</v>
      </c>
      <c r="E84" s="148">
        <v>0</v>
      </c>
      <c r="F84" s="157">
        <f t="shared" si="9"/>
        <v>0</v>
      </c>
      <c r="G84" s="72">
        <v>0</v>
      </c>
      <c r="H84" s="75">
        <v>0</v>
      </c>
      <c r="I84" s="235"/>
      <c r="J84" s="75"/>
      <c r="K84" s="75"/>
      <c r="L84" s="75"/>
      <c r="M84" s="75">
        <v>0</v>
      </c>
      <c r="N84" s="75"/>
      <c r="O84" s="70">
        <v>0</v>
      </c>
      <c r="P84" s="77"/>
      <c r="Q84" s="77"/>
      <c r="R84" s="77"/>
      <c r="S84" s="77"/>
      <c r="T84" s="77"/>
      <c r="U84" s="71">
        <v>0</v>
      </c>
      <c r="V84" s="71">
        <f t="shared" si="10"/>
        <v>0</v>
      </c>
      <c r="W84" s="73">
        <f t="shared" si="11"/>
        <v>0</v>
      </c>
      <c r="X84" s="77">
        <v>0</v>
      </c>
      <c r="Y84" s="73">
        <f>'ИТОГ и проверка (миша-барс)'!C84</f>
        <v>0</v>
      </c>
      <c r="Z84" s="73">
        <v>0</v>
      </c>
      <c r="AA84" s="71">
        <f t="shared" si="12"/>
        <v>0</v>
      </c>
      <c r="AB84" s="73">
        <f t="shared" si="8"/>
        <v>0</v>
      </c>
      <c r="AC84" s="236"/>
      <c r="AD84" s="73"/>
      <c r="AE84" s="77"/>
      <c r="AF84" s="77"/>
      <c r="AG84" s="73">
        <f t="shared" si="13"/>
        <v>0</v>
      </c>
      <c r="AH84" s="73"/>
    </row>
    <row r="85" spans="1:34" ht="47.25">
      <c r="A85" s="66" t="s">
        <v>177</v>
      </c>
      <c r="B85" s="67" t="s">
        <v>178</v>
      </c>
      <c r="C85" s="195">
        <v>70.2</v>
      </c>
      <c r="D85" s="74">
        <v>0</v>
      </c>
      <c r="E85" s="90">
        <v>0</v>
      </c>
      <c r="F85" s="157">
        <f t="shared" si="9"/>
        <v>0</v>
      </c>
      <c r="G85" s="72">
        <v>0</v>
      </c>
      <c r="H85" s="75">
        <v>0</v>
      </c>
      <c r="I85" s="235"/>
      <c r="J85" s="75"/>
      <c r="K85" s="75"/>
      <c r="L85" s="75"/>
      <c r="M85" s="75">
        <v>0</v>
      </c>
      <c r="N85" s="75"/>
      <c r="O85" s="70">
        <v>0</v>
      </c>
      <c r="P85" s="77"/>
      <c r="Q85" s="77"/>
      <c r="R85" s="77"/>
      <c r="S85" s="77"/>
      <c r="T85" s="77"/>
      <c r="U85" s="71">
        <v>0</v>
      </c>
      <c r="V85" s="71">
        <f t="shared" si="10"/>
        <v>0</v>
      </c>
      <c r="W85" s="73">
        <f t="shared" si="11"/>
        <v>0</v>
      </c>
      <c r="X85" s="77">
        <v>0</v>
      </c>
      <c r="Y85" s="73">
        <f>'ИТОГ и проверка (миша-барс)'!C85</f>
        <v>0</v>
      </c>
      <c r="Z85" s="73">
        <v>0</v>
      </c>
      <c r="AA85" s="71">
        <f t="shared" si="12"/>
        <v>0</v>
      </c>
      <c r="AB85" s="10">
        <f t="shared" si="8"/>
        <v>0</v>
      </c>
      <c r="AC85" s="236"/>
      <c r="AD85" s="73"/>
      <c r="AE85" s="77"/>
      <c r="AF85" s="77"/>
      <c r="AG85" s="73">
        <f t="shared" si="13"/>
        <v>0</v>
      </c>
      <c r="AH85" s="73"/>
    </row>
    <row r="86" spans="1:34" ht="47.25">
      <c r="A86" s="66" t="s">
        <v>179</v>
      </c>
      <c r="B86" s="67" t="s">
        <v>180</v>
      </c>
      <c r="C86" s="222">
        <v>31</v>
      </c>
      <c r="D86" s="74">
        <v>0</v>
      </c>
      <c r="E86" s="148">
        <v>0</v>
      </c>
      <c r="F86" s="157">
        <f t="shared" si="9"/>
        <v>0</v>
      </c>
      <c r="G86" s="72">
        <v>0</v>
      </c>
      <c r="H86" s="75">
        <v>0</v>
      </c>
      <c r="I86" s="235"/>
      <c r="J86" s="75"/>
      <c r="K86" s="75"/>
      <c r="L86" s="75"/>
      <c r="M86" s="75">
        <v>0</v>
      </c>
      <c r="N86" s="75"/>
      <c r="O86" s="70">
        <v>0</v>
      </c>
      <c r="P86" s="77"/>
      <c r="Q86" s="77"/>
      <c r="R86" s="77"/>
      <c r="S86" s="77"/>
      <c r="T86" s="77"/>
      <c r="U86" s="71">
        <v>0</v>
      </c>
      <c r="V86" s="71">
        <f t="shared" si="10"/>
        <v>0</v>
      </c>
      <c r="W86" s="73">
        <f t="shared" si="11"/>
        <v>0</v>
      </c>
      <c r="X86" s="77">
        <v>0</v>
      </c>
      <c r="Y86" s="73">
        <f>'ИТОГ и проверка (миша-барс)'!C86</f>
        <v>0</v>
      </c>
      <c r="Z86" s="73">
        <v>0</v>
      </c>
      <c r="AA86" s="71">
        <f t="shared" si="12"/>
        <v>0</v>
      </c>
      <c r="AB86" s="73">
        <f t="shared" si="8"/>
        <v>0</v>
      </c>
      <c r="AC86" s="236"/>
      <c r="AD86" s="73"/>
      <c r="AE86" s="77"/>
      <c r="AF86" s="77"/>
      <c r="AG86" s="73">
        <f t="shared" si="13"/>
        <v>0</v>
      </c>
      <c r="AH86" s="73"/>
    </row>
    <row r="87" spans="1:34" ht="47.25">
      <c r="A87" s="66" t="s">
        <v>181</v>
      </c>
      <c r="B87" s="67" t="s">
        <v>182</v>
      </c>
      <c r="C87" s="195">
        <v>72</v>
      </c>
      <c r="D87" s="74">
        <v>0</v>
      </c>
      <c r="E87" s="90">
        <v>0</v>
      </c>
      <c r="F87" s="157">
        <f t="shared" si="9"/>
        <v>0</v>
      </c>
      <c r="G87" s="72">
        <v>0</v>
      </c>
      <c r="H87" s="75">
        <v>0</v>
      </c>
      <c r="I87" s="235"/>
      <c r="J87" s="75"/>
      <c r="K87" s="75"/>
      <c r="L87" s="75"/>
      <c r="M87" s="75">
        <v>0</v>
      </c>
      <c r="N87" s="75"/>
      <c r="O87" s="70">
        <v>0</v>
      </c>
      <c r="P87" s="77"/>
      <c r="Q87" s="77"/>
      <c r="R87" s="77"/>
      <c r="S87" s="77"/>
      <c r="T87" s="77"/>
      <c r="U87" s="71">
        <v>0</v>
      </c>
      <c r="V87" s="71">
        <f t="shared" si="10"/>
        <v>0</v>
      </c>
      <c r="W87" s="73">
        <f t="shared" si="11"/>
        <v>0</v>
      </c>
      <c r="X87" s="77">
        <v>0</v>
      </c>
      <c r="Y87" s="73">
        <f>'ИТОГ и проверка (миша-барс)'!C87</f>
        <v>0</v>
      </c>
      <c r="Z87" s="73">
        <v>0</v>
      </c>
      <c r="AA87" s="71">
        <f t="shared" si="12"/>
        <v>0</v>
      </c>
      <c r="AB87" s="10">
        <f t="shared" si="8"/>
        <v>0</v>
      </c>
      <c r="AC87" s="236"/>
      <c r="AD87" s="73"/>
      <c r="AE87" s="77"/>
      <c r="AF87" s="77"/>
      <c r="AG87" s="73">
        <f t="shared" si="13"/>
        <v>0</v>
      </c>
      <c r="AH87" s="73"/>
    </row>
    <row r="88" spans="1:34" ht="47.25">
      <c r="A88" s="66" t="s">
        <v>183</v>
      </c>
      <c r="B88" s="67" t="s">
        <v>184</v>
      </c>
      <c r="C88" s="222">
        <v>117.6</v>
      </c>
      <c r="D88" s="74">
        <v>0</v>
      </c>
      <c r="E88" s="148">
        <v>0</v>
      </c>
      <c r="F88" s="157">
        <f t="shared" si="9"/>
        <v>0</v>
      </c>
      <c r="G88" s="72">
        <v>0</v>
      </c>
      <c r="H88" s="75">
        <v>0</v>
      </c>
      <c r="I88" s="235"/>
      <c r="J88" s="75"/>
      <c r="K88" s="75"/>
      <c r="L88" s="75"/>
      <c r="M88" s="75">
        <v>0</v>
      </c>
      <c r="N88" s="75"/>
      <c r="O88" s="70">
        <v>0</v>
      </c>
      <c r="P88" s="77"/>
      <c r="Q88" s="77"/>
      <c r="R88" s="77"/>
      <c r="S88" s="77"/>
      <c r="T88" s="77"/>
      <c r="U88" s="71">
        <v>0</v>
      </c>
      <c r="V88" s="71">
        <f t="shared" si="10"/>
        <v>0</v>
      </c>
      <c r="W88" s="73">
        <f t="shared" si="11"/>
        <v>0</v>
      </c>
      <c r="X88" s="77">
        <v>0</v>
      </c>
      <c r="Y88" s="73">
        <f>'ИТОГ и проверка (миша-барс)'!C88</f>
        <v>0</v>
      </c>
      <c r="Z88" s="73">
        <v>0</v>
      </c>
      <c r="AA88" s="71">
        <f t="shared" si="12"/>
        <v>0</v>
      </c>
      <c r="AB88" s="73">
        <f t="shared" si="8"/>
        <v>0</v>
      </c>
      <c r="AC88" s="236"/>
      <c r="AD88" s="73"/>
      <c r="AE88" s="77"/>
      <c r="AF88" s="77"/>
      <c r="AG88" s="73">
        <f t="shared" si="13"/>
        <v>0</v>
      </c>
      <c r="AH88" s="73"/>
    </row>
    <row r="89" spans="1:34" ht="47.25">
      <c r="A89" s="66" t="s">
        <v>185</v>
      </c>
      <c r="B89" s="67" t="s">
        <v>186</v>
      </c>
      <c r="C89" s="195">
        <v>161.69999999999999</v>
      </c>
      <c r="D89" s="74">
        <v>0</v>
      </c>
      <c r="E89" s="90">
        <v>0</v>
      </c>
      <c r="F89" s="157">
        <f t="shared" si="9"/>
        <v>0</v>
      </c>
      <c r="G89" s="72">
        <v>0</v>
      </c>
      <c r="H89" s="75">
        <v>0</v>
      </c>
      <c r="I89" s="235"/>
      <c r="J89" s="75"/>
      <c r="K89" s="75"/>
      <c r="L89" s="75"/>
      <c r="M89" s="75">
        <v>0</v>
      </c>
      <c r="N89" s="75"/>
      <c r="O89" s="70">
        <v>0</v>
      </c>
      <c r="P89" s="77"/>
      <c r="Q89" s="77"/>
      <c r="R89" s="77"/>
      <c r="S89" s="77"/>
      <c r="T89" s="77"/>
      <c r="U89" s="71">
        <v>0</v>
      </c>
      <c r="V89" s="71">
        <f t="shared" si="10"/>
        <v>0</v>
      </c>
      <c r="W89" s="73">
        <f t="shared" si="11"/>
        <v>0</v>
      </c>
      <c r="X89" s="77">
        <v>0</v>
      </c>
      <c r="Y89" s="73">
        <f>'ИТОГ и проверка (миша-барс)'!C89</f>
        <v>0</v>
      </c>
      <c r="Z89" s="73">
        <v>0</v>
      </c>
      <c r="AA89" s="71">
        <f t="shared" si="12"/>
        <v>0</v>
      </c>
      <c r="AB89" s="10">
        <f t="shared" si="8"/>
        <v>0</v>
      </c>
      <c r="AC89" s="236"/>
      <c r="AD89" s="73"/>
      <c r="AE89" s="77"/>
      <c r="AF89" s="77"/>
      <c r="AG89" s="73">
        <f t="shared" si="13"/>
        <v>0</v>
      </c>
      <c r="AH89" s="73"/>
    </row>
    <row r="90" spans="1:34" ht="47.25">
      <c r="A90" s="66" t="s">
        <v>187</v>
      </c>
      <c r="B90" s="67" t="s">
        <v>188</v>
      </c>
      <c r="C90" s="222">
        <v>155.1</v>
      </c>
      <c r="D90" s="74">
        <v>0</v>
      </c>
      <c r="E90" s="148">
        <v>0</v>
      </c>
      <c r="F90" s="157">
        <f t="shared" si="9"/>
        <v>0</v>
      </c>
      <c r="G90" s="72">
        <v>0</v>
      </c>
      <c r="H90" s="75">
        <v>0</v>
      </c>
      <c r="I90" s="235"/>
      <c r="J90" s="75"/>
      <c r="K90" s="75"/>
      <c r="L90" s="75"/>
      <c r="M90" s="75">
        <v>0</v>
      </c>
      <c r="N90" s="75"/>
      <c r="O90" s="70">
        <v>0</v>
      </c>
      <c r="P90" s="77"/>
      <c r="Q90" s="77"/>
      <c r="R90" s="77"/>
      <c r="S90" s="77"/>
      <c r="T90" s="77"/>
      <c r="U90" s="71">
        <v>0</v>
      </c>
      <c r="V90" s="71">
        <f t="shared" si="10"/>
        <v>0</v>
      </c>
      <c r="W90" s="73">
        <f t="shared" si="11"/>
        <v>0</v>
      </c>
      <c r="X90" s="77">
        <v>0</v>
      </c>
      <c r="Y90" s="73">
        <f>'ИТОГ и проверка (миша-барс)'!C90</f>
        <v>0</v>
      </c>
      <c r="Z90" s="73">
        <v>0</v>
      </c>
      <c r="AA90" s="71">
        <f t="shared" si="12"/>
        <v>0</v>
      </c>
      <c r="AB90" s="73">
        <f t="shared" si="8"/>
        <v>0</v>
      </c>
      <c r="AC90" s="236"/>
      <c r="AD90" s="73"/>
      <c r="AE90" s="77"/>
      <c r="AF90" s="77"/>
      <c r="AG90" s="73">
        <f t="shared" si="13"/>
        <v>0</v>
      </c>
      <c r="AH90" s="73"/>
    </row>
    <row r="91" spans="1:34" ht="47.25">
      <c r="A91" s="66" t="s">
        <v>189</v>
      </c>
      <c r="B91" s="67" t="s">
        <v>190</v>
      </c>
      <c r="C91" s="195">
        <v>57.3</v>
      </c>
      <c r="D91" s="74">
        <v>0</v>
      </c>
      <c r="E91" s="90">
        <v>0</v>
      </c>
      <c r="F91" s="157">
        <f t="shared" si="9"/>
        <v>0</v>
      </c>
      <c r="G91" s="72">
        <v>0</v>
      </c>
      <c r="H91" s="75">
        <v>0</v>
      </c>
      <c r="I91" s="235"/>
      <c r="J91" s="75"/>
      <c r="K91" s="75"/>
      <c r="L91" s="75"/>
      <c r="M91" s="75">
        <v>0</v>
      </c>
      <c r="N91" s="75"/>
      <c r="O91" s="70">
        <v>0</v>
      </c>
      <c r="P91" s="77"/>
      <c r="Q91" s="77"/>
      <c r="R91" s="77"/>
      <c r="S91" s="77"/>
      <c r="T91" s="77"/>
      <c r="U91" s="71">
        <v>0</v>
      </c>
      <c r="V91" s="71">
        <f t="shared" si="10"/>
        <v>0</v>
      </c>
      <c r="W91" s="73">
        <f t="shared" si="11"/>
        <v>0</v>
      </c>
      <c r="X91" s="77">
        <v>0</v>
      </c>
      <c r="Y91" s="73">
        <f>'ИТОГ и проверка (миша-барс)'!C91</f>
        <v>0</v>
      </c>
      <c r="Z91" s="73">
        <v>0</v>
      </c>
      <c r="AA91" s="71">
        <f t="shared" si="12"/>
        <v>0</v>
      </c>
      <c r="AB91" s="10">
        <f t="shared" si="8"/>
        <v>0</v>
      </c>
      <c r="AC91" s="236"/>
      <c r="AD91" s="73"/>
      <c r="AE91" s="77"/>
      <c r="AF91" s="77"/>
      <c r="AG91" s="73">
        <f t="shared" si="13"/>
        <v>0</v>
      </c>
      <c r="AH91" s="73"/>
    </row>
    <row r="92" spans="1:34" ht="47.25">
      <c r="A92" s="66" t="s">
        <v>191</v>
      </c>
      <c r="B92" s="67" t="s">
        <v>192</v>
      </c>
      <c r="C92" s="222">
        <v>31</v>
      </c>
      <c r="D92" s="74">
        <v>0</v>
      </c>
      <c r="E92" s="148">
        <v>0</v>
      </c>
      <c r="F92" s="157">
        <f t="shared" si="9"/>
        <v>0</v>
      </c>
      <c r="G92" s="72">
        <v>0</v>
      </c>
      <c r="H92" s="75">
        <v>0</v>
      </c>
      <c r="I92" s="235"/>
      <c r="J92" s="75"/>
      <c r="K92" s="75"/>
      <c r="L92" s="75"/>
      <c r="M92" s="75">
        <v>0</v>
      </c>
      <c r="N92" s="75"/>
      <c r="O92" s="70">
        <v>0</v>
      </c>
      <c r="P92" s="77"/>
      <c r="Q92" s="77"/>
      <c r="R92" s="77"/>
      <c r="S92" s="77"/>
      <c r="T92" s="77"/>
      <c r="U92" s="71">
        <v>0</v>
      </c>
      <c r="V92" s="71">
        <f t="shared" si="10"/>
        <v>0</v>
      </c>
      <c r="W92" s="73">
        <f t="shared" si="11"/>
        <v>0</v>
      </c>
      <c r="X92" s="77">
        <v>0</v>
      </c>
      <c r="Y92" s="73">
        <f>'ИТОГ и проверка (миша-барс)'!C92</f>
        <v>0</v>
      </c>
      <c r="Z92" s="73">
        <v>0</v>
      </c>
      <c r="AA92" s="71">
        <f t="shared" si="12"/>
        <v>0</v>
      </c>
      <c r="AB92" s="73">
        <f t="shared" si="8"/>
        <v>0</v>
      </c>
      <c r="AC92" s="236"/>
      <c r="AD92" s="73"/>
      <c r="AE92" s="77"/>
      <c r="AF92" s="77"/>
      <c r="AG92" s="73">
        <f t="shared" si="13"/>
        <v>0</v>
      </c>
      <c r="AH92" s="73"/>
    </row>
    <row r="93" spans="1:34" ht="47.25">
      <c r="A93" s="66" t="s">
        <v>193</v>
      </c>
      <c r="B93" s="67" t="s">
        <v>194</v>
      </c>
      <c r="C93" s="195">
        <v>55.5</v>
      </c>
      <c r="D93" s="74">
        <v>0</v>
      </c>
      <c r="E93" s="90">
        <v>0</v>
      </c>
      <c r="F93" s="157">
        <f t="shared" si="9"/>
        <v>0</v>
      </c>
      <c r="G93" s="72">
        <v>0</v>
      </c>
      <c r="H93" s="75">
        <v>0</v>
      </c>
      <c r="I93" s="235"/>
      <c r="J93" s="75"/>
      <c r="K93" s="75"/>
      <c r="L93" s="75"/>
      <c r="M93" s="75">
        <v>0</v>
      </c>
      <c r="N93" s="75"/>
      <c r="O93" s="70">
        <v>0</v>
      </c>
      <c r="P93" s="77"/>
      <c r="Q93" s="77"/>
      <c r="R93" s="77"/>
      <c r="S93" s="77"/>
      <c r="T93" s="77"/>
      <c r="U93" s="71">
        <v>0</v>
      </c>
      <c r="V93" s="71">
        <f t="shared" si="10"/>
        <v>0</v>
      </c>
      <c r="W93" s="73">
        <f t="shared" si="11"/>
        <v>0</v>
      </c>
      <c r="X93" s="77">
        <v>0</v>
      </c>
      <c r="Y93" s="73">
        <f>'ИТОГ и проверка (миша-барс)'!C93</f>
        <v>0</v>
      </c>
      <c r="Z93" s="73">
        <v>0</v>
      </c>
      <c r="AA93" s="71">
        <f t="shared" si="12"/>
        <v>0</v>
      </c>
      <c r="AB93" s="10">
        <f t="shared" si="8"/>
        <v>0</v>
      </c>
      <c r="AC93" s="236"/>
      <c r="AD93" s="73"/>
      <c r="AE93" s="77"/>
      <c r="AF93" s="77"/>
      <c r="AG93" s="73">
        <f t="shared" si="13"/>
        <v>0</v>
      </c>
      <c r="AH93" s="73"/>
    </row>
    <row r="94" spans="1:34" ht="47.25">
      <c r="A94" s="66" t="s">
        <v>195</v>
      </c>
      <c r="B94" s="67" t="s">
        <v>196</v>
      </c>
      <c r="C94" s="222">
        <v>450.8</v>
      </c>
      <c r="D94" s="74">
        <v>0</v>
      </c>
      <c r="E94" s="148">
        <v>0</v>
      </c>
      <c r="F94" s="157">
        <f t="shared" si="9"/>
        <v>0</v>
      </c>
      <c r="G94" s="72">
        <v>0</v>
      </c>
      <c r="H94" s="75">
        <v>0</v>
      </c>
      <c r="I94" s="235"/>
      <c r="J94" s="75"/>
      <c r="K94" s="75"/>
      <c r="L94" s="75"/>
      <c r="M94" s="75">
        <v>0</v>
      </c>
      <c r="N94" s="75"/>
      <c r="O94" s="70">
        <v>0</v>
      </c>
      <c r="P94" s="77"/>
      <c r="Q94" s="77"/>
      <c r="R94" s="77"/>
      <c r="S94" s="77"/>
      <c r="T94" s="77"/>
      <c r="U94" s="71">
        <v>0</v>
      </c>
      <c r="V94" s="71">
        <f t="shared" si="10"/>
        <v>0</v>
      </c>
      <c r="W94" s="73">
        <f t="shared" si="11"/>
        <v>0</v>
      </c>
      <c r="X94" s="77">
        <v>0</v>
      </c>
      <c r="Y94" s="73">
        <f>'ИТОГ и проверка (миша-барс)'!C94</f>
        <v>0</v>
      </c>
      <c r="Z94" s="73">
        <v>0</v>
      </c>
      <c r="AA94" s="71">
        <f t="shared" si="12"/>
        <v>0</v>
      </c>
      <c r="AB94" s="73">
        <f t="shared" si="8"/>
        <v>0</v>
      </c>
      <c r="AC94" s="236"/>
      <c r="AD94" s="73"/>
      <c r="AE94" s="77"/>
      <c r="AF94" s="77"/>
      <c r="AG94" s="73">
        <f t="shared" si="13"/>
        <v>0</v>
      </c>
      <c r="AH94" s="73"/>
    </row>
    <row r="95" spans="1:34" ht="31.5">
      <c r="A95" s="66" t="s">
        <v>197</v>
      </c>
      <c r="B95" s="67" t="s">
        <v>198</v>
      </c>
      <c r="C95" s="189">
        <v>1064.22</v>
      </c>
      <c r="D95" s="74">
        <v>183</v>
      </c>
      <c r="E95" s="90">
        <v>187</v>
      </c>
      <c r="F95" s="157">
        <f t="shared" si="9"/>
        <v>0.17571554753716337</v>
      </c>
      <c r="G95" s="72">
        <v>39</v>
      </c>
      <c r="H95" s="75">
        <v>30</v>
      </c>
      <c r="I95" s="312">
        <v>15</v>
      </c>
      <c r="J95" s="75"/>
      <c r="K95" s="75"/>
      <c r="L95" s="75"/>
      <c r="M95" s="75">
        <v>39</v>
      </c>
      <c r="N95" s="158"/>
      <c r="O95" s="90">
        <v>0</v>
      </c>
      <c r="P95" s="160"/>
      <c r="Q95" s="77"/>
      <c r="R95" s="77"/>
      <c r="S95" s="77"/>
      <c r="T95" s="77"/>
      <c r="U95" s="71">
        <f t="shared" ref="U95:U99" si="14">O95/G95%</f>
        <v>0</v>
      </c>
      <c r="V95" s="71">
        <f t="shared" si="10"/>
        <v>56.1</v>
      </c>
      <c r="W95" s="73">
        <f t="shared" si="11"/>
        <v>56</v>
      </c>
      <c r="X95" s="77">
        <v>30</v>
      </c>
      <c r="Y95" s="73">
        <f>'ИТОГ и проверка (миша-барс)'!C95+AC95</f>
        <v>56</v>
      </c>
      <c r="Z95" s="73">
        <f t="shared" ref="Z95:Z104" si="15">Y95/E95%</f>
        <v>29.946524064171122</v>
      </c>
      <c r="AA95" s="71">
        <f t="shared" si="12"/>
        <v>-5.3475935828878107E-2</v>
      </c>
      <c r="AB95" s="10">
        <f t="shared" si="8"/>
        <v>0</v>
      </c>
      <c r="AC95" s="381">
        <v>12</v>
      </c>
      <c r="AD95" s="73"/>
      <c r="AE95" s="77"/>
      <c r="AF95" s="77"/>
      <c r="AG95" s="73">
        <f t="shared" ref="AG95:AG97" si="16">Y95-AC95</f>
        <v>44</v>
      </c>
      <c r="AH95" s="73"/>
    </row>
    <row r="96" spans="1:34" ht="31.5">
      <c r="A96" s="66" t="s">
        <v>199</v>
      </c>
      <c r="B96" s="67" t="s">
        <v>200</v>
      </c>
      <c r="C96" s="171">
        <v>2277.59</v>
      </c>
      <c r="D96" s="74">
        <v>416</v>
      </c>
      <c r="E96" s="148">
        <v>425</v>
      </c>
      <c r="F96" s="157">
        <f t="shared" si="9"/>
        <v>0.18660074903735965</v>
      </c>
      <c r="G96" s="72">
        <v>109</v>
      </c>
      <c r="H96" s="75">
        <v>30</v>
      </c>
      <c r="I96" s="312">
        <v>15</v>
      </c>
      <c r="J96" s="75"/>
      <c r="K96" s="75"/>
      <c r="L96" s="75"/>
      <c r="M96" s="75">
        <v>109</v>
      </c>
      <c r="N96" s="75"/>
      <c r="O96" s="90">
        <v>0</v>
      </c>
      <c r="P96" s="77"/>
      <c r="Q96" s="77"/>
      <c r="R96" s="77"/>
      <c r="S96" s="77"/>
      <c r="T96" s="77"/>
      <c r="U96" s="71">
        <f t="shared" si="14"/>
        <v>0</v>
      </c>
      <c r="V96" s="71">
        <f t="shared" si="10"/>
        <v>127.5</v>
      </c>
      <c r="W96" s="73">
        <f t="shared" si="11"/>
        <v>127</v>
      </c>
      <c r="X96" s="77">
        <v>30</v>
      </c>
      <c r="Y96" s="73">
        <f>'ИТОГ и проверка (миша-барс)'!C96+AC96</f>
        <v>127</v>
      </c>
      <c r="Z96" s="73">
        <f t="shared" si="15"/>
        <v>29.882352941176471</v>
      </c>
      <c r="AA96" s="71">
        <f t="shared" si="12"/>
        <v>-0.11764705882352899</v>
      </c>
      <c r="AB96" s="73">
        <f t="shared" si="8"/>
        <v>0</v>
      </c>
      <c r="AC96" s="381">
        <v>65</v>
      </c>
      <c r="AD96" s="73"/>
      <c r="AE96" s="77"/>
      <c r="AF96" s="77"/>
      <c r="AG96" s="73">
        <f t="shared" si="16"/>
        <v>62</v>
      </c>
      <c r="AH96" s="73"/>
    </row>
    <row r="97" spans="1:34" ht="31.5">
      <c r="A97" s="66" t="s">
        <v>201</v>
      </c>
      <c r="B97" s="67" t="s">
        <v>202</v>
      </c>
      <c r="C97" s="168">
        <v>6270.68</v>
      </c>
      <c r="D97" s="74">
        <v>533</v>
      </c>
      <c r="E97" s="90">
        <v>541</v>
      </c>
      <c r="F97" s="157">
        <f t="shared" si="9"/>
        <v>8.6274534819190257E-2</v>
      </c>
      <c r="G97" s="72">
        <v>79</v>
      </c>
      <c r="H97" s="75">
        <v>30</v>
      </c>
      <c r="I97" s="312">
        <v>80</v>
      </c>
      <c r="J97" s="75"/>
      <c r="K97" s="75"/>
      <c r="L97" s="75"/>
      <c r="M97" s="75">
        <v>79</v>
      </c>
      <c r="N97" s="75"/>
      <c r="O97" s="90">
        <v>0</v>
      </c>
      <c r="P97" s="77"/>
      <c r="Q97" s="77"/>
      <c r="R97" s="77"/>
      <c r="S97" s="77"/>
      <c r="T97" s="77"/>
      <c r="U97" s="71">
        <f t="shared" si="14"/>
        <v>0</v>
      </c>
      <c r="V97" s="71">
        <f t="shared" si="10"/>
        <v>162.29999999999998</v>
      </c>
      <c r="W97" s="73">
        <f t="shared" si="11"/>
        <v>162</v>
      </c>
      <c r="X97" s="77">
        <v>30</v>
      </c>
      <c r="Y97" s="73">
        <f>'ИТОГ и проверка (миша-барс)'!C97+AC97</f>
        <v>162</v>
      </c>
      <c r="Z97" s="73">
        <f t="shared" si="15"/>
        <v>29.944547134935306</v>
      </c>
      <c r="AA97" s="71">
        <f t="shared" si="12"/>
        <v>-5.5452865064694379E-2</v>
      </c>
      <c r="AB97" s="10">
        <f t="shared" si="8"/>
        <v>0</v>
      </c>
      <c r="AC97" s="381">
        <v>66</v>
      </c>
      <c r="AD97" s="73"/>
      <c r="AE97" s="77"/>
      <c r="AF97" s="77"/>
      <c r="AG97" s="73">
        <f t="shared" si="16"/>
        <v>96</v>
      </c>
      <c r="AH97" s="73"/>
    </row>
    <row r="98" spans="1:34">
      <c r="A98" s="93" t="s">
        <v>203</v>
      </c>
      <c r="B98" s="57" t="s">
        <v>204</v>
      </c>
      <c r="C98" s="163"/>
      <c r="D98" s="165"/>
      <c r="E98" s="241"/>
      <c r="F98" s="213"/>
      <c r="G98" s="119"/>
      <c r="H98" s="61"/>
      <c r="I98" s="61"/>
      <c r="J98" s="61"/>
      <c r="K98" s="61"/>
      <c r="L98" s="61"/>
      <c r="M98" s="61"/>
      <c r="N98" s="61"/>
      <c r="O98" s="59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120"/>
      <c r="AA98" s="60"/>
      <c r="AB98" s="73">
        <f t="shared" si="8"/>
        <v>0</v>
      </c>
      <c r="AC98" s="60"/>
      <c r="AD98" s="60"/>
      <c r="AE98" s="60"/>
      <c r="AF98" s="60"/>
      <c r="AG98" s="60"/>
      <c r="AH98" s="60"/>
    </row>
    <row r="99" spans="1:34" ht="47.25">
      <c r="A99" s="66" t="s">
        <v>205</v>
      </c>
      <c r="B99" s="67" t="s">
        <v>206</v>
      </c>
      <c r="C99" s="189">
        <v>559.529</v>
      </c>
      <c r="D99" s="74">
        <v>206</v>
      </c>
      <c r="E99" s="148">
        <v>172</v>
      </c>
      <c r="F99" s="157">
        <f t="shared" si="9"/>
        <v>0.30740140368059565</v>
      </c>
      <c r="G99" s="72">
        <v>45</v>
      </c>
      <c r="H99" s="75">
        <v>22</v>
      </c>
      <c r="I99" s="75"/>
      <c r="J99" s="75"/>
      <c r="K99" s="75"/>
      <c r="L99" s="75"/>
      <c r="M99" s="75">
        <v>45</v>
      </c>
      <c r="N99" s="75"/>
      <c r="O99" s="90">
        <v>5</v>
      </c>
      <c r="P99" s="77"/>
      <c r="Q99" s="77"/>
      <c r="R99" s="77"/>
      <c r="S99" s="77"/>
      <c r="T99" s="77"/>
      <c r="U99" s="71">
        <f t="shared" si="14"/>
        <v>11.111111111111111</v>
      </c>
      <c r="V99" s="257">
        <f t="shared" si="10"/>
        <v>51.6</v>
      </c>
      <c r="W99" s="73">
        <f t="shared" si="11"/>
        <v>51</v>
      </c>
      <c r="X99" s="147">
        <v>30</v>
      </c>
      <c r="Y99" s="73">
        <f>'ИТОГ и проверка (миша-барс)'!C99</f>
        <v>50</v>
      </c>
      <c r="Z99" s="10">
        <f t="shared" si="15"/>
        <v>29.069767441860467</v>
      </c>
      <c r="AA99" s="71">
        <f t="shared" si="12"/>
        <v>-0.93023255813953298</v>
      </c>
      <c r="AB99" s="380">
        <f t="shared" si="8"/>
        <v>0</v>
      </c>
      <c r="AC99" s="380"/>
      <c r="AD99" s="73"/>
      <c r="AE99" s="77"/>
      <c r="AF99" s="77"/>
      <c r="AG99" s="73">
        <f t="shared" si="13"/>
        <v>50</v>
      </c>
      <c r="AH99" s="73"/>
    </row>
    <row r="100" spans="1:34" ht="31.5">
      <c r="A100" s="66" t="s">
        <v>207</v>
      </c>
      <c r="B100" s="67" t="s">
        <v>208</v>
      </c>
      <c r="C100" s="196">
        <v>84.48</v>
      </c>
      <c r="D100" s="74">
        <v>26</v>
      </c>
      <c r="E100" s="90">
        <v>26</v>
      </c>
      <c r="F100" s="157">
        <f t="shared" ref="F100:F162" si="17">E100/C100</f>
        <v>0.30776515151515149</v>
      </c>
      <c r="G100" s="72">
        <v>7</v>
      </c>
      <c r="H100" s="75">
        <v>27</v>
      </c>
      <c r="I100" s="75"/>
      <c r="J100" s="75"/>
      <c r="K100" s="75"/>
      <c r="L100" s="75"/>
      <c r="M100" s="75">
        <v>7</v>
      </c>
      <c r="N100" s="75"/>
      <c r="O100" s="90">
        <v>0</v>
      </c>
      <c r="P100" s="77"/>
      <c r="Q100" s="77"/>
      <c r="R100" s="77"/>
      <c r="S100" s="77"/>
      <c r="T100" s="77"/>
      <c r="U100" s="71">
        <f t="shared" ref="U100:U162" si="18">O100/G100%</f>
        <v>0</v>
      </c>
      <c r="V100" s="71">
        <f t="shared" si="10"/>
        <v>7.8</v>
      </c>
      <c r="W100" s="73">
        <f t="shared" ref="W100:W162" si="19">ROUNDDOWN(V100,0)</f>
        <v>7</v>
      </c>
      <c r="X100" s="77">
        <v>30</v>
      </c>
      <c r="Y100" s="73">
        <f>'ИТОГ и проверка (миша-барс)'!C100</f>
        <v>7</v>
      </c>
      <c r="Z100" s="73">
        <f t="shared" si="15"/>
        <v>26.923076923076923</v>
      </c>
      <c r="AA100" s="71">
        <f t="shared" ref="AA100:AA162" si="20">Z100-X100</f>
        <v>-3.0769230769230766</v>
      </c>
      <c r="AB100" s="73">
        <f t="shared" ref="AB100:AB163" si="21">IF(AA100&gt;0.01,AA100*1000000,0)</f>
        <v>0</v>
      </c>
      <c r="AC100" s="77"/>
      <c r="AD100" s="73"/>
      <c r="AE100" s="77"/>
      <c r="AF100" s="77"/>
      <c r="AG100" s="73">
        <f t="shared" ref="AG100:AG162" si="22">Y100</f>
        <v>7</v>
      </c>
      <c r="AH100" s="73"/>
    </row>
    <row r="101" spans="1:34" ht="63">
      <c r="A101" s="66" t="s">
        <v>209</v>
      </c>
      <c r="B101" s="67" t="s">
        <v>210</v>
      </c>
      <c r="C101" s="189">
        <v>118.67100000000001</v>
      </c>
      <c r="D101" s="74">
        <v>57</v>
      </c>
      <c r="E101" s="148">
        <v>69</v>
      </c>
      <c r="F101" s="157">
        <f t="shared" si="17"/>
        <v>0.58143944181813578</v>
      </c>
      <c r="G101" s="72">
        <v>17</v>
      </c>
      <c r="H101" s="75">
        <v>30</v>
      </c>
      <c r="I101" s="75"/>
      <c r="J101" s="75"/>
      <c r="K101" s="75"/>
      <c r="L101" s="75"/>
      <c r="M101" s="75">
        <v>17</v>
      </c>
      <c r="N101" s="75"/>
      <c r="O101" s="90">
        <v>6</v>
      </c>
      <c r="P101" s="77"/>
      <c r="Q101" s="77"/>
      <c r="R101" s="77"/>
      <c r="S101" s="77"/>
      <c r="T101" s="77"/>
      <c r="U101" s="71">
        <f t="shared" si="18"/>
        <v>35.294117647058819</v>
      </c>
      <c r="V101" s="71">
        <f t="shared" si="10"/>
        <v>20.7</v>
      </c>
      <c r="W101" s="73">
        <f t="shared" si="19"/>
        <v>20</v>
      </c>
      <c r="X101" s="77">
        <v>30</v>
      </c>
      <c r="Y101" s="73">
        <f>'ИТОГ и проверка (миша-барс)'!C101</f>
        <v>17</v>
      </c>
      <c r="Z101" s="73">
        <f t="shared" si="15"/>
        <v>24.637681159420293</v>
      </c>
      <c r="AA101" s="71">
        <f t="shared" si="20"/>
        <v>-5.3623188405797073</v>
      </c>
      <c r="AB101" s="10">
        <f t="shared" si="21"/>
        <v>0</v>
      </c>
      <c r="AC101" s="77"/>
      <c r="AD101" s="73"/>
      <c r="AE101" s="77"/>
      <c r="AF101" s="77"/>
      <c r="AG101" s="73">
        <f t="shared" si="22"/>
        <v>17</v>
      </c>
      <c r="AH101" s="73"/>
    </row>
    <row r="102" spans="1:34" ht="63">
      <c r="A102" s="66" t="s">
        <v>211</v>
      </c>
      <c r="B102" s="67" t="s">
        <v>212</v>
      </c>
      <c r="C102" s="196">
        <v>84.194999999999993</v>
      </c>
      <c r="D102" s="74">
        <v>31</v>
      </c>
      <c r="E102" s="90">
        <v>39</v>
      </c>
      <c r="F102" s="157">
        <f t="shared" si="17"/>
        <v>0.46321040441831468</v>
      </c>
      <c r="G102" s="72">
        <v>9</v>
      </c>
      <c r="H102" s="75">
        <v>29</v>
      </c>
      <c r="I102" s="75"/>
      <c r="J102" s="75"/>
      <c r="K102" s="75"/>
      <c r="L102" s="75"/>
      <c r="M102" s="75">
        <v>9</v>
      </c>
      <c r="N102" s="75"/>
      <c r="O102" s="90">
        <v>3</v>
      </c>
      <c r="P102" s="77"/>
      <c r="Q102" s="77"/>
      <c r="R102" s="77"/>
      <c r="S102" s="77"/>
      <c r="T102" s="77"/>
      <c r="U102" s="71">
        <f t="shared" si="18"/>
        <v>33.333333333333336</v>
      </c>
      <c r="V102" s="71">
        <f t="shared" si="10"/>
        <v>11.7</v>
      </c>
      <c r="W102" s="73">
        <f t="shared" si="19"/>
        <v>11</v>
      </c>
      <c r="X102" s="77">
        <v>30</v>
      </c>
      <c r="Y102" s="73">
        <f>'ИТОГ и проверка (миша-барс)'!C102</f>
        <v>11</v>
      </c>
      <c r="Z102" s="73">
        <f t="shared" si="15"/>
        <v>28.205128205128204</v>
      </c>
      <c r="AA102" s="71">
        <f t="shared" si="20"/>
        <v>-1.7948717948717956</v>
      </c>
      <c r="AB102" s="73">
        <f t="shared" si="21"/>
        <v>0</v>
      </c>
      <c r="AC102" s="77"/>
      <c r="AD102" s="73"/>
      <c r="AE102" s="77"/>
      <c r="AF102" s="77"/>
      <c r="AG102" s="73">
        <f t="shared" si="22"/>
        <v>11</v>
      </c>
      <c r="AH102" s="73"/>
    </row>
    <row r="103" spans="1:34" ht="63">
      <c r="A103" s="66" t="s">
        <v>213</v>
      </c>
      <c r="B103" s="67" t="s">
        <v>214</v>
      </c>
      <c r="C103" s="189">
        <v>184.93</v>
      </c>
      <c r="D103" s="74">
        <v>67</v>
      </c>
      <c r="E103" s="148">
        <v>83</v>
      </c>
      <c r="F103" s="157">
        <f t="shared" si="17"/>
        <v>0.44881847185421508</v>
      </c>
      <c r="G103" s="72">
        <v>20</v>
      </c>
      <c r="H103" s="75">
        <v>30</v>
      </c>
      <c r="I103" s="75"/>
      <c r="J103" s="75"/>
      <c r="K103" s="75"/>
      <c r="L103" s="75"/>
      <c r="M103" s="75">
        <v>20</v>
      </c>
      <c r="N103" s="75"/>
      <c r="O103" s="90">
        <v>5</v>
      </c>
      <c r="P103" s="77"/>
      <c r="Q103" s="77"/>
      <c r="R103" s="77"/>
      <c r="S103" s="77"/>
      <c r="T103" s="77"/>
      <c r="U103" s="71">
        <f t="shared" si="18"/>
        <v>25</v>
      </c>
      <c r="V103" s="71">
        <f t="shared" si="10"/>
        <v>24.9</v>
      </c>
      <c r="W103" s="73">
        <f t="shared" si="19"/>
        <v>24</v>
      </c>
      <c r="X103" s="77">
        <v>30</v>
      </c>
      <c r="Y103" s="73">
        <f>'ИТОГ и проверка (миша-барс)'!C103</f>
        <v>20</v>
      </c>
      <c r="Z103" s="73">
        <f t="shared" si="15"/>
        <v>24.096385542168676</v>
      </c>
      <c r="AA103" s="71">
        <f t="shared" si="20"/>
        <v>-5.9036144578313241</v>
      </c>
      <c r="AB103" s="10">
        <f t="shared" si="21"/>
        <v>0</v>
      </c>
      <c r="AC103" s="77"/>
      <c r="AD103" s="73"/>
      <c r="AE103" s="77"/>
      <c r="AF103" s="77"/>
      <c r="AG103" s="73">
        <f t="shared" si="22"/>
        <v>20</v>
      </c>
      <c r="AH103" s="73"/>
    </row>
    <row r="104" spans="1:34" ht="31.5">
      <c r="A104" s="66" t="s">
        <v>215</v>
      </c>
      <c r="B104" s="67" t="s">
        <v>216</v>
      </c>
      <c r="C104" s="171">
        <v>37.735999999999997</v>
      </c>
      <c r="D104" s="74">
        <v>18</v>
      </c>
      <c r="E104" s="109">
        <v>18</v>
      </c>
      <c r="F104" s="157">
        <f t="shared" si="17"/>
        <v>0.47699809200763199</v>
      </c>
      <c r="G104" s="72">
        <v>5</v>
      </c>
      <c r="H104" s="75">
        <v>28</v>
      </c>
      <c r="I104" s="75"/>
      <c r="J104" s="75"/>
      <c r="K104" s="75"/>
      <c r="L104" s="75"/>
      <c r="M104" s="75">
        <v>5</v>
      </c>
      <c r="N104" s="75"/>
      <c r="O104" s="70">
        <v>0</v>
      </c>
      <c r="P104" s="77"/>
      <c r="Q104" s="77"/>
      <c r="R104" s="77"/>
      <c r="S104" s="77"/>
      <c r="T104" s="77"/>
      <c r="U104" s="71">
        <f t="shared" si="18"/>
        <v>0</v>
      </c>
      <c r="V104" s="71">
        <f t="shared" si="10"/>
        <v>5.3999999999999995</v>
      </c>
      <c r="W104" s="73">
        <f t="shared" si="19"/>
        <v>5</v>
      </c>
      <c r="X104" s="77">
        <v>30</v>
      </c>
      <c r="Y104" s="73">
        <f>'ИТОГ и проверка (миша-барс)'!C104</f>
        <v>5</v>
      </c>
      <c r="Z104" s="73">
        <f t="shared" si="15"/>
        <v>27.777777777777779</v>
      </c>
      <c r="AA104" s="71">
        <f t="shared" si="20"/>
        <v>-2.2222222222222214</v>
      </c>
      <c r="AB104" s="73">
        <f t="shared" si="21"/>
        <v>0</v>
      </c>
      <c r="AC104" s="77"/>
      <c r="AD104" s="73"/>
      <c r="AE104" s="77"/>
      <c r="AF104" s="77"/>
      <c r="AG104" s="73">
        <f t="shared" si="22"/>
        <v>5</v>
      </c>
      <c r="AH104" s="73"/>
    </row>
    <row r="105" spans="1:34" ht="31.5">
      <c r="A105" s="66" t="s">
        <v>217</v>
      </c>
      <c r="B105" s="67" t="s">
        <v>218</v>
      </c>
      <c r="C105" s="168">
        <v>40.045999999999999</v>
      </c>
      <c r="D105" s="74">
        <v>0</v>
      </c>
      <c r="E105" s="226">
        <v>0</v>
      </c>
      <c r="F105" s="157">
        <f t="shared" si="17"/>
        <v>0</v>
      </c>
      <c r="G105" s="72">
        <v>0</v>
      </c>
      <c r="H105" s="75">
        <v>0</v>
      </c>
      <c r="I105" s="75"/>
      <c r="J105" s="75"/>
      <c r="K105" s="75"/>
      <c r="L105" s="75"/>
      <c r="M105" s="75">
        <v>0</v>
      </c>
      <c r="N105" s="75"/>
      <c r="O105" s="70">
        <v>0</v>
      </c>
      <c r="P105" s="77"/>
      <c r="Q105" s="77"/>
      <c r="R105" s="77"/>
      <c r="S105" s="77"/>
      <c r="T105" s="77"/>
      <c r="U105" s="71">
        <v>0</v>
      </c>
      <c r="V105" s="71">
        <f t="shared" si="10"/>
        <v>0</v>
      </c>
      <c r="W105" s="73">
        <f t="shared" si="19"/>
        <v>0</v>
      </c>
      <c r="X105" s="77">
        <v>0</v>
      </c>
      <c r="Y105" s="73">
        <f>'ИТОГ и проверка (миша-барс)'!C105</f>
        <v>0</v>
      </c>
      <c r="Z105" s="73">
        <v>0</v>
      </c>
      <c r="AA105" s="71">
        <f t="shared" si="20"/>
        <v>0</v>
      </c>
      <c r="AB105" s="10">
        <f t="shared" si="21"/>
        <v>0</v>
      </c>
      <c r="AC105" s="77"/>
      <c r="AD105" s="73"/>
      <c r="AE105" s="77"/>
      <c r="AF105" s="77"/>
      <c r="AG105" s="73">
        <f t="shared" si="22"/>
        <v>0</v>
      </c>
      <c r="AH105" s="73"/>
    </row>
    <row r="106" spans="1:34" ht="31.5">
      <c r="A106" s="66" t="s">
        <v>219</v>
      </c>
      <c r="B106" s="67" t="s">
        <v>220</v>
      </c>
      <c r="C106" s="222">
        <v>41.890999999999998</v>
      </c>
      <c r="D106" s="74">
        <v>18</v>
      </c>
      <c r="E106" s="90">
        <v>14</v>
      </c>
      <c r="F106" s="157">
        <f t="shared" si="17"/>
        <v>0.33420066362703205</v>
      </c>
      <c r="G106" s="72">
        <v>5</v>
      </c>
      <c r="H106" s="75">
        <v>28</v>
      </c>
      <c r="I106" s="75"/>
      <c r="J106" s="75"/>
      <c r="K106" s="75"/>
      <c r="L106" s="75"/>
      <c r="M106" s="75">
        <v>5</v>
      </c>
      <c r="N106" s="75"/>
      <c r="O106" s="90">
        <v>1</v>
      </c>
      <c r="P106" s="77"/>
      <c r="Q106" s="77"/>
      <c r="R106" s="77"/>
      <c r="S106" s="77"/>
      <c r="T106" s="77"/>
      <c r="U106" s="71">
        <f t="shared" si="18"/>
        <v>20</v>
      </c>
      <c r="V106" s="71">
        <f t="shared" si="10"/>
        <v>4.2</v>
      </c>
      <c r="W106" s="73">
        <f t="shared" si="19"/>
        <v>4</v>
      </c>
      <c r="X106" s="77">
        <v>30</v>
      </c>
      <c r="Y106" s="73">
        <f>'ИТОГ и проверка (миша-барс)'!C106</f>
        <v>4</v>
      </c>
      <c r="Z106" s="73">
        <f t="shared" ref="Z106:Z169" si="23">Y106/E106%</f>
        <v>28.571428571428569</v>
      </c>
      <c r="AA106" s="71">
        <f t="shared" si="20"/>
        <v>-1.4285714285714306</v>
      </c>
      <c r="AB106" s="73">
        <f t="shared" si="21"/>
        <v>0</v>
      </c>
      <c r="AC106" s="77"/>
      <c r="AD106" s="73"/>
      <c r="AE106" s="77"/>
      <c r="AF106" s="77"/>
      <c r="AG106" s="73">
        <f t="shared" si="22"/>
        <v>4</v>
      </c>
      <c r="AH106" s="73"/>
    </row>
    <row r="107" spans="1:34" ht="63">
      <c r="A107" s="66" t="s">
        <v>221</v>
      </c>
      <c r="B107" s="67" t="s">
        <v>222</v>
      </c>
      <c r="C107" s="168">
        <v>26.7</v>
      </c>
      <c r="D107" s="74">
        <v>23</v>
      </c>
      <c r="E107" s="148">
        <v>20</v>
      </c>
      <c r="F107" s="157">
        <f t="shared" si="17"/>
        <v>0.74906367041198507</v>
      </c>
      <c r="G107" s="72">
        <v>0</v>
      </c>
      <c r="H107" s="75">
        <v>0</v>
      </c>
      <c r="I107" s="75"/>
      <c r="J107" s="75"/>
      <c r="K107" s="75"/>
      <c r="L107" s="75"/>
      <c r="M107" s="75">
        <v>0</v>
      </c>
      <c r="N107" s="75"/>
      <c r="O107" s="70">
        <v>0</v>
      </c>
      <c r="P107" s="77"/>
      <c r="Q107" s="77"/>
      <c r="R107" s="77"/>
      <c r="S107" s="77"/>
      <c r="T107" s="77"/>
      <c r="U107" s="71">
        <v>0</v>
      </c>
      <c r="V107" s="71">
        <f t="shared" si="10"/>
        <v>6</v>
      </c>
      <c r="W107" s="73">
        <f t="shared" si="19"/>
        <v>6</v>
      </c>
      <c r="X107" s="77">
        <v>30</v>
      </c>
      <c r="Y107" s="73">
        <f>'ИТОГ и проверка (миша-барс)'!C107</f>
        <v>1</v>
      </c>
      <c r="Z107" s="73">
        <f t="shared" si="23"/>
        <v>5</v>
      </c>
      <c r="AA107" s="71">
        <f t="shared" si="20"/>
        <v>-25</v>
      </c>
      <c r="AB107" s="10">
        <f t="shared" si="21"/>
        <v>0</v>
      </c>
      <c r="AC107" s="77"/>
      <c r="AD107" s="73"/>
      <c r="AE107" s="77"/>
      <c r="AF107" s="77"/>
      <c r="AG107" s="73">
        <f t="shared" si="22"/>
        <v>1</v>
      </c>
      <c r="AH107" s="73"/>
    </row>
    <row r="108" spans="1:34" ht="31.5">
      <c r="A108" s="66" t="s">
        <v>223</v>
      </c>
      <c r="B108" s="67" t="s">
        <v>224</v>
      </c>
      <c r="C108" s="171">
        <v>1113.73</v>
      </c>
      <c r="D108" s="74">
        <v>300</v>
      </c>
      <c r="E108" s="111">
        <v>300</v>
      </c>
      <c r="F108" s="157">
        <f t="shared" si="17"/>
        <v>0.26936510644411121</v>
      </c>
      <c r="G108" s="72">
        <v>80</v>
      </c>
      <c r="H108" s="75">
        <v>30</v>
      </c>
      <c r="I108" s="75">
        <v>10</v>
      </c>
      <c r="J108" s="75"/>
      <c r="K108" s="75"/>
      <c r="L108" s="75"/>
      <c r="M108" s="75">
        <v>80</v>
      </c>
      <c r="N108" s="75"/>
      <c r="O108" s="111">
        <v>15</v>
      </c>
      <c r="P108" s="77"/>
      <c r="Q108" s="77"/>
      <c r="R108" s="77"/>
      <c r="S108" s="77"/>
      <c r="T108" s="77"/>
      <c r="U108" s="71">
        <f t="shared" si="18"/>
        <v>18.75</v>
      </c>
      <c r="V108" s="71">
        <f t="shared" si="10"/>
        <v>90</v>
      </c>
      <c r="W108" s="73">
        <f t="shared" si="19"/>
        <v>90</v>
      </c>
      <c r="X108" s="77">
        <v>30</v>
      </c>
      <c r="Y108" s="73">
        <f>'ИТОГ и проверка (миша-барс)'!C108+AC108</f>
        <v>90</v>
      </c>
      <c r="Z108" s="73">
        <f t="shared" si="23"/>
        <v>30</v>
      </c>
      <c r="AA108" s="71">
        <f t="shared" si="20"/>
        <v>0</v>
      </c>
      <c r="AB108" s="73">
        <f t="shared" si="21"/>
        <v>0</v>
      </c>
      <c r="AC108" s="103">
        <v>11</v>
      </c>
      <c r="AD108" s="73"/>
      <c r="AE108" s="77"/>
      <c r="AF108" s="77"/>
      <c r="AG108" s="73">
        <f>Y108-AC108</f>
        <v>79</v>
      </c>
      <c r="AH108" s="73"/>
    </row>
    <row r="109" spans="1:34">
      <c r="A109" s="93" t="s">
        <v>225</v>
      </c>
      <c r="B109" s="57" t="s">
        <v>226</v>
      </c>
      <c r="C109" s="175"/>
      <c r="D109" s="58"/>
      <c r="E109" s="164"/>
      <c r="F109" s="192"/>
      <c r="G109" s="119"/>
      <c r="H109" s="61"/>
      <c r="I109" s="61"/>
      <c r="J109" s="61"/>
      <c r="K109" s="61"/>
      <c r="L109" s="61"/>
      <c r="M109" s="61"/>
      <c r="N109" s="61"/>
      <c r="O109" s="59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120"/>
      <c r="AA109" s="60"/>
      <c r="AB109" s="10">
        <f t="shared" si="21"/>
        <v>0</v>
      </c>
      <c r="AC109" s="60"/>
      <c r="AD109" s="60"/>
      <c r="AE109" s="60"/>
      <c r="AF109" s="60"/>
      <c r="AG109" s="60"/>
      <c r="AH109" s="60"/>
    </row>
    <row r="110" spans="1:34" ht="31.5">
      <c r="A110" s="66" t="s">
        <v>227</v>
      </c>
      <c r="B110" s="67" t="s">
        <v>228</v>
      </c>
      <c r="C110" s="171">
        <v>438.7</v>
      </c>
      <c r="D110" s="74">
        <v>289</v>
      </c>
      <c r="E110" s="90">
        <v>107</v>
      </c>
      <c r="F110" s="157">
        <f t="shared" si="17"/>
        <v>0.24390243902439024</v>
      </c>
      <c r="G110" s="72">
        <v>80</v>
      </c>
      <c r="H110" s="75">
        <v>30</v>
      </c>
      <c r="I110" s="75">
        <v>6</v>
      </c>
      <c r="J110" s="75"/>
      <c r="K110" s="75"/>
      <c r="L110" s="75"/>
      <c r="M110" s="75">
        <v>80</v>
      </c>
      <c r="N110" s="75"/>
      <c r="O110" s="90">
        <v>0</v>
      </c>
      <c r="P110" s="77"/>
      <c r="Q110" s="77"/>
      <c r="R110" s="77"/>
      <c r="S110" s="77"/>
      <c r="T110" s="77"/>
      <c r="U110" s="71">
        <f t="shared" si="18"/>
        <v>0</v>
      </c>
      <c r="V110" s="257">
        <f t="shared" ref="V110:V173" si="24">E110*X110%</f>
        <v>32.1</v>
      </c>
      <c r="W110" s="73">
        <f t="shared" si="19"/>
        <v>32</v>
      </c>
      <c r="X110" s="147">
        <v>30</v>
      </c>
      <c r="Y110" s="73">
        <f>'ИТОГ и проверка (миша-барс)'!C110+AC110</f>
        <v>20</v>
      </c>
      <c r="Z110" s="10">
        <f t="shared" si="23"/>
        <v>18.691588785046729</v>
      </c>
      <c r="AA110" s="71">
        <f t="shared" si="20"/>
        <v>-11.308411214953271</v>
      </c>
      <c r="AB110" s="73">
        <f t="shared" si="21"/>
        <v>0</v>
      </c>
      <c r="AC110" s="103">
        <v>0</v>
      </c>
      <c r="AD110" s="73"/>
      <c r="AE110" s="77"/>
      <c r="AF110" s="77"/>
      <c r="AG110" s="73">
        <f>Y110-AC110</f>
        <v>20</v>
      </c>
      <c r="AH110" s="73"/>
    </row>
    <row r="111" spans="1:34" ht="31.5">
      <c r="A111" s="66" t="s">
        <v>229</v>
      </c>
      <c r="B111" s="67" t="s">
        <v>230</v>
      </c>
      <c r="C111" s="168">
        <v>537.20000000000005</v>
      </c>
      <c r="D111" s="74">
        <v>333</v>
      </c>
      <c r="E111" s="148">
        <v>167</v>
      </c>
      <c r="F111" s="157">
        <f t="shared" si="17"/>
        <v>0.31087118391660457</v>
      </c>
      <c r="G111" s="72">
        <v>99</v>
      </c>
      <c r="H111" s="75">
        <v>30</v>
      </c>
      <c r="I111" s="75"/>
      <c r="J111" s="75"/>
      <c r="K111" s="75"/>
      <c r="L111" s="75"/>
      <c r="M111" s="75">
        <v>99</v>
      </c>
      <c r="N111" s="75"/>
      <c r="O111" s="90">
        <v>1</v>
      </c>
      <c r="P111" s="77"/>
      <c r="Q111" s="77"/>
      <c r="R111" s="77"/>
      <c r="S111" s="77"/>
      <c r="T111" s="77"/>
      <c r="U111" s="71">
        <f t="shared" si="18"/>
        <v>1.0101010101010102</v>
      </c>
      <c r="V111" s="71">
        <f t="shared" si="24"/>
        <v>50.1</v>
      </c>
      <c r="W111" s="10">
        <f t="shared" si="19"/>
        <v>50</v>
      </c>
      <c r="X111" s="77">
        <v>30</v>
      </c>
      <c r="Y111" s="10">
        <f>'ИТОГ и проверка (миша-барс)'!C111+AC111</f>
        <v>30</v>
      </c>
      <c r="Z111" s="73">
        <f t="shared" si="23"/>
        <v>17.964071856287426</v>
      </c>
      <c r="AA111" s="71">
        <f t="shared" si="20"/>
        <v>-12.035928143712574</v>
      </c>
      <c r="AB111" s="10">
        <f t="shared" si="21"/>
        <v>0</v>
      </c>
      <c r="AC111" s="103">
        <v>0</v>
      </c>
      <c r="AD111" s="73"/>
      <c r="AE111" s="77"/>
      <c r="AF111" s="77"/>
      <c r="AG111" s="73">
        <f t="shared" si="22"/>
        <v>30</v>
      </c>
      <c r="AH111" s="73"/>
    </row>
    <row r="112" spans="1:34" ht="31.5">
      <c r="A112" s="66" t="s">
        <v>231</v>
      </c>
      <c r="B112" s="67" t="s">
        <v>232</v>
      </c>
      <c r="C112" s="171">
        <v>140</v>
      </c>
      <c r="D112" s="74">
        <v>105</v>
      </c>
      <c r="E112" s="90">
        <v>77</v>
      </c>
      <c r="F112" s="157">
        <f t="shared" si="17"/>
        <v>0.55000000000000004</v>
      </c>
      <c r="G112" s="72">
        <v>31</v>
      </c>
      <c r="H112" s="75">
        <v>30</v>
      </c>
      <c r="I112" s="75"/>
      <c r="J112" s="75"/>
      <c r="K112" s="75"/>
      <c r="L112" s="75"/>
      <c r="M112" s="75">
        <v>31</v>
      </c>
      <c r="N112" s="75"/>
      <c r="O112" s="90">
        <v>1</v>
      </c>
      <c r="P112" s="77"/>
      <c r="Q112" s="77"/>
      <c r="R112" s="77"/>
      <c r="S112" s="77"/>
      <c r="T112" s="77"/>
      <c r="U112" s="71">
        <f t="shared" si="18"/>
        <v>3.2258064516129035</v>
      </c>
      <c r="V112" s="257">
        <f t="shared" si="24"/>
        <v>23.099999999999998</v>
      </c>
      <c r="W112" s="73">
        <f t="shared" si="19"/>
        <v>23</v>
      </c>
      <c r="X112" s="147">
        <v>30</v>
      </c>
      <c r="Y112" s="73">
        <f>'ИТОГ и проверка (миша-барс)'!C112+AC112</f>
        <v>15</v>
      </c>
      <c r="Z112" s="10">
        <f t="shared" si="23"/>
        <v>19.480519480519479</v>
      </c>
      <c r="AA112" s="71">
        <f t="shared" si="20"/>
        <v>-10.519480519480521</v>
      </c>
      <c r="AB112" s="73">
        <f t="shared" si="21"/>
        <v>0</v>
      </c>
      <c r="AC112" s="103">
        <v>0</v>
      </c>
      <c r="AD112" s="73"/>
      <c r="AE112" s="77"/>
      <c r="AF112" s="77"/>
      <c r="AG112" s="73">
        <f t="shared" si="22"/>
        <v>15</v>
      </c>
      <c r="AH112" s="73"/>
    </row>
    <row r="113" spans="1:34" ht="31.5">
      <c r="A113" s="66" t="s">
        <v>233</v>
      </c>
      <c r="B113" s="67" t="s">
        <v>234</v>
      </c>
      <c r="C113" s="168">
        <v>1100</v>
      </c>
      <c r="D113" s="74">
        <v>379</v>
      </c>
      <c r="E113" s="148">
        <v>256</v>
      </c>
      <c r="F113" s="157">
        <f t="shared" si="17"/>
        <v>0.23272727272727273</v>
      </c>
      <c r="G113" s="72">
        <v>113</v>
      </c>
      <c r="H113" s="75">
        <v>30</v>
      </c>
      <c r="I113" s="75"/>
      <c r="J113" s="75"/>
      <c r="K113" s="75"/>
      <c r="L113" s="75"/>
      <c r="M113" s="75">
        <v>113</v>
      </c>
      <c r="N113" s="75"/>
      <c r="O113" s="90">
        <v>1</v>
      </c>
      <c r="P113" s="77"/>
      <c r="Q113" s="77"/>
      <c r="R113" s="77"/>
      <c r="S113" s="77"/>
      <c r="T113" s="77"/>
      <c r="U113" s="71">
        <f t="shared" si="18"/>
        <v>0.88495575221238942</v>
      </c>
      <c r="V113" s="71">
        <f t="shared" si="24"/>
        <v>76.8</v>
      </c>
      <c r="W113" s="10">
        <f t="shared" si="19"/>
        <v>76</v>
      </c>
      <c r="X113" s="77">
        <v>30</v>
      </c>
      <c r="Y113" s="10">
        <f>'ИТОГ и проверка (миша-барс)'!C113+AC113</f>
        <v>46</v>
      </c>
      <c r="Z113" s="73">
        <f t="shared" si="23"/>
        <v>17.96875</v>
      </c>
      <c r="AA113" s="71">
        <f t="shared" si="20"/>
        <v>-12.03125</v>
      </c>
      <c r="AB113" s="10">
        <f t="shared" si="21"/>
        <v>0</v>
      </c>
      <c r="AC113" s="103">
        <v>1</v>
      </c>
      <c r="AD113" s="73"/>
      <c r="AE113" s="77"/>
      <c r="AF113" s="77"/>
      <c r="AG113" s="73">
        <f t="shared" si="22"/>
        <v>46</v>
      </c>
      <c r="AH113" s="73"/>
    </row>
    <row r="114" spans="1:34" ht="31.5">
      <c r="A114" s="66" t="s">
        <v>235</v>
      </c>
      <c r="B114" s="67" t="s">
        <v>236</v>
      </c>
      <c r="C114" s="171">
        <v>310.89999999999998</v>
      </c>
      <c r="D114" s="74">
        <v>80</v>
      </c>
      <c r="E114" s="90">
        <v>58</v>
      </c>
      <c r="F114" s="157">
        <f t="shared" si="17"/>
        <v>0.18655516243165007</v>
      </c>
      <c r="G114" s="72">
        <v>24</v>
      </c>
      <c r="H114" s="75">
        <v>30</v>
      </c>
      <c r="I114" s="75"/>
      <c r="J114" s="75"/>
      <c r="K114" s="75"/>
      <c r="L114" s="75"/>
      <c r="M114" s="75">
        <v>24</v>
      </c>
      <c r="N114" s="75"/>
      <c r="O114" s="90">
        <v>0</v>
      </c>
      <c r="P114" s="77"/>
      <c r="Q114" s="77"/>
      <c r="R114" s="77"/>
      <c r="S114" s="77"/>
      <c r="T114" s="77"/>
      <c r="U114" s="71">
        <f t="shared" si="18"/>
        <v>0</v>
      </c>
      <c r="V114" s="257">
        <f t="shared" si="24"/>
        <v>17.399999999999999</v>
      </c>
      <c r="W114" s="73">
        <f t="shared" si="19"/>
        <v>17</v>
      </c>
      <c r="X114" s="147">
        <v>30</v>
      </c>
      <c r="Y114" s="73">
        <f>'ИТОГ и проверка (миша-барс)'!C114+AC114</f>
        <v>10</v>
      </c>
      <c r="Z114" s="10">
        <f t="shared" si="23"/>
        <v>17.241379310344829</v>
      </c>
      <c r="AA114" s="71">
        <f t="shared" si="20"/>
        <v>-12.758620689655171</v>
      </c>
      <c r="AB114" s="73">
        <f t="shared" si="21"/>
        <v>0</v>
      </c>
      <c r="AC114" s="103">
        <v>0</v>
      </c>
      <c r="AD114" s="73"/>
      <c r="AE114" s="77"/>
      <c r="AF114" s="77"/>
      <c r="AG114" s="73">
        <f t="shared" si="22"/>
        <v>10</v>
      </c>
      <c r="AH114" s="73"/>
    </row>
    <row r="115" spans="1:34" ht="31.5">
      <c r="A115" s="66" t="s">
        <v>237</v>
      </c>
      <c r="B115" s="67" t="s">
        <v>238</v>
      </c>
      <c r="C115" s="168">
        <v>75.2</v>
      </c>
      <c r="D115" s="74">
        <v>28</v>
      </c>
      <c r="E115" s="148">
        <v>17</v>
      </c>
      <c r="F115" s="157">
        <f t="shared" si="17"/>
        <v>0.22606382978723402</v>
      </c>
      <c r="G115" s="72">
        <v>8</v>
      </c>
      <c r="H115" s="75">
        <v>29</v>
      </c>
      <c r="I115" s="75"/>
      <c r="J115" s="75"/>
      <c r="K115" s="75"/>
      <c r="L115" s="75"/>
      <c r="M115" s="75">
        <v>8</v>
      </c>
      <c r="N115" s="75"/>
      <c r="O115" s="90">
        <v>0</v>
      </c>
      <c r="P115" s="77"/>
      <c r="Q115" s="77"/>
      <c r="R115" s="77"/>
      <c r="S115" s="77"/>
      <c r="T115" s="77"/>
      <c r="U115" s="71">
        <f t="shared" si="18"/>
        <v>0</v>
      </c>
      <c r="V115" s="71">
        <f t="shared" si="24"/>
        <v>5.0999999999999996</v>
      </c>
      <c r="W115" s="10">
        <f t="shared" si="19"/>
        <v>5</v>
      </c>
      <c r="X115" s="77">
        <v>30</v>
      </c>
      <c r="Y115" s="10">
        <f>'ИТОГ и проверка (миша-барс)'!C115+AC115</f>
        <v>4</v>
      </c>
      <c r="Z115" s="73">
        <f t="shared" si="23"/>
        <v>23.52941176470588</v>
      </c>
      <c r="AA115" s="71">
        <f t="shared" si="20"/>
        <v>-6.4705882352941195</v>
      </c>
      <c r="AB115" s="10">
        <f t="shared" si="21"/>
        <v>0</v>
      </c>
      <c r="AC115" s="103">
        <v>0</v>
      </c>
      <c r="AD115" s="73"/>
      <c r="AE115" s="77"/>
      <c r="AF115" s="77"/>
      <c r="AG115" s="73">
        <f t="shared" si="22"/>
        <v>4</v>
      </c>
      <c r="AH115" s="73"/>
    </row>
    <row r="116" spans="1:34" ht="31.5">
      <c r="A116" s="66" t="s">
        <v>239</v>
      </c>
      <c r="B116" s="67" t="s">
        <v>240</v>
      </c>
      <c r="C116" s="222">
        <v>1489.6130000000001</v>
      </c>
      <c r="D116" s="74">
        <v>301</v>
      </c>
      <c r="E116" s="90">
        <v>327</v>
      </c>
      <c r="F116" s="157">
        <f t="shared" si="17"/>
        <v>0.21952010354367207</v>
      </c>
      <c r="G116" s="72">
        <v>90</v>
      </c>
      <c r="H116" s="75">
        <v>30</v>
      </c>
      <c r="I116" s="75"/>
      <c r="J116" s="75"/>
      <c r="K116" s="75"/>
      <c r="L116" s="75"/>
      <c r="M116" s="75">
        <v>90</v>
      </c>
      <c r="N116" s="75"/>
      <c r="O116" s="90">
        <v>5</v>
      </c>
      <c r="P116" s="77"/>
      <c r="Q116" s="77"/>
      <c r="R116" s="77"/>
      <c r="S116" s="77"/>
      <c r="T116" s="77"/>
      <c r="U116" s="71">
        <f t="shared" si="18"/>
        <v>5.5555555555555554</v>
      </c>
      <c r="V116" s="257">
        <f t="shared" si="24"/>
        <v>98.1</v>
      </c>
      <c r="W116" s="73">
        <f t="shared" si="19"/>
        <v>98</v>
      </c>
      <c r="X116" s="147">
        <v>30</v>
      </c>
      <c r="Y116" s="73">
        <f>'ИТОГ и проверка (миша-барс)'!C116+AC116</f>
        <v>98</v>
      </c>
      <c r="Z116" s="10">
        <f t="shared" si="23"/>
        <v>29.969418960244649</v>
      </c>
      <c r="AA116" s="71">
        <f t="shared" si="20"/>
        <v>-3.0581039755350758E-2</v>
      </c>
      <c r="AB116" s="73">
        <f t="shared" si="21"/>
        <v>0</v>
      </c>
      <c r="AC116" s="77"/>
      <c r="AD116" s="73"/>
      <c r="AE116" s="77"/>
      <c r="AF116" s="77"/>
      <c r="AG116" s="73">
        <f t="shared" si="22"/>
        <v>98</v>
      </c>
      <c r="AH116" s="73"/>
    </row>
    <row r="117" spans="1:34">
      <c r="A117" s="93" t="s">
        <v>241</v>
      </c>
      <c r="B117" s="57" t="s">
        <v>242</v>
      </c>
      <c r="C117" s="175"/>
      <c r="D117" s="58"/>
      <c r="E117" s="194"/>
      <c r="F117" s="192"/>
      <c r="G117" s="119"/>
      <c r="H117" s="61"/>
      <c r="I117" s="61"/>
      <c r="J117" s="61"/>
      <c r="K117" s="61"/>
      <c r="L117" s="61"/>
      <c r="M117" s="61"/>
      <c r="N117" s="61"/>
      <c r="O117" s="59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120"/>
      <c r="AA117" s="60"/>
      <c r="AB117" s="10">
        <f t="shared" si="21"/>
        <v>0</v>
      </c>
      <c r="AC117" s="60"/>
      <c r="AD117" s="60"/>
      <c r="AE117" s="60"/>
      <c r="AF117" s="60"/>
      <c r="AG117" s="60"/>
      <c r="AH117" s="60"/>
    </row>
    <row r="118" spans="1:34" ht="47.25">
      <c r="A118" s="66" t="s">
        <v>243</v>
      </c>
      <c r="B118" s="67" t="s">
        <v>244</v>
      </c>
      <c r="C118" s="222">
        <v>399.4</v>
      </c>
      <c r="D118" s="284">
        <v>91</v>
      </c>
      <c r="E118" s="250">
        <v>87</v>
      </c>
      <c r="F118" s="174">
        <f t="shared" si="17"/>
        <v>0.21782674011016526</v>
      </c>
      <c r="G118" s="72">
        <v>27</v>
      </c>
      <c r="H118" s="75">
        <v>30</v>
      </c>
      <c r="I118" s="75"/>
      <c r="J118" s="75"/>
      <c r="K118" s="75"/>
      <c r="L118" s="75"/>
      <c r="M118" s="75">
        <v>27</v>
      </c>
      <c r="N118" s="75"/>
      <c r="O118" s="90">
        <v>2</v>
      </c>
      <c r="P118" s="77"/>
      <c r="Q118" s="77"/>
      <c r="R118" s="77"/>
      <c r="S118" s="77"/>
      <c r="T118" s="77"/>
      <c r="U118" s="71">
        <f t="shared" si="18"/>
        <v>7.4074074074074066</v>
      </c>
      <c r="V118" s="257">
        <f t="shared" si="24"/>
        <v>26.099999999999998</v>
      </c>
      <c r="W118" s="73">
        <f t="shared" si="19"/>
        <v>26</v>
      </c>
      <c r="X118" s="147">
        <v>30</v>
      </c>
      <c r="Y118" s="73">
        <f>'ИТОГ и проверка (миша-барс)'!C118+AC118</f>
        <v>26</v>
      </c>
      <c r="Z118" s="10">
        <f t="shared" si="23"/>
        <v>29.885057471264368</v>
      </c>
      <c r="AA118" s="71">
        <f t="shared" si="20"/>
        <v>-0.11494252873563227</v>
      </c>
      <c r="AB118" s="73">
        <f t="shared" si="21"/>
        <v>0</v>
      </c>
      <c r="AC118" s="77"/>
      <c r="AD118" s="73"/>
      <c r="AE118" s="77"/>
      <c r="AF118" s="77"/>
      <c r="AG118" s="73">
        <f t="shared" si="22"/>
        <v>26</v>
      </c>
      <c r="AH118" s="73"/>
    </row>
    <row r="119" spans="1:34" ht="31.5">
      <c r="A119" s="66" t="s">
        <v>245</v>
      </c>
      <c r="B119" s="67" t="s">
        <v>246</v>
      </c>
      <c r="C119" s="168">
        <v>384.8</v>
      </c>
      <c r="D119" s="74">
        <v>147</v>
      </c>
      <c r="E119" s="148">
        <v>147</v>
      </c>
      <c r="F119" s="157">
        <f t="shared" si="17"/>
        <v>0.382016632016632</v>
      </c>
      <c r="G119" s="72">
        <v>27</v>
      </c>
      <c r="H119" s="75">
        <v>18</v>
      </c>
      <c r="I119" s="75"/>
      <c r="J119" s="75"/>
      <c r="K119" s="75"/>
      <c r="L119" s="75"/>
      <c r="M119" s="75">
        <v>27</v>
      </c>
      <c r="N119" s="75"/>
      <c r="O119" s="90">
        <v>8</v>
      </c>
      <c r="P119" s="77"/>
      <c r="Q119" s="77"/>
      <c r="R119" s="77"/>
      <c r="S119" s="77"/>
      <c r="T119" s="77"/>
      <c r="U119" s="71">
        <f t="shared" si="18"/>
        <v>29.629629629629626</v>
      </c>
      <c r="V119" s="71">
        <f t="shared" si="24"/>
        <v>44.1</v>
      </c>
      <c r="W119" s="10">
        <f t="shared" si="19"/>
        <v>44</v>
      </c>
      <c r="X119" s="77">
        <v>30</v>
      </c>
      <c r="Y119" s="10">
        <f>'ИТОГ и проверка (миша-барс)'!C119+AC119</f>
        <v>37</v>
      </c>
      <c r="Z119" s="73">
        <f t="shared" si="23"/>
        <v>25.170068027210885</v>
      </c>
      <c r="AA119" s="71">
        <f t="shared" si="20"/>
        <v>-4.8299319727891152</v>
      </c>
      <c r="AB119" s="10">
        <f t="shared" si="21"/>
        <v>0</v>
      </c>
      <c r="AC119" s="77"/>
      <c r="AD119" s="73"/>
      <c r="AE119" s="77"/>
      <c r="AF119" s="77"/>
      <c r="AG119" s="73">
        <f t="shared" si="22"/>
        <v>37</v>
      </c>
      <c r="AH119" s="73"/>
    </row>
    <row r="120" spans="1:34">
      <c r="A120" s="93" t="s">
        <v>247</v>
      </c>
      <c r="B120" s="57" t="s">
        <v>248</v>
      </c>
      <c r="C120" s="163"/>
      <c r="D120" s="165"/>
      <c r="E120" s="212"/>
      <c r="F120" s="213"/>
      <c r="G120" s="119"/>
      <c r="H120" s="61"/>
      <c r="I120" s="61"/>
      <c r="J120" s="61"/>
      <c r="K120" s="61"/>
      <c r="L120" s="61"/>
      <c r="M120" s="61"/>
      <c r="N120" s="61"/>
      <c r="O120" s="59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120"/>
      <c r="AA120" s="60"/>
      <c r="AB120" s="73">
        <f t="shared" si="21"/>
        <v>0</v>
      </c>
      <c r="AC120" s="60"/>
      <c r="AD120" s="60"/>
      <c r="AE120" s="60"/>
      <c r="AF120" s="60"/>
      <c r="AG120" s="60"/>
      <c r="AH120" s="60"/>
    </row>
    <row r="121" spans="1:34" ht="63">
      <c r="A121" s="66" t="s">
        <v>249</v>
      </c>
      <c r="B121" s="67" t="s">
        <v>250</v>
      </c>
      <c r="C121" s="168">
        <v>84.5</v>
      </c>
      <c r="D121" s="284">
        <v>30</v>
      </c>
      <c r="E121" s="360">
        <v>20</v>
      </c>
      <c r="F121" s="174">
        <f t="shared" si="17"/>
        <v>0.23668639053254437</v>
      </c>
      <c r="G121" s="72">
        <v>6</v>
      </c>
      <c r="H121" s="75">
        <v>20</v>
      </c>
      <c r="I121" s="75"/>
      <c r="J121" s="75"/>
      <c r="K121" s="75"/>
      <c r="L121" s="75"/>
      <c r="M121" s="75">
        <v>6</v>
      </c>
      <c r="N121" s="75"/>
      <c r="O121" s="75">
        <v>0</v>
      </c>
      <c r="P121" s="77"/>
      <c r="Q121" s="77"/>
      <c r="R121" s="77"/>
      <c r="S121" s="77"/>
      <c r="T121" s="77"/>
      <c r="U121" s="71">
        <f t="shared" si="18"/>
        <v>0</v>
      </c>
      <c r="V121" s="257">
        <f t="shared" si="24"/>
        <v>6</v>
      </c>
      <c r="W121" s="73">
        <f t="shared" si="19"/>
        <v>6</v>
      </c>
      <c r="X121" s="147">
        <v>30</v>
      </c>
      <c r="Y121" s="73">
        <f>'ИТОГ и проверка (миша-барс)'!C121+AC121</f>
        <v>2</v>
      </c>
      <c r="Z121" s="10">
        <f t="shared" si="23"/>
        <v>10</v>
      </c>
      <c r="AA121" s="71">
        <f t="shared" si="20"/>
        <v>-20</v>
      </c>
      <c r="AB121" s="10">
        <f t="shared" si="21"/>
        <v>0</v>
      </c>
      <c r="AC121" s="77"/>
      <c r="AD121" s="73"/>
      <c r="AE121" s="77"/>
      <c r="AF121" s="77"/>
      <c r="AG121" s="73">
        <f t="shared" si="22"/>
        <v>2</v>
      </c>
      <c r="AH121" s="73"/>
    </row>
    <row r="122" spans="1:34" ht="63">
      <c r="A122" s="66" t="s">
        <v>251</v>
      </c>
      <c r="B122" s="67" t="s">
        <v>252</v>
      </c>
      <c r="C122" s="171">
        <v>70</v>
      </c>
      <c r="D122" s="74">
        <v>30</v>
      </c>
      <c r="E122" s="246">
        <v>25</v>
      </c>
      <c r="F122" s="157">
        <f t="shared" si="17"/>
        <v>0.35714285714285715</v>
      </c>
      <c r="G122" s="72">
        <v>6</v>
      </c>
      <c r="H122" s="75">
        <v>20</v>
      </c>
      <c r="I122" s="75"/>
      <c r="J122" s="75"/>
      <c r="K122" s="75"/>
      <c r="L122" s="75"/>
      <c r="M122" s="75">
        <v>6</v>
      </c>
      <c r="N122" s="75"/>
      <c r="O122" s="75">
        <v>0</v>
      </c>
      <c r="P122" s="77"/>
      <c r="Q122" s="77"/>
      <c r="R122" s="77"/>
      <c r="S122" s="77"/>
      <c r="T122" s="77"/>
      <c r="U122" s="71">
        <f t="shared" si="18"/>
        <v>0</v>
      </c>
      <c r="V122" s="71">
        <f t="shared" si="24"/>
        <v>7.5</v>
      </c>
      <c r="W122" s="10">
        <f t="shared" si="19"/>
        <v>7</v>
      </c>
      <c r="X122" s="77">
        <v>30</v>
      </c>
      <c r="Y122" s="10">
        <f>'ИТОГ и проверка (миша-барс)'!C122+AC122</f>
        <v>2</v>
      </c>
      <c r="Z122" s="73">
        <f t="shared" si="23"/>
        <v>8</v>
      </c>
      <c r="AA122" s="257">
        <f t="shared" si="20"/>
        <v>-22</v>
      </c>
      <c r="AB122" s="73">
        <f t="shared" si="21"/>
        <v>0</v>
      </c>
      <c r="AC122" s="77"/>
      <c r="AD122" s="73"/>
      <c r="AE122" s="77"/>
      <c r="AF122" s="77"/>
      <c r="AG122" s="73">
        <f t="shared" si="22"/>
        <v>2</v>
      </c>
      <c r="AH122" s="73"/>
    </row>
    <row r="123" spans="1:34" ht="63">
      <c r="A123" s="66" t="s">
        <v>253</v>
      </c>
      <c r="B123" s="67" t="s">
        <v>254</v>
      </c>
      <c r="C123" s="168">
        <v>247.5</v>
      </c>
      <c r="D123" s="74">
        <v>15</v>
      </c>
      <c r="E123" s="75">
        <v>15</v>
      </c>
      <c r="F123" s="157">
        <f t="shared" si="17"/>
        <v>6.0606060606060608E-2</v>
      </c>
      <c r="G123" s="72">
        <v>3</v>
      </c>
      <c r="H123" s="75">
        <v>20</v>
      </c>
      <c r="I123" s="75"/>
      <c r="J123" s="75"/>
      <c r="K123" s="75"/>
      <c r="L123" s="75"/>
      <c r="M123" s="75">
        <v>3</v>
      </c>
      <c r="N123" s="75"/>
      <c r="O123" s="75">
        <v>2</v>
      </c>
      <c r="P123" s="77"/>
      <c r="Q123" s="77"/>
      <c r="R123" s="77"/>
      <c r="S123" s="77"/>
      <c r="T123" s="77"/>
      <c r="U123" s="71">
        <f t="shared" si="18"/>
        <v>66.666666666666671</v>
      </c>
      <c r="V123" s="257">
        <f t="shared" si="24"/>
        <v>4.5</v>
      </c>
      <c r="W123" s="73">
        <f t="shared" si="19"/>
        <v>4</v>
      </c>
      <c r="X123" s="147">
        <v>30</v>
      </c>
      <c r="Y123" s="73">
        <f>'ИТОГ и проверка (миша-барс)'!C123+AC123</f>
        <v>3</v>
      </c>
      <c r="Z123" s="10">
        <f t="shared" si="23"/>
        <v>20</v>
      </c>
      <c r="AA123" s="71">
        <f t="shared" si="20"/>
        <v>-10</v>
      </c>
      <c r="AB123" s="10">
        <f t="shared" si="21"/>
        <v>0</v>
      </c>
      <c r="AC123" s="77"/>
      <c r="AD123" s="73"/>
      <c r="AE123" s="77"/>
      <c r="AF123" s="77"/>
      <c r="AG123" s="73">
        <f t="shared" si="22"/>
        <v>3</v>
      </c>
      <c r="AH123" s="73"/>
    </row>
    <row r="124" spans="1:34" ht="47.25">
      <c r="A124" s="66" t="s">
        <v>255</v>
      </c>
      <c r="B124" s="67" t="s">
        <v>256</v>
      </c>
      <c r="C124" s="222">
        <v>600.66700000000003</v>
      </c>
      <c r="D124" s="74">
        <v>115</v>
      </c>
      <c r="E124" s="148">
        <v>125</v>
      </c>
      <c r="F124" s="157">
        <f t="shared" si="17"/>
        <v>0.20810199328413245</v>
      </c>
      <c r="G124" s="72">
        <v>17</v>
      </c>
      <c r="H124" s="75">
        <v>15</v>
      </c>
      <c r="I124" s="75"/>
      <c r="J124" s="75"/>
      <c r="K124" s="75"/>
      <c r="L124" s="75"/>
      <c r="M124" s="75">
        <v>17</v>
      </c>
      <c r="N124" s="75"/>
      <c r="O124" s="90">
        <v>0</v>
      </c>
      <c r="P124" s="77"/>
      <c r="Q124" s="77"/>
      <c r="R124" s="77"/>
      <c r="S124" s="77"/>
      <c r="T124" s="77"/>
      <c r="U124" s="71">
        <v>0</v>
      </c>
      <c r="V124" s="71">
        <f t="shared" si="24"/>
        <v>37.5</v>
      </c>
      <c r="W124" s="10">
        <f t="shared" si="19"/>
        <v>37</v>
      </c>
      <c r="X124" s="77">
        <v>30</v>
      </c>
      <c r="Y124" s="10">
        <f>'ИТОГ и проверка (миша-барс)'!C124+AC124</f>
        <v>37</v>
      </c>
      <c r="Z124" s="73">
        <f t="shared" si="23"/>
        <v>29.6</v>
      </c>
      <c r="AA124" s="257">
        <f t="shared" si="20"/>
        <v>-0.39999999999999858</v>
      </c>
      <c r="AB124" s="73">
        <f t="shared" si="21"/>
        <v>0</v>
      </c>
      <c r="AC124" s="77"/>
      <c r="AD124" s="73"/>
      <c r="AE124" s="77"/>
      <c r="AF124" s="77"/>
      <c r="AG124" s="73">
        <f t="shared" si="22"/>
        <v>37</v>
      </c>
      <c r="AH124" s="73"/>
    </row>
    <row r="125" spans="1:34" ht="31.5">
      <c r="A125" s="66" t="s">
        <v>257</v>
      </c>
      <c r="B125" s="67" t="s">
        <v>258</v>
      </c>
      <c r="C125" s="168">
        <v>1010.05</v>
      </c>
      <c r="D125" s="284">
        <v>241</v>
      </c>
      <c r="E125" s="320">
        <v>180</v>
      </c>
      <c r="F125" s="174">
        <f t="shared" si="17"/>
        <v>0.1782089995544775</v>
      </c>
      <c r="G125" s="72">
        <v>72</v>
      </c>
      <c r="H125" s="75">
        <v>30</v>
      </c>
      <c r="I125" s="75"/>
      <c r="J125" s="75"/>
      <c r="K125" s="75"/>
      <c r="L125" s="75"/>
      <c r="M125" s="75">
        <v>72</v>
      </c>
      <c r="N125" s="158"/>
      <c r="O125" s="328">
        <v>0</v>
      </c>
      <c r="P125" s="160"/>
      <c r="Q125" s="77"/>
      <c r="R125" s="77"/>
      <c r="S125" s="77"/>
      <c r="T125" s="77"/>
      <c r="U125" s="71">
        <f t="shared" si="18"/>
        <v>0</v>
      </c>
      <c r="V125" s="257">
        <f t="shared" si="24"/>
        <v>54</v>
      </c>
      <c r="W125" s="73">
        <f t="shared" si="19"/>
        <v>54</v>
      </c>
      <c r="X125" s="147">
        <v>30</v>
      </c>
      <c r="Y125" s="73">
        <f>'ИТОГ и проверка (миша-барс)'!C125+AC125</f>
        <v>54</v>
      </c>
      <c r="Z125" s="10">
        <f t="shared" si="23"/>
        <v>30</v>
      </c>
      <c r="AA125" s="71">
        <f t="shared" si="20"/>
        <v>0</v>
      </c>
      <c r="AB125" s="10">
        <f t="shared" si="21"/>
        <v>0</v>
      </c>
      <c r="AC125" s="77"/>
      <c r="AD125" s="73"/>
      <c r="AE125" s="77"/>
      <c r="AF125" s="77"/>
      <c r="AG125" s="73">
        <f t="shared" si="22"/>
        <v>54</v>
      </c>
      <c r="AH125" s="73"/>
    </row>
    <row r="126" spans="1:34" ht="31.5">
      <c r="A126" s="66" t="s">
        <v>259</v>
      </c>
      <c r="B126" s="67" t="s">
        <v>260</v>
      </c>
      <c r="C126" s="171">
        <v>2437.1999999999998</v>
      </c>
      <c r="D126" s="284">
        <v>1093</v>
      </c>
      <c r="E126" s="170">
        <v>873</v>
      </c>
      <c r="F126" s="174">
        <f t="shared" si="17"/>
        <v>0.35819793205317579</v>
      </c>
      <c r="G126" s="72">
        <v>327</v>
      </c>
      <c r="H126" s="75">
        <v>30</v>
      </c>
      <c r="I126" s="75"/>
      <c r="J126" s="75"/>
      <c r="K126" s="75"/>
      <c r="L126" s="75"/>
      <c r="M126" s="75">
        <v>327</v>
      </c>
      <c r="N126" s="158"/>
      <c r="O126" s="328">
        <v>0</v>
      </c>
      <c r="P126" s="160"/>
      <c r="Q126" s="77"/>
      <c r="R126" s="77"/>
      <c r="S126" s="77"/>
      <c r="T126" s="77"/>
      <c r="U126" s="71">
        <f t="shared" si="18"/>
        <v>0</v>
      </c>
      <c r="V126" s="71">
        <f t="shared" si="24"/>
        <v>261.89999999999998</v>
      </c>
      <c r="W126" s="10">
        <f t="shared" si="19"/>
        <v>261</v>
      </c>
      <c r="X126" s="77">
        <v>30</v>
      </c>
      <c r="Y126" s="10">
        <f>'ИТОГ и проверка (миша-барс)'!C126+AC126</f>
        <v>250</v>
      </c>
      <c r="Z126" s="73">
        <f t="shared" si="23"/>
        <v>28.636884306987398</v>
      </c>
      <c r="AA126" s="257">
        <f t="shared" si="20"/>
        <v>-1.3631156930126025</v>
      </c>
      <c r="AB126" s="73">
        <f t="shared" si="21"/>
        <v>0</v>
      </c>
      <c r="AC126" s="77"/>
      <c r="AD126" s="73"/>
      <c r="AE126" s="77"/>
      <c r="AF126" s="77"/>
      <c r="AG126" s="73">
        <f t="shared" si="22"/>
        <v>250</v>
      </c>
      <c r="AH126" s="73"/>
    </row>
    <row r="127" spans="1:34">
      <c r="A127" s="93" t="s">
        <v>261</v>
      </c>
      <c r="B127" s="57" t="s">
        <v>262</v>
      </c>
      <c r="C127" s="175"/>
      <c r="D127" s="58"/>
      <c r="E127" s="164"/>
      <c r="F127" s="192"/>
      <c r="G127" s="119"/>
      <c r="H127" s="61"/>
      <c r="I127" s="61"/>
      <c r="J127" s="61"/>
      <c r="K127" s="61"/>
      <c r="L127" s="61"/>
      <c r="M127" s="61"/>
      <c r="N127" s="61"/>
      <c r="O127" s="59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120"/>
      <c r="AA127" s="60"/>
      <c r="AB127" s="10">
        <f t="shared" si="21"/>
        <v>0</v>
      </c>
      <c r="AC127" s="60"/>
      <c r="AD127" s="60"/>
      <c r="AE127" s="60"/>
      <c r="AF127" s="60"/>
      <c r="AG127" s="60"/>
      <c r="AH127" s="60"/>
    </row>
    <row r="128" spans="1:34" ht="47.25">
      <c r="A128" s="66" t="s">
        <v>263</v>
      </c>
      <c r="B128" s="67" t="s">
        <v>264</v>
      </c>
      <c r="C128" s="171">
        <v>1562.3679999999999</v>
      </c>
      <c r="D128" s="74">
        <v>320</v>
      </c>
      <c r="E128" s="90">
        <v>247</v>
      </c>
      <c r="F128" s="157">
        <f t="shared" si="17"/>
        <v>0.15809335572669181</v>
      </c>
      <c r="G128" s="72">
        <v>96</v>
      </c>
      <c r="H128" s="75">
        <v>30</v>
      </c>
      <c r="I128" s="75"/>
      <c r="J128" s="75"/>
      <c r="K128" s="75"/>
      <c r="L128" s="75"/>
      <c r="M128" s="75">
        <v>96</v>
      </c>
      <c r="N128" s="75"/>
      <c r="O128" s="90">
        <v>5</v>
      </c>
      <c r="P128" s="77"/>
      <c r="Q128" s="77"/>
      <c r="R128" s="77"/>
      <c r="S128" s="77"/>
      <c r="T128" s="77"/>
      <c r="U128" s="71">
        <f t="shared" si="18"/>
        <v>5.2083333333333339</v>
      </c>
      <c r="V128" s="257">
        <f t="shared" si="24"/>
        <v>74.099999999999994</v>
      </c>
      <c r="W128" s="73">
        <f t="shared" si="19"/>
        <v>74</v>
      </c>
      <c r="X128" s="147">
        <v>30</v>
      </c>
      <c r="Y128" s="73">
        <f>'ИТОГ и проверка (миша-барс)'!C128+AC128</f>
        <v>74</v>
      </c>
      <c r="Z128" s="10">
        <f t="shared" si="23"/>
        <v>29.959514170040485</v>
      </c>
      <c r="AA128" s="71">
        <f t="shared" si="20"/>
        <v>-4.0485829959514774E-2</v>
      </c>
      <c r="AB128" s="73">
        <f t="shared" si="21"/>
        <v>0</v>
      </c>
      <c r="AC128" s="77"/>
      <c r="AD128" s="73"/>
      <c r="AE128" s="77"/>
      <c r="AF128" s="77"/>
      <c r="AG128" s="73">
        <f t="shared" si="22"/>
        <v>74</v>
      </c>
      <c r="AH128" s="73"/>
    </row>
    <row r="129" spans="1:34" ht="47.25">
      <c r="A129" s="66" t="s">
        <v>265</v>
      </c>
      <c r="B129" s="67" t="s">
        <v>266</v>
      </c>
      <c r="C129" s="168">
        <v>166.57499999999999</v>
      </c>
      <c r="D129" s="74">
        <v>30</v>
      </c>
      <c r="E129" s="246">
        <v>30</v>
      </c>
      <c r="F129" s="157">
        <f t="shared" si="17"/>
        <v>0.18009905447996399</v>
      </c>
      <c r="G129" s="72">
        <v>9</v>
      </c>
      <c r="H129" s="75">
        <v>30</v>
      </c>
      <c r="I129" s="75"/>
      <c r="J129" s="75"/>
      <c r="K129" s="75"/>
      <c r="L129" s="75"/>
      <c r="M129" s="75">
        <v>9</v>
      </c>
      <c r="N129" s="75"/>
      <c r="O129" s="75">
        <v>1</v>
      </c>
      <c r="P129" s="77"/>
      <c r="Q129" s="77"/>
      <c r="R129" s="77"/>
      <c r="S129" s="77"/>
      <c r="T129" s="77"/>
      <c r="U129" s="71">
        <f t="shared" si="18"/>
        <v>11.111111111111111</v>
      </c>
      <c r="V129" s="71">
        <f t="shared" si="24"/>
        <v>9</v>
      </c>
      <c r="W129" s="10">
        <f t="shared" si="19"/>
        <v>9</v>
      </c>
      <c r="X129" s="77">
        <v>30</v>
      </c>
      <c r="Y129" s="10">
        <f>'ИТОГ и проверка (миша-барс)'!C129+AC129</f>
        <v>9</v>
      </c>
      <c r="Z129" s="73">
        <f t="shared" si="23"/>
        <v>30</v>
      </c>
      <c r="AA129" s="71">
        <f t="shared" si="20"/>
        <v>0</v>
      </c>
      <c r="AB129" s="10">
        <f t="shared" si="21"/>
        <v>0</v>
      </c>
      <c r="AC129" s="77"/>
      <c r="AD129" s="73"/>
      <c r="AE129" s="77"/>
      <c r="AF129" s="77"/>
      <c r="AG129" s="73">
        <f t="shared" si="22"/>
        <v>9</v>
      </c>
      <c r="AH129" s="73"/>
    </row>
    <row r="130" spans="1:34" ht="47.25">
      <c r="A130" s="66" t="s">
        <v>267</v>
      </c>
      <c r="B130" s="67" t="s">
        <v>268</v>
      </c>
      <c r="C130" s="171">
        <v>6.8</v>
      </c>
      <c r="D130" s="74">
        <v>1</v>
      </c>
      <c r="E130" s="70">
        <v>0</v>
      </c>
      <c r="F130" s="157">
        <f t="shared" si="17"/>
        <v>0</v>
      </c>
      <c r="G130" s="72">
        <v>0</v>
      </c>
      <c r="H130" s="75">
        <v>0</v>
      </c>
      <c r="I130" s="75"/>
      <c r="J130" s="75"/>
      <c r="K130" s="75"/>
      <c r="L130" s="75"/>
      <c r="M130" s="75">
        <v>0</v>
      </c>
      <c r="N130" s="75"/>
      <c r="O130" s="70">
        <v>0</v>
      </c>
      <c r="P130" s="77"/>
      <c r="Q130" s="77"/>
      <c r="R130" s="77"/>
      <c r="S130" s="77"/>
      <c r="T130" s="77"/>
      <c r="U130" s="71">
        <v>0</v>
      </c>
      <c r="V130" s="257">
        <f t="shared" si="24"/>
        <v>0</v>
      </c>
      <c r="W130" s="73">
        <f t="shared" si="19"/>
        <v>0</v>
      </c>
      <c r="X130" s="147">
        <v>30</v>
      </c>
      <c r="Y130" s="73">
        <f>'ИТОГ и проверка (миша-барс)'!C130+AC130</f>
        <v>0</v>
      </c>
      <c r="Z130" s="10">
        <v>0</v>
      </c>
      <c r="AA130" s="71">
        <f t="shared" si="20"/>
        <v>-30</v>
      </c>
      <c r="AB130" s="73">
        <f t="shared" si="21"/>
        <v>0</v>
      </c>
      <c r="AC130" s="77"/>
      <c r="AD130" s="73"/>
      <c r="AE130" s="77"/>
      <c r="AF130" s="77"/>
      <c r="AG130" s="73">
        <f t="shared" si="22"/>
        <v>0</v>
      </c>
      <c r="AH130" s="73"/>
    </row>
    <row r="131" spans="1:34">
      <c r="A131" s="93" t="s">
        <v>269</v>
      </c>
      <c r="B131" s="57" t="s">
        <v>270</v>
      </c>
      <c r="C131" s="175"/>
      <c r="D131" s="58"/>
      <c r="E131" s="164"/>
      <c r="F131" s="192"/>
      <c r="G131" s="119"/>
      <c r="H131" s="61"/>
      <c r="I131" s="61"/>
      <c r="J131" s="61"/>
      <c r="K131" s="61"/>
      <c r="L131" s="61"/>
      <c r="M131" s="61"/>
      <c r="N131" s="61"/>
      <c r="O131" s="59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120"/>
      <c r="AA131" s="60"/>
      <c r="AB131" s="10">
        <f t="shared" si="21"/>
        <v>0</v>
      </c>
      <c r="AC131" s="60"/>
      <c r="AD131" s="60"/>
      <c r="AE131" s="60"/>
      <c r="AF131" s="60"/>
      <c r="AG131" s="60"/>
      <c r="AH131" s="60"/>
    </row>
    <row r="132" spans="1:34" ht="47.25">
      <c r="A132" s="66" t="s">
        <v>271</v>
      </c>
      <c r="B132" s="67" t="s">
        <v>272</v>
      </c>
      <c r="C132" s="222">
        <v>1015</v>
      </c>
      <c r="D132" s="74">
        <v>206</v>
      </c>
      <c r="E132" s="90">
        <v>210</v>
      </c>
      <c r="F132" s="157">
        <f t="shared" si="17"/>
        <v>0.20689655172413793</v>
      </c>
      <c r="G132" s="72">
        <v>41</v>
      </c>
      <c r="H132" s="75">
        <v>20</v>
      </c>
      <c r="I132" s="235"/>
      <c r="J132" s="75"/>
      <c r="K132" s="75"/>
      <c r="L132" s="75"/>
      <c r="M132" s="75">
        <v>41</v>
      </c>
      <c r="N132" s="75"/>
      <c r="O132" s="90">
        <v>11</v>
      </c>
      <c r="P132" s="77"/>
      <c r="Q132" s="77"/>
      <c r="R132" s="77"/>
      <c r="S132" s="77"/>
      <c r="T132" s="77"/>
      <c r="U132" s="71">
        <f t="shared" si="18"/>
        <v>26.829268292682929</v>
      </c>
      <c r="V132" s="257">
        <f t="shared" si="24"/>
        <v>63</v>
      </c>
      <c r="W132" s="73">
        <f t="shared" si="19"/>
        <v>63</v>
      </c>
      <c r="X132" s="147">
        <v>30</v>
      </c>
      <c r="Y132" s="73">
        <f>'ИТОГ и проверка (миша-барс)'!C132+AC132</f>
        <v>42</v>
      </c>
      <c r="Z132" s="10">
        <f t="shared" si="23"/>
        <v>20</v>
      </c>
      <c r="AA132" s="71">
        <f t="shared" si="20"/>
        <v>-10</v>
      </c>
      <c r="AB132" s="73">
        <f t="shared" si="21"/>
        <v>0</v>
      </c>
      <c r="AC132" s="236"/>
      <c r="AD132" s="73"/>
      <c r="AE132" s="77"/>
      <c r="AF132" s="77"/>
      <c r="AG132" s="73">
        <f t="shared" si="22"/>
        <v>42</v>
      </c>
      <c r="AH132" s="73"/>
    </row>
    <row r="133" spans="1:34" ht="31.5">
      <c r="A133" s="66" t="s">
        <v>273</v>
      </c>
      <c r="B133" s="67" t="s">
        <v>274</v>
      </c>
      <c r="C133" s="168">
        <v>163.09700000000001</v>
      </c>
      <c r="D133" s="74">
        <v>103</v>
      </c>
      <c r="E133" s="148">
        <v>115</v>
      </c>
      <c r="F133" s="157">
        <f t="shared" si="17"/>
        <v>0.70510187189218687</v>
      </c>
      <c r="G133" s="72">
        <v>30</v>
      </c>
      <c r="H133" s="75">
        <v>29</v>
      </c>
      <c r="I133" s="235"/>
      <c r="J133" s="75"/>
      <c r="K133" s="75"/>
      <c r="L133" s="75"/>
      <c r="M133" s="75">
        <v>30</v>
      </c>
      <c r="N133" s="75"/>
      <c r="O133" s="90">
        <v>1</v>
      </c>
      <c r="P133" s="77"/>
      <c r="Q133" s="77"/>
      <c r="R133" s="77"/>
      <c r="S133" s="77"/>
      <c r="T133" s="77"/>
      <c r="U133" s="71">
        <f t="shared" si="18"/>
        <v>3.3333333333333335</v>
      </c>
      <c r="V133" s="71">
        <f t="shared" si="24"/>
        <v>34.5</v>
      </c>
      <c r="W133" s="10">
        <f t="shared" si="19"/>
        <v>34</v>
      </c>
      <c r="X133" s="77">
        <v>30</v>
      </c>
      <c r="Y133" s="10">
        <f>'ИТОГ и проверка (миша-барс)'!C133+AC133</f>
        <v>34</v>
      </c>
      <c r="Z133" s="73">
        <f t="shared" si="23"/>
        <v>29.565217391304351</v>
      </c>
      <c r="AA133" s="71">
        <f t="shared" si="20"/>
        <v>-0.43478260869564878</v>
      </c>
      <c r="AB133" s="10">
        <f t="shared" si="21"/>
        <v>0</v>
      </c>
      <c r="AC133" s="236"/>
      <c r="AD133" s="73"/>
      <c r="AE133" s="77"/>
      <c r="AF133" s="77"/>
      <c r="AG133" s="73">
        <f t="shared" si="22"/>
        <v>34</v>
      </c>
      <c r="AH133" s="73"/>
    </row>
    <row r="134" spans="1:34" ht="31.5">
      <c r="A134" s="66" t="s">
        <v>275</v>
      </c>
      <c r="B134" s="67" t="s">
        <v>276</v>
      </c>
      <c r="C134" s="171">
        <v>385.19600000000003</v>
      </c>
      <c r="D134" s="74">
        <v>120</v>
      </c>
      <c r="E134" s="90">
        <v>123</v>
      </c>
      <c r="F134" s="157">
        <f t="shared" si="17"/>
        <v>0.31931795761119014</v>
      </c>
      <c r="G134" s="72">
        <v>36</v>
      </c>
      <c r="H134" s="75">
        <v>30</v>
      </c>
      <c r="I134" s="235"/>
      <c r="J134" s="75"/>
      <c r="K134" s="75"/>
      <c r="L134" s="75"/>
      <c r="M134" s="75">
        <v>36</v>
      </c>
      <c r="N134" s="75"/>
      <c r="O134" s="90">
        <v>18</v>
      </c>
      <c r="P134" s="77"/>
      <c r="Q134" s="77"/>
      <c r="R134" s="77"/>
      <c r="S134" s="77"/>
      <c r="T134" s="77"/>
      <c r="U134" s="71">
        <f t="shared" si="18"/>
        <v>50</v>
      </c>
      <c r="V134" s="257">
        <f t="shared" si="24"/>
        <v>36.9</v>
      </c>
      <c r="W134" s="73">
        <f t="shared" si="19"/>
        <v>36</v>
      </c>
      <c r="X134" s="147">
        <v>30</v>
      </c>
      <c r="Y134" s="73">
        <f>'ИТОГ и проверка (миша-барс)'!C134+AC134</f>
        <v>36</v>
      </c>
      <c r="Z134" s="10">
        <f t="shared" si="23"/>
        <v>29.26829268292683</v>
      </c>
      <c r="AA134" s="71">
        <f t="shared" si="20"/>
        <v>-0.73170731707316961</v>
      </c>
      <c r="AB134" s="73">
        <f t="shared" si="21"/>
        <v>0</v>
      </c>
      <c r="AC134" s="236"/>
      <c r="AD134" s="73"/>
      <c r="AE134" s="77"/>
      <c r="AF134" s="77"/>
      <c r="AG134" s="73">
        <f t="shared" si="22"/>
        <v>36</v>
      </c>
      <c r="AH134" s="73"/>
    </row>
    <row r="135" spans="1:34" ht="31.5">
      <c r="A135" s="66" t="s">
        <v>277</v>
      </c>
      <c r="B135" s="67" t="s">
        <v>278</v>
      </c>
      <c r="C135" s="168">
        <v>42.954999999999998</v>
      </c>
      <c r="D135" s="74">
        <v>28</v>
      </c>
      <c r="E135" s="187">
        <v>25</v>
      </c>
      <c r="F135" s="157">
        <f t="shared" si="17"/>
        <v>0.58200442323361656</v>
      </c>
      <c r="G135" s="72">
        <v>8</v>
      </c>
      <c r="H135" s="75">
        <v>29</v>
      </c>
      <c r="I135" s="235"/>
      <c r="J135" s="75"/>
      <c r="K135" s="75"/>
      <c r="L135" s="75"/>
      <c r="M135" s="75">
        <v>8</v>
      </c>
      <c r="N135" s="75"/>
      <c r="O135" s="70">
        <v>2</v>
      </c>
      <c r="P135" s="77"/>
      <c r="Q135" s="77"/>
      <c r="R135" s="77"/>
      <c r="S135" s="77"/>
      <c r="T135" s="77"/>
      <c r="U135" s="71">
        <f t="shared" si="18"/>
        <v>25</v>
      </c>
      <c r="V135" s="71">
        <f t="shared" si="24"/>
        <v>7.5</v>
      </c>
      <c r="W135" s="10">
        <f t="shared" si="19"/>
        <v>7</v>
      </c>
      <c r="X135" s="77">
        <v>30</v>
      </c>
      <c r="Y135" s="10">
        <f>'ИТОГ и проверка (миша-барс)'!C135+AC135</f>
        <v>5</v>
      </c>
      <c r="Z135" s="73">
        <f t="shared" si="23"/>
        <v>20</v>
      </c>
      <c r="AA135" s="71">
        <f t="shared" si="20"/>
        <v>-10</v>
      </c>
      <c r="AB135" s="10">
        <f t="shared" si="21"/>
        <v>0</v>
      </c>
      <c r="AC135" s="236"/>
      <c r="AD135" s="73"/>
      <c r="AE135" s="77"/>
      <c r="AF135" s="77"/>
      <c r="AG135" s="73">
        <f t="shared" si="22"/>
        <v>5</v>
      </c>
      <c r="AH135" s="73"/>
    </row>
    <row r="136" spans="1:34" ht="47.25">
      <c r="A136" s="66" t="s">
        <v>279</v>
      </c>
      <c r="B136" s="67" t="s">
        <v>280</v>
      </c>
      <c r="C136" s="171">
        <v>31.655000000000001</v>
      </c>
      <c r="D136" s="74">
        <v>6</v>
      </c>
      <c r="E136" s="90">
        <v>7</v>
      </c>
      <c r="F136" s="157">
        <f t="shared" si="17"/>
        <v>0.22113410203759279</v>
      </c>
      <c r="G136" s="72">
        <v>1</v>
      </c>
      <c r="H136" s="75">
        <v>17</v>
      </c>
      <c r="I136" s="235"/>
      <c r="J136" s="75"/>
      <c r="K136" s="75"/>
      <c r="L136" s="75"/>
      <c r="M136" s="75">
        <v>1</v>
      </c>
      <c r="N136" s="75"/>
      <c r="O136" s="90">
        <v>0</v>
      </c>
      <c r="P136" s="77"/>
      <c r="Q136" s="77"/>
      <c r="R136" s="77"/>
      <c r="S136" s="77"/>
      <c r="T136" s="77"/>
      <c r="U136" s="71">
        <f t="shared" si="18"/>
        <v>0</v>
      </c>
      <c r="V136" s="257">
        <f t="shared" si="24"/>
        <v>2.1</v>
      </c>
      <c r="W136" s="73">
        <f t="shared" si="19"/>
        <v>2</v>
      </c>
      <c r="X136" s="147">
        <v>30</v>
      </c>
      <c r="Y136" s="73">
        <f>'ИТОГ и проверка (миша-барс)'!C136+AC136</f>
        <v>0</v>
      </c>
      <c r="Z136" s="10">
        <f t="shared" si="23"/>
        <v>0</v>
      </c>
      <c r="AA136" s="71">
        <f t="shared" si="20"/>
        <v>-30</v>
      </c>
      <c r="AB136" s="73">
        <f t="shared" si="21"/>
        <v>0</v>
      </c>
      <c r="AC136" s="103">
        <v>0</v>
      </c>
      <c r="AD136" s="73"/>
      <c r="AE136" s="77"/>
      <c r="AF136" s="77"/>
      <c r="AG136" s="73">
        <f t="shared" si="22"/>
        <v>0</v>
      </c>
      <c r="AH136" s="73"/>
    </row>
    <row r="137" spans="1:34" ht="47.25">
      <c r="A137" s="66" t="s">
        <v>281</v>
      </c>
      <c r="B137" s="67" t="s">
        <v>282</v>
      </c>
      <c r="C137" s="168">
        <v>49.08</v>
      </c>
      <c r="D137" s="74">
        <v>10</v>
      </c>
      <c r="E137" s="148">
        <v>10</v>
      </c>
      <c r="F137" s="157">
        <f t="shared" si="17"/>
        <v>0.20374898125509372</v>
      </c>
      <c r="G137" s="72">
        <v>3</v>
      </c>
      <c r="H137" s="75">
        <v>30</v>
      </c>
      <c r="I137" s="235"/>
      <c r="J137" s="75"/>
      <c r="K137" s="75"/>
      <c r="L137" s="75"/>
      <c r="M137" s="75">
        <v>3</v>
      </c>
      <c r="N137" s="75"/>
      <c r="O137" s="70">
        <v>0</v>
      </c>
      <c r="P137" s="77"/>
      <c r="Q137" s="77"/>
      <c r="R137" s="77"/>
      <c r="S137" s="77"/>
      <c r="T137" s="77"/>
      <c r="U137" s="71">
        <f t="shared" si="18"/>
        <v>0</v>
      </c>
      <c r="V137" s="71">
        <f t="shared" si="24"/>
        <v>3</v>
      </c>
      <c r="W137" s="10">
        <f t="shared" si="19"/>
        <v>3</v>
      </c>
      <c r="X137" s="77">
        <v>30</v>
      </c>
      <c r="Y137" s="10">
        <f>'ИТОГ и проверка (миша-барс)'!C137+AC137</f>
        <v>1</v>
      </c>
      <c r="Z137" s="73">
        <f t="shared" si="23"/>
        <v>10</v>
      </c>
      <c r="AA137" s="71">
        <f t="shared" si="20"/>
        <v>-20</v>
      </c>
      <c r="AB137" s="10">
        <f t="shared" si="21"/>
        <v>0</v>
      </c>
      <c r="AC137" s="103">
        <v>0</v>
      </c>
      <c r="AD137" s="73"/>
      <c r="AE137" s="77"/>
      <c r="AF137" s="77"/>
      <c r="AG137" s="73">
        <f t="shared" si="22"/>
        <v>1</v>
      </c>
      <c r="AH137" s="73"/>
    </row>
    <row r="138" spans="1:34" ht="47.25">
      <c r="A138" s="66" t="s">
        <v>283</v>
      </c>
      <c r="B138" s="67" t="s">
        <v>284</v>
      </c>
      <c r="C138" s="171">
        <v>151.08000000000001</v>
      </c>
      <c r="D138" s="74">
        <v>26</v>
      </c>
      <c r="E138" s="90">
        <v>26</v>
      </c>
      <c r="F138" s="157">
        <f t="shared" si="17"/>
        <v>0.17209425469949693</v>
      </c>
      <c r="G138" s="72">
        <v>7</v>
      </c>
      <c r="H138" s="75">
        <v>27</v>
      </c>
      <c r="I138" s="75">
        <v>0</v>
      </c>
      <c r="J138" s="75"/>
      <c r="K138" s="75"/>
      <c r="L138" s="75"/>
      <c r="M138" s="75">
        <v>7</v>
      </c>
      <c r="N138" s="75"/>
      <c r="O138" s="90">
        <v>3</v>
      </c>
      <c r="P138" s="77"/>
      <c r="Q138" s="77"/>
      <c r="R138" s="77"/>
      <c r="S138" s="77"/>
      <c r="T138" s="77"/>
      <c r="U138" s="71">
        <f t="shared" si="18"/>
        <v>42.857142857142854</v>
      </c>
      <c r="V138" s="257">
        <f t="shared" si="24"/>
        <v>7.8</v>
      </c>
      <c r="W138" s="73">
        <f t="shared" si="19"/>
        <v>7</v>
      </c>
      <c r="X138" s="147">
        <v>30</v>
      </c>
      <c r="Y138" s="73">
        <f>'ИТОГ и проверка (миша-барс)'!C138+AC138</f>
        <v>2</v>
      </c>
      <c r="Z138" s="10">
        <f t="shared" si="23"/>
        <v>7.6923076923076916</v>
      </c>
      <c r="AA138" s="71">
        <f t="shared" si="20"/>
        <v>-22.307692307692307</v>
      </c>
      <c r="AB138" s="73">
        <f t="shared" si="21"/>
        <v>0</v>
      </c>
      <c r="AC138" s="103">
        <v>0</v>
      </c>
      <c r="AD138" s="73"/>
      <c r="AE138" s="77"/>
      <c r="AF138" s="77"/>
      <c r="AG138" s="73">
        <f t="shared" si="22"/>
        <v>2</v>
      </c>
      <c r="AH138" s="73"/>
    </row>
    <row r="139" spans="1:34" ht="47.25">
      <c r="A139" s="66" t="s">
        <v>285</v>
      </c>
      <c r="B139" s="67" t="s">
        <v>286</v>
      </c>
      <c r="C139" s="168">
        <v>46.08</v>
      </c>
      <c r="D139" s="74">
        <v>12</v>
      </c>
      <c r="E139" s="148">
        <v>12</v>
      </c>
      <c r="F139" s="157">
        <f t="shared" si="17"/>
        <v>0.26041666666666669</v>
      </c>
      <c r="G139" s="72">
        <v>3</v>
      </c>
      <c r="H139" s="75">
        <v>25</v>
      </c>
      <c r="I139" s="75">
        <v>0</v>
      </c>
      <c r="J139" s="75"/>
      <c r="K139" s="75"/>
      <c r="L139" s="75"/>
      <c r="M139" s="75">
        <v>3</v>
      </c>
      <c r="N139" s="75"/>
      <c r="O139" s="90">
        <v>0</v>
      </c>
      <c r="P139" s="77"/>
      <c r="Q139" s="77"/>
      <c r="R139" s="77"/>
      <c r="S139" s="77"/>
      <c r="T139" s="77"/>
      <c r="U139" s="71">
        <f t="shared" si="18"/>
        <v>0</v>
      </c>
      <c r="V139" s="71">
        <f t="shared" si="24"/>
        <v>3.5999999999999996</v>
      </c>
      <c r="W139" s="10">
        <f t="shared" si="19"/>
        <v>3</v>
      </c>
      <c r="X139" s="77">
        <v>30</v>
      </c>
      <c r="Y139" s="10">
        <f>'ИТОГ и проверка (миша-барс)'!C139+AC139</f>
        <v>2</v>
      </c>
      <c r="Z139" s="73">
        <f t="shared" si="23"/>
        <v>16.666666666666668</v>
      </c>
      <c r="AA139" s="71">
        <f t="shared" si="20"/>
        <v>-13.333333333333332</v>
      </c>
      <c r="AB139" s="10">
        <f t="shared" si="21"/>
        <v>0</v>
      </c>
      <c r="AC139" s="103">
        <v>0</v>
      </c>
      <c r="AD139" s="73"/>
      <c r="AE139" s="77"/>
      <c r="AF139" s="77"/>
      <c r="AG139" s="73">
        <f t="shared" si="22"/>
        <v>2</v>
      </c>
      <c r="AH139" s="73"/>
    </row>
    <row r="140" spans="1:34" ht="47.25">
      <c r="A140" s="66" t="s">
        <v>287</v>
      </c>
      <c r="B140" s="67" t="s">
        <v>288</v>
      </c>
      <c r="C140" s="171">
        <v>2622.14</v>
      </c>
      <c r="D140" s="74">
        <v>446</v>
      </c>
      <c r="E140" s="90">
        <v>450</v>
      </c>
      <c r="F140" s="157">
        <f t="shared" si="17"/>
        <v>0.17161555065709688</v>
      </c>
      <c r="G140" s="72">
        <v>83</v>
      </c>
      <c r="H140" s="75">
        <v>30</v>
      </c>
      <c r="I140" s="75">
        <v>50</v>
      </c>
      <c r="J140" s="75"/>
      <c r="K140" s="75"/>
      <c r="L140" s="75"/>
      <c r="M140" s="75">
        <v>83</v>
      </c>
      <c r="N140" s="75"/>
      <c r="O140" s="90">
        <v>2</v>
      </c>
      <c r="P140" s="77"/>
      <c r="Q140" s="77"/>
      <c r="R140" s="77"/>
      <c r="S140" s="77"/>
      <c r="T140" s="77"/>
      <c r="U140" s="71">
        <f t="shared" si="18"/>
        <v>2.4096385542168677</v>
      </c>
      <c r="V140" s="257">
        <f t="shared" si="24"/>
        <v>135</v>
      </c>
      <c r="W140" s="73">
        <f t="shared" si="19"/>
        <v>135</v>
      </c>
      <c r="X140" s="147">
        <v>30</v>
      </c>
      <c r="Y140" s="73">
        <f>'ИТОГ и проверка (миша-барс)'!C140+AC140</f>
        <v>112</v>
      </c>
      <c r="Z140" s="10">
        <f t="shared" si="23"/>
        <v>24.888888888888889</v>
      </c>
      <c r="AA140" s="71">
        <f t="shared" si="20"/>
        <v>-5.1111111111111107</v>
      </c>
      <c r="AB140" s="73">
        <f t="shared" si="21"/>
        <v>0</v>
      </c>
      <c r="AC140" s="103">
        <v>67</v>
      </c>
      <c r="AD140" s="73"/>
      <c r="AE140" s="77"/>
      <c r="AF140" s="77"/>
      <c r="AG140" s="73">
        <f>Y140-AC140</f>
        <v>45</v>
      </c>
      <c r="AH140" s="73"/>
    </row>
    <row r="141" spans="1:34">
      <c r="A141" s="93" t="s">
        <v>289</v>
      </c>
      <c r="B141" s="57" t="s">
        <v>290</v>
      </c>
      <c r="C141" s="175"/>
      <c r="D141" s="58"/>
      <c r="E141" s="164"/>
      <c r="F141" s="192"/>
      <c r="G141" s="119"/>
      <c r="H141" s="61"/>
      <c r="I141" s="61"/>
      <c r="J141" s="61"/>
      <c r="K141" s="61"/>
      <c r="L141" s="61"/>
      <c r="M141" s="61"/>
      <c r="N141" s="61"/>
      <c r="O141" s="59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120"/>
      <c r="AA141" s="60"/>
      <c r="AB141" s="10">
        <f t="shared" si="21"/>
        <v>0</v>
      </c>
      <c r="AC141" s="60"/>
      <c r="AD141" s="60"/>
      <c r="AE141" s="60"/>
      <c r="AF141" s="60"/>
      <c r="AG141" s="60"/>
      <c r="AH141" s="60"/>
    </row>
    <row r="142" spans="1:34" ht="31.5">
      <c r="A142" s="66" t="s">
        <v>291</v>
      </c>
      <c r="B142" s="67" t="s">
        <v>292</v>
      </c>
      <c r="C142" s="171">
        <v>240</v>
      </c>
      <c r="D142" s="69">
        <v>0</v>
      </c>
      <c r="E142" s="90">
        <v>0</v>
      </c>
      <c r="F142" s="157">
        <f t="shared" si="17"/>
        <v>0</v>
      </c>
      <c r="G142" s="72">
        <v>0</v>
      </c>
      <c r="H142" s="75">
        <v>0</v>
      </c>
      <c r="I142" s="75"/>
      <c r="J142" s="75"/>
      <c r="K142" s="75"/>
      <c r="L142" s="75"/>
      <c r="M142" s="75">
        <v>0</v>
      </c>
      <c r="N142" s="75"/>
      <c r="O142" s="90">
        <v>0</v>
      </c>
      <c r="P142" s="77"/>
      <c r="Q142" s="77"/>
      <c r="R142" s="77"/>
      <c r="S142" s="77"/>
      <c r="T142" s="77"/>
      <c r="U142" s="71">
        <v>0</v>
      </c>
      <c r="V142" s="257">
        <f t="shared" si="24"/>
        <v>0</v>
      </c>
      <c r="W142" s="73">
        <f t="shared" si="19"/>
        <v>0</v>
      </c>
      <c r="X142" s="147">
        <v>30</v>
      </c>
      <c r="Y142" s="73">
        <f>'ИТОГ и проверка (миша-барс)'!C142+AC142</f>
        <v>0</v>
      </c>
      <c r="Z142" s="10">
        <v>0</v>
      </c>
      <c r="AA142" s="71">
        <f t="shared" si="20"/>
        <v>-30</v>
      </c>
      <c r="AB142" s="73">
        <f t="shared" si="21"/>
        <v>0</v>
      </c>
      <c r="AC142" s="77"/>
      <c r="AD142" s="73"/>
      <c r="AE142" s="77"/>
      <c r="AF142" s="77"/>
      <c r="AG142" s="73">
        <f t="shared" si="22"/>
        <v>0</v>
      </c>
      <c r="AH142" s="73"/>
    </row>
    <row r="143" spans="1:34">
      <c r="A143" s="93" t="s">
        <v>293</v>
      </c>
      <c r="B143" s="57" t="s">
        <v>294</v>
      </c>
      <c r="C143" s="175"/>
      <c r="D143" s="58"/>
      <c r="E143" s="164"/>
      <c r="F143" s="192"/>
      <c r="G143" s="119"/>
      <c r="H143" s="61"/>
      <c r="I143" s="61"/>
      <c r="J143" s="61"/>
      <c r="K143" s="61"/>
      <c r="L143" s="61"/>
      <c r="M143" s="61"/>
      <c r="N143" s="61"/>
      <c r="O143" s="59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120"/>
      <c r="AA143" s="60"/>
      <c r="AB143" s="10">
        <f t="shared" si="21"/>
        <v>0</v>
      </c>
      <c r="AC143" s="60"/>
      <c r="AD143" s="60"/>
      <c r="AE143" s="60"/>
      <c r="AF143" s="60"/>
      <c r="AG143" s="60"/>
      <c r="AH143" s="60"/>
    </row>
    <row r="144" spans="1:34" ht="31.5">
      <c r="A144" s="66" t="s">
        <v>295</v>
      </c>
      <c r="B144" s="67" t="s">
        <v>296</v>
      </c>
      <c r="C144" s="171">
        <v>8.4109999999999996</v>
      </c>
      <c r="D144" s="74">
        <v>21</v>
      </c>
      <c r="E144" s="70">
        <v>15</v>
      </c>
      <c r="F144" s="157">
        <f t="shared" si="17"/>
        <v>1.7833789085721081</v>
      </c>
      <c r="G144" s="72">
        <v>6</v>
      </c>
      <c r="H144" s="75">
        <v>29</v>
      </c>
      <c r="I144" s="75"/>
      <c r="J144" s="75"/>
      <c r="K144" s="75"/>
      <c r="L144" s="75"/>
      <c r="M144" s="75">
        <v>6</v>
      </c>
      <c r="N144" s="75"/>
      <c r="O144" s="70"/>
      <c r="P144" s="77"/>
      <c r="Q144" s="77"/>
      <c r="R144" s="77"/>
      <c r="S144" s="77"/>
      <c r="T144" s="77"/>
      <c r="U144" s="71">
        <f t="shared" si="18"/>
        <v>0</v>
      </c>
      <c r="V144" s="257">
        <f t="shared" si="24"/>
        <v>4.5</v>
      </c>
      <c r="W144" s="73">
        <f t="shared" si="19"/>
        <v>4</v>
      </c>
      <c r="X144" s="147">
        <v>30</v>
      </c>
      <c r="Y144" s="73">
        <f>'ИТОГ и проверка (миша-барс)'!C144+AC144</f>
        <v>4</v>
      </c>
      <c r="Z144" s="10">
        <f t="shared" si="23"/>
        <v>26.666666666666668</v>
      </c>
      <c r="AA144" s="71">
        <f t="shared" si="20"/>
        <v>-3.3333333333333321</v>
      </c>
      <c r="AB144" s="73">
        <f t="shared" si="21"/>
        <v>0</v>
      </c>
      <c r="AC144" s="77"/>
      <c r="AD144" s="73"/>
      <c r="AE144" s="77"/>
      <c r="AF144" s="77"/>
      <c r="AG144" s="73">
        <f t="shared" si="22"/>
        <v>4</v>
      </c>
      <c r="AH144" s="73"/>
    </row>
    <row r="145" spans="1:34">
      <c r="A145" s="66" t="s">
        <v>297</v>
      </c>
      <c r="B145" s="67" t="s">
        <v>298</v>
      </c>
      <c r="C145" s="168">
        <v>62.664999999999999</v>
      </c>
      <c r="D145" s="74">
        <v>126</v>
      </c>
      <c r="E145" s="187">
        <v>40</v>
      </c>
      <c r="F145" s="157">
        <f t="shared" si="17"/>
        <v>0.63831484879917022</v>
      </c>
      <c r="G145" s="72">
        <v>37</v>
      </c>
      <c r="H145" s="75">
        <v>29</v>
      </c>
      <c r="I145" s="75"/>
      <c r="J145" s="75"/>
      <c r="K145" s="75"/>
      <c r="L145" s="75"/>
      <c r="M145" s="75">
        <v>37</v>
      </c>
      <c r="N145" s="75"/>
      <c r="O145" s="70">
        <v>3</v>
      </c>
      <c r="P145" s="77"/>
      <c r="Q145" s="77"/>
      <c r="R145" s="77"/>
      <c r="S145" s="77"/>
      <c r="T145" s="77"/>
      <c r="U145" s="71">
        <f t="shared" si="18"/>
        <v>8.1081081081081088</v>
      </c>
      <c r="V145" s="71">
        <f t="shared" si="24"/>
        <v>12</v>
      </c>
      <c r="W145" s="10">
        <f t="shared" si="19"/>
        <v>12</v>
      </c>
      <c r="X145" s="77">
        <v>30</v>
      </c>
      <c r="Y145" s="10">
        <f>'ИТОГ и проверка (миша-барс)'!C145+AC145</f>
        <v>12</v>
      </c>
      <c r="Z145" s="73">
        <f t="shared" si="23"/>
        <v>30</v>
      </c>
      <c r="AA145" s="71">
        <f t="shared" si="20"/>
        <v>0</v>
      </c>
      <c r="AB145" s="10">
        <f t="shared" si="21"/>
        <v>0</v>
      </c>
      <c r="AC145" s="77"/>
      <c r="AD145" s="73"/>
      <c r="AE145" s="77"/>
      <c r="AF145" s="77"/>
      <c r="AG145" s="73">
        <f t="shared" si="22"/>
        <v>12</v>
      </c>
      <c r="AH145" s="73"/>
    </row>
    <row r="146" spans="1:34" ht="78.75">
      <c r="A146" s="66" t="s">
        <v>299</v>
      </c>
      <c r="B146" s="67" t="s">
        <v>300</v>
      </c>
      <c r="C146" s="222">
        <v>46.898000000000003</v>
      </c>
      <c r="D146" s="74">
        <v>53</v>
      </c>
      <c r="E146" s="70">
        <v>69</v>
      </c>
      <c r="F146" s="157">
        <f t="shared" si="17"/>
        <v>1.4712780928824256</v>
      </c>
      <c r="G146" s="72">
        <v>15</v>
      </c>
      <c r="H146" s="75">
        <v>28</v>
      </c>
      <c r="I146" s="75"/>
      <c r="J146" s="75"/>
      <c r="K146" s="75"/>
      <c r="L146" s="75"/>
      <c r="M146" s="75">
        <v>15</v>
      </c>
      <c r="N146" s="75"/>
      <c r="O146" s="70">
        <v>4</v>
      </c>
      <c r="P146" s="77"/>
      <c r="Q146" s="77"/>
      <c r="R146" s="77"/>
      <c r="S146" s="77"/>
      <c r="T146" s="77"/>
      <c r="U146" s="71">
        <f t="shared" si="18"/>
        <v>26.666666666666668</v>
      </c>
      <c r="V146" s="257">
        <f t="shared" si="24"/>
        <v>20.7</v>
      </c>
      <c r="W146" s="73">
        <f t="shared" si="19"/>
        <v>20</v>
      </c>
      <c r="X146" s="147">
        <v>30</v>
      </c>
      <c r="Y146" s="73">
        <f>'ИТОГ и проверка (миша-барс)'!C146+AC146</f>
        <v>20</v>
      </c>
      <c r="Z146" s="10">
        <f t="shared" si="23"/>
        <v>28.985507246376812</v>
      </c>
      <c r="AA146" s="71">
        <f t="shared" si="20"/>
        <v>-1.0144927536231876</v>
      </c>
      <c r="AB146" s="73">
        <f t="shared" si="21"/>
        <v>0</v>
      </c>
      <c r="AC146" s="77"/>
      <c r="AD146" s="73"/>
      <c r="AE146" s="77"/>
      <c r="AF146" s="77"/>
      <c r="AG146" s="73">
        <f t="shared" si="22"/>
        <v>20</v>
      </c>
      <c r="AH146" s="73"/>
    </row>
    <row r="147" spans="1:34" ht="47.25">
      <c r="A147" s="66" t="s">
        <v>301</v>
      </c>
      <c r="B147" s="67" t="s">
        <v>302</v>
      </c>
      <c r="C147" s="189">
        <v>41.238999999999997</v>
      </c>
      <c r="D147" s="74">
        <v>22</v>
      </c>
      <c r="E147" s="187">
        <v>24</v>
      </c>
      <c r="F147" s="157">
        <f t="shared" si="17"/>
        <v>0.58197337471810673</v>
      </c>
      <c r="G147" s="72">
        <v>6</v>
      </c>
      <c r="H147" s="75">
        <v>27</v>
      </c>
      <c r="I147" s="75"/>
      <c r="J147" s="75"/>
      <c r="K147" s="75"/>
      <c r="L147" s="75"/>
      <c r="M147" s="75">
        <v>6</v>
      </c>
      <c r="N147" s="75"/>
      <c r="O147" s="70">
        <v>0</v>
      </c>
      <c r="P147" s="77"/>
      <c r="Q147" s="77"/>
      <c r="R147" s="77"/>
      <c r="S147" s="77"/>
      <c r="T147" s="77"/>
      <c r="U147" s="71">
        <f t="shared" si="18"/>
        <v>0</v>
      </c>
      <c r="V147" s="71">
        <f t="shared" si="24"/>
        <v>7.1999999999999993</v>
      </c>
      <c r="W147" s="10">
        <f t="shared" si="19"/>
        <v>7</v>
      </c>
      <c r="X147" s="77">
        <v>30</v>
      </c>
      <c r="Y147" s="10">
        <f>'ИТОГ и проверка (миша-барс)'!C147+AC147</f>
        <v>7</v>
      </c>
      <c r="Z147" s="73">
        <f t="shared" si="23"/>
        <v>29.166666666666668</v>
      </c>
      <c r="AA147" s="71">
        <f t="shared" si="20"/>
        <v>-0.83333333333333215</v>
      </c>
      <c r="AB147" s="10">
        <f t="shared" si="21"/>
        <v>0</v>
      </c>
      <c r="AC147" s="77"/>
      <c r="AD147" s="73"/>
      <c r="AE147" s="77"/>
      <c r="AF147" s="77"/>
      <c r="AG147" s="73">
        <f t="shared" si="22"/>
        <v>7</v>
      </c>
      <c r="AH147" s="73"/>
    </row>
    <row r="148" spans="1:34" ht="31.5">
      <c r="A148" s="66" t="s">
        <v>303</v>
      </c>
      <c r="B148" s="67" t="s">
        <v>304</v>
      </c>
      <c r="C148" s="222">
        <v>49.59</v>
      </c>
      <c r="D148" s="74">
        <v>18</v>
      </c>
      <c r="E148" s="90">
        <v>18</v>
      </c>
      <c r="F148" s="157">
        <f t="shared" si="17"/>
        <v>0.36297640653357527</v>
      </c>
      <c r="G148" s="72">
        <v>1</v>
      </c>
      <c r="H148" s="75">
        <v>6</v>
      </c>
      <c r="I148" s="75"/>
      <c r="J148" s="75"/>
      <c r="K148" s="75"/>
      <c r="L148" s="75"/>
      <c r="M148" s="75">
        <v>1</v>
      </c>
      <c r="N148" s="75"/>
      <c r="O148" s="90">
        <v>0</v>
      </c>
      <c r="P148" s="77"/>
      <c r="Q148" s="77"/>
      <c r="R148" s="77"/>
      <c r="S148" s="77"/>
      <c r="T148" s="77"/>
      <c r="U148" s="71">
        <f t="shared" si="18"/>
        <v>0</v>
      </c>
      <c r="V148" s="257">
        <f t="shared" si="24"/>
        <v>5.3999999999999995</v>
      </c>
      <c r="W148" s="73">
        <f t="shared" si="19"/>
        <v>5</v>
      </c>
      <c r="X148" s="147">
        <v>30</v>
      </c>
      <c r="Y148" s="73">
        <f>'ИТОГ и проверка (миша-барс)'!C148+AC148</f>
        <v>1</v>
      </c>
      <c r="Z148" s="10">
        <f t="shared" si="23"/>
        <v>5.5555555555555554</v>
      </c>
      <c r="AA148" s="71">
        <f t="shared" si="20"/>
        <v>-24.444444444444443</v>
      </c>
      <c r="AB148" s="73">
        <f t="shared" si="21"/>
        <v>0</v>
      </c>
      <c r="AC148" s="77"/>
      <c r="AD148" s="73"/>
      <c r="AE148" s="77"/>
      <c r="AF148" s="77"/>
      <c r="AG148" s="73">
        <f t="shared" si="22"/>
        <v>1</v>
      </c>
      <c r="AH148" s="73"/>
    </row>
    <row r="149" spans="1:34" ht="31.5">
      <c r="A149" s="66" t="s">
        <v>305</v>
      </c>
      <c r="B149" s="67" t="s">
        <v>306</v>
      </c>
      <c r="C149" s="168">
        <v>16.614000000000001</v>
      </c>
      <c r="D149" s="74">
        <v>13</v>
      </c>
      <c r="E149" s="226">
        <v>13</v>
      </c>
      <c r="F149" s="157">
        <f t="shared" si="17"/>
        <v>0.78247261345852892</v>
      </c>
      <c r="G149" s="72">
        <v>1</v>
      </c>
      <c r="H149" s="75">
        <v>8</v>
      </c>
      <c r="I149" s="75"/>
      <c r="J149" s="75"/>
      <c r="K149" s="75"/>
      <c r="L149" s="75"/>
      <c r="M149" s="75">
        <v>1</v>
      </c>
      <c r="N149" s="75"/>
      <c r="O149" s="70">
        <v>1</v>
      </c>
      <c r="P149" s="77"/>
      <c r="Q149" s="77"/>
      <c r="R149" s="77"/>
      <c r="S149" s="77"/>
      <c r="T149" s="77"/>
      <c r="U149" s="71">
        <f t="shared" si="18"/>
        <v>100</v>
      </c>
      <c r="V149" s="71">
        <f t="shared" si="24"/>
        <v>3.9</v>
      </c>
      <c r="W149" s="10">
        <f t="shared" si="19"/>
        <v>3</v>
      </c>
      <c r="X149" s="77">
        <v>30</v>
      </c>
      <c r="Y149" s="10">
        <f>'ИТОГ и проверка (миша-барс)'!C149+AC149</f>
        <v>1</v>
      </c>
      <c r="Z149" s="73">
        <f t="shared" si="23"/>
        <v>7.6923076923076916</v>
      </c>
      <c r="AA149" s="71">
        <f t="shared" si="20"/>
        <v>-22.307692307692307</v>
      </c>
      <c r="AB149" s="10">
        <f t="shared" si="21"/>
        <v>0</v>
      </c>
      <c r="AC149" s="77"/>
      <c r="AD149" s="73"/>
      <c r="AE149" s="77"/>
      <c r="AF149" s="77"/>
      <c r="AG149" s="73">
        <f t="shared" si="22"/>
        <v>1</v>
      </c>
      <c r="AH149" s="73"/>
    </row>
    <row r="150" spans="1:34" ht="47.25">
      <c r="A150" s="66" t="s">
        <v>307</v>
      </c>
      <c r="B150" s="67" t="s">
        <v>308</v>
      </c>
      <c r="C150" s="171">
        <v>25.611000000000001</v>
      </c>
      <c r="D150" s="74">
        <v>14</v>
      </c>
      <c r="E150" s="70">
        <v>14</v>
      </c>
      <c r="F150" s="157">
        <f t="shared" si="17"/>
        <v>0.54664011557533876</v>
      </c>
      <c r="G150" s="72">
        <v>4</v>
      </c>
      <c r="H150" s="75">
        <v>29</v>
      </c>
      <c r="I150" s="75"/>
      <c r="J150" s="75"/>
      <c r="K150" s="75"/>
      <c r="L150" s="75"/>
      <c r="M150" s="75">
        <v>4</v>
      </c>
      <c r="N150" s="75"/>
      <c r="O150" s="70">
        <v>0</v>
      </c>
      <c r="P150" s="77"/>
      <c r="Q150" s="77"/>
      <c r="R150" s="77"/>
      <c r="S150" s="77"/>
      <c r="T150" s="77"/>
      <c r="U150" s="71">
        <f t="shared" si="18"/>
        <v>0</v>
      </c>
      <c r="V150" s="257">
        <f t="shared" si="24"/>
        <v>4.2</v>
      </c>
      <c r="W150" s="73">
        <f t="shared" si="19"/>
        <v>4</v>
      </c>
      <c r="X150" s="147">
        <v>30</v>
      </c>
      <c r="Y150" s="73">
        <f>'ИТОГ и проверка (миша-барс)'!C150+AC150</f>
        <v>2</v>
      </c>
      <c r="Z150" s="10">
        <f t="shared" si="23"/>
        <v>14.285714285714285</v>
      </c>
      <c r="AA150" s="71">
        <f t="shared" si="20"/>
        <v>-15.714285714285715</v>
      </c>
      <c r="AB150" s="73">
        <f t="shared" si="21"/>
        <v>0</v>
      </c>
      <c r="AC150" s="77"/>
      <c r="AD150" s="73"/>
      <c r="AE150" s="77"/>
      <c r="AF150" s="77"/>
      <c r="AG150" s="73">
        <f t="shared" si="22"/>
        <v>2</v>
      </c>
      <c r="AH150" s="73"/>
    </row>
    <row r="151" spans="1:34" ht="31.5">
      <c r="A151" s="66" t="s">
        <v>309</v>
      </c>
      <c r="B151" s="67" t="s">
        <v>310</v>
      </c>
      <c r="C151" s="195">
        <v>9.4640000000000004</v>
      </c>
      <c r="D151" s="74">
        <v>26</v>
      </c>
      <c r="E151" s="148">
        <v>26</v>
      </c>
      <c r="F151" s="157">
        <f t="shared" si="17"/>
        <v>2.7472527472527473</v>
      </c>
      <c r="G151" s="72">
        <v>3</v>
      </c>
      <c r="H151" s="75">
        <v>12</v>
      </c>
      <c r="I151" s="75"/>
      <c r="J151" s="75"/>
      <c r="K151" s="75"/>
      <c r="L151" s="75"/>
      <c r="M151" s="75">
        <v>3</v>
      </c>
      <c r="N151" s="75"/>
      <c r="O151" s="70">
        <v>0</v>
      </c>
      <c r="P151" s="77"/>
      <c r="Q151" s="77"/>
      <c r="R151" s="77"/>
      <c r="S151" s="77"/>
      <c r="T151" s="77"/>
      <c r="U151" s="71">
        <f t="shared" si="18"/>
        <v>0</v>
      </c>
      <c r="V151" s="71">
        <f t="shared" si="24"/>
        <v>7.8</v>
      </c>
      <c r="W151" s="10">
        <f t="shared" si="19"/>
        <v>7</v>
      </c>
      <c r="X151" s="77">
        <v>30</v>
      </c>
      <c r="Y151" s="10">
        <f>'ИТОГ и проверка (миша-барс)'!C151+AC151</f>
        <v>3</v>
      </c>
      <c r="Z151" s="73">
        <f t="shared" si="23"/>
        <v>11.538461538461538</v>
      </c>
      <c r="AA151" s="71">
        <f t="shared" si="20"/>
        <v>-18.46153846153846</v>
      </c>
      <c r="AB151" s="10">
        <f t="shared" si="21"/>
        <v>0</v>
      </c>
      <c r="AC151" s="77"/>
      <c r="AD151" s="73"/>
      <c r="AE151" s="77"/>
      <c r="AF151" s="77"/>
      <c r="AG151" s="73">
        <f t="shared" si="22"/>
        <v>3</v>
      </c>
      <c r="AH151" s="73"/>
    </row>
    <row r="152" spans="1:34" ht="31.5">
      <c r="A152" s="66" t="s">
        <v>311</v>
      </c>
      <c r="B152" s="67" t="s">
        <v>312</v>
      </c>
      <c r="C152" s="171">
        <v>76.146000000000001</v>
      </c>
      <c r="D152" s="74">
        <v>55</v>
      </c>
      <c r="E152" s="251">
        <v>52</v>
      </c>
      <c r="F152" s="157">
        <f t="shared" si="17"/>
        <v>0.68289864208231554</v>
      </c>
      <c r="G152" s="72">
        <v>16</v>
      </c>
      <c r="H152" s="75">
        <v>29</v>
      </c>
      <c r="I152" s="75"/>
      <c r="J152" s="75"/>
      <c r="K152" s="75"/>
      <c r="L152" s="75"/>
      <c r="M152" s="75">
        <v>16</v>
      </c>
      <c r="N152" s="75"/>
      <c r="O152" s="70">
        <v>0</v>
      </c>
      <c r="P152" s="77"/>
      <c r="Q152" s="77"/>
      <c r="R152" s="77"/>
      <c r="S152" s="77"/>
      <c r="T152" s="77"/>
      <c r="U152" s="71">
        <f t="shared" si="18"/>
        <v>0</v>
      </c>
      <c r="V152" s="257">
        <f t="shared" si="24"/>
        <v>15.6</v>
      </c>
      <c r="W152" s="73">
        <f t="shared" si="19"/>
        <v>15</v>
      </c>
      <c r="X152" s="147">
        <v>30</v>
      </c>
      <c r="Y152" s="73">
        <f>'ИТОГ и проверка (миша-барс)'!C152+AC152</f>
        <v>15</v>
      </c>
      <c r="Z152" s="10">
        <f t="shared" si="23"/>
        <v>28.846153846153847</v>
      </c>
      <c r="AA152" s="71">
        <f t="shared" si="20"/>
        <v>-1.1538461538461533</v>
      </c>
      <c r="AB152" s="73">
        <f t="shared" si="21"/>
        <v>0</v>
      </c>
      <c r="AC152" s="77"/>
      <c r="AD152" s="73"/>
      <c r="AE152" s="77"/>
      <c r="AF152" s="77"/>
      <c r="AG152" s="73">
        <f t="shared" si="22"/>
        <v>15</v>
      </c>
      <c r="AH152" s="73"/>
    </row>
    <row r="153" spans="1:34" ht="47.25">
      <c r="A153" s="66" t="s">
        <v>313</v>
      </c>
      <c r="B153" s="67" t="s">
        <v>314</v>
      </c>
      <c r="C153" s="168">
        <v>40.438000000000002</v>
      </c>
      <c r="D153" s="284">
        <v>30</v>
      </c>
      <c r="E153" s="170">
        <v>25</v>
      </c>
      <c r="F153" s="174">
        <f t="shared" si="17"/>
        <v>0.61823037736782227</v>
      </c>
      <c r="G153" s="72">
        <v>4</v>
      </c>
      <c r="H153" s="75">
        <v>13</v>
      </c>
      <c r="I153" s="75"/>
      <c r="J153" s="75"/>
      <c r="K153" s="75"/>
      <c r="L153" s="75"/>
      <c r="M153" s="75">
        <v>4</v>
      </c>
      <c r="N153" s="75"/>
      <c r="O153" s="90">
        <v>0</v>
      </c>
      <c r="P153" s="77"/>
      <c r="Q153" s="77"/>
      <c r="R153" s="77"/>
      <c r="S153" s="77"/>
      <c r="T153" s="77"/>
      <c r="U153" s="71">
        <f t="shared" si="18"/>
        <v>0</v>
      </c>
      <c r="V153" s="71">
        <f t="shared" si="24"/>
        <v>7.5</v>
      </c>
      <c r="W153" s="10">
        <f t="shared" si="19"/>
        <v>7</v>
      </c>
      <c r="X153" s="77">
        <v>30</v>
      </c>
      <c r="Y153" s="10">
        <f>'ИТОГ и проверка (миша-барс)'!C153+AC153</f>
        <v>4</v>
      </c>
      <c r="Z153" s="73">
        <f t="shared" si="23"/>
        <v>16</v>
      </c>
      <c r="AA153" s="71">
        <f t="shared" si="20"/>
        <v>-14</v>
      </c>
      <c r="AB153" s="10">
        <f t="shared" si="21"/>
        <v>0</v>
      </c>
      <c r="AC153" s="77"/>
      <c r="AD153" s="73"/>
      <c r="AE153" s="77"/>
      <c r="AF153" s="77"/>
      <c r="AG153" s="73">
        <f t="shared" si="22"/>
        <v>4</v>
      </c>
      <c r="AH153" s="73"/>
    </row>
    <row r="154" spans="1:34" ht="31.5">
      <c r="A154" s="66" t="s">
        <v>315</v>
      </c>
      <c r="B154" s="67" t="s">
        <v>316</v>
      </c>
      <c r="C154" s="171">
        <v>16.07</v>
      </c>
      <c r="D154" s="284">
        <v>17</v>
      </c>
      <c r="E154" s="356">
        <v>18</v>
      </c>
      <c r="F154" s="174">
        <f t="shared" si="17"/>
        <v>1.120099564405725</v>
      </c>
      <c r="G154" s="72">
        <v>5</v>
      </c>
      <c r="H154" s="75">
        <v>29</v>
      </c>
      <c r="I154" s="75"/>
      <c r="J154" s="75"/>
      <c r="K154" s="75"/>
      <c r="L154" s="75"/>
      <c r="M154" s="75">
        <v>5</v>
      </c>
      <c r="N154" s="75"/>
      <c r="O154" s="70">
        <v>2</v>
      </c>
      <c r="P154" s="77"/>
      <c r="Q154" s="77"/>
      <c r="R154" s="77"/>
      <c r="S154" s="77"/>
      <c r="T154" s="77"/>
      <c r="U154" s="71">
        <f t="shared" si="18"/>
        <v>40</v>
      </c>
      <c r="V154" s="257">
        <f t="shared" si="24"/>
        <v>5.3999999999999995</v>
      </c>
      <c r="W154" s="73">
        <f t="shared" si="19"/>
        <v>5</v>
      </c>
      <c r="X154" s="147">
        <v>30</v>
      </c>
      <c r="Y154" s="73">
        <f>'ИТОГ и проверка (миша-барс)'!C154+AC154</f>
        <v>5</v>
      </c>
      <c r="Z154" s="10">
        <f t="shared" si="23"/>
        <v>27.777777777777779</v>
      </c>
      <c r="AA154" s="71">
        <f t="shared" si="20"/>
        <v>-2.2222222222222214</v>
      </c>
      <c r="AB154" s="73">
        <f t="shared" si="21"/>
        <v>0</v>
      </c>
      <c r="AC154" s="77"/>
      <c r="AD154" s="73"/>
      <c r="AE154" s="77"/>
      <c r="AF154" s="77"/>
      <c r="AG154" s="73">
        <f t="shared" si="22"/>
        <v>5</v>
      </c>
      <c r="AH154" s="73"/>
    </row>
    <row r="155" spans="1:34" ht="47.25">
      <c r="A155" s="66" t="s">
        <v>317</v>
      </c>
      <c r="B155" s="67" t="s">
        <v>318</v>
      </c>
      <c r="C155" s="168">
        <v>3.52</v>
      </c>
      <c r="D155" s="74">
        <v>5</v>
      </c>
      <c r="E155" s="334">
        <v>5</v>
      </c>
      <c r="F155" s="157">
        <f t="shared" si="17"/>
        <v>1.4204545454545454</v>
      </c>
      <c r="G155" s="72">
        <v>1</v>
      </c>
      <c r="H155" s="75">
        <v>20</v>
      </c>
      <c r="I155" s="75"/>
      <c r="J155" s="75"/>
      <c r="K155" s="75"/>
      <c r="L155" s="75"/>
      <c r="M155" s="75">
        <v>1</v>
      </c>
      <c r="N155" s="75"/>
      <c r="O155" s="90">
        <v>0</v>
      </c>
      <c r="P155" s="77"/>
      <c r="Q155" s="77"/>
      <c r="R155" s="77"/>
      <c r="S155" s="77"/>
      <c r="T155" s="77"/>
      <c r="U155" s="71">
        <f t="shared" si="18"/>
        <v>0</v>
      </c>
      <c r="V155" s="71">
        <f t="shared" si="24"/>
        <v>1.5</v>
      </c>
      <c r="W155" s="10">
        <f t="shared" si="19"/>
        <v>1</v>
      </c>
      <c r="X155" s="77">
        <v>30</v>
      </c>
      <c r="Y155" s="10">
        <f>'ИТОГ и проверка (миша-барс)'!C155+AC155</f>
        <v>0</v>
      </c>
      <c r="Z155" s="73">
        <f t="shared" si="23"/>
        <v>0</v>
      </c>
      <c r="AA155" s="71">
        <f t="shared" si="20"/>
        <v>-30</v>
      </c>
      <c r="AB155" s="10">
        <f t="shared" si="21"/>
        <v>0</v>
      </c>
      <c r="AC155" s="77"/>
      <c r="AD155" s="73"/>
      <c r="AE155" s="77"/>
      <c r="AF155" s="77"/>
      <c r="AG155" s="73">
        <f t="shared" si="22"/>
        <v>0</v>
      </c>
      <c r="AH155" s="73"/>
    </row>
    <row r="156" spans="1:34" ht="47.25">
      <c r="A156" s="66" t="s">
        <v>319</v>
      </c>
      <c r="B156" s="67" t="s">
        <v>320</v>
      </c>
      <c r="C156" s="171">
        <v>12.092000000000001</v>
      </c>
      <c r="D156" s="74">
        <v>17</v>
      </c>
      <c r="E156" s="111">
        <v>17</v>
      </c>
      <c r="F156" s="157">
        <f t="shared" si="17"/>
        <v>1.4058881905391993</v>
      </c>
      <c r="G156" s="72">
        <v>5</v>
      </c>
      <c r="H156" s="75">
        <v>29</v>
      </c>
      <c r="I156" s="75"/>
      <c r="J156" s="75"/>
      <c r="K156" s="75"/>
      <c r="L156" s="75"/>
      <c r="M156" s="75">
        <v>5</v>
      </c>
      <c r="N156" s="75"/>
      <c r="O156" s="70">
        <v>1</v>
      </c>
      <c r="P156" s="77"/>
      <c r="Q156" s="77"/>
      <c r="R156" s="77"/>
      <c r="S156" s="77"/>
      <c r="T156" s="77"/>
      <c r="U156" s="71">
        <v>0</v>
      </c>
      <c r="V156" s="257">
        <f t="shared" si="24"/>
        <v>5.0999999999999996</v>
      </c>
      <c r="W156" s="73">
        <f t="shared" si="19"/>
        <v>5</v>
      </c>
      <c r="X156" s="147">
        <v>30</v>
      </c>
      <c r="Y156" s="73">
        <f>'ИТОГ и проверка (миша-барс)'!C156+AC156</f>
        <v>5</v>
      </c>
      <c r="Z156" s="10">
        <f t="shared" si="23"/>
        <v>29.411764705882351</v>
      </c>
      <c r="AA156" s="71">
        <f t="shared" si="20"/>
        <v>-0.58823529411764852</v>
      </c>
      <c r="AB156" s="73">
        <f t="shared" si="21"/>
        <v>0</v>
      </c>
      <c r="AC156" s="77"/>
      <c r="AD156" s="73"/>
      <c r="AE156" s="77"/>
      <c r="AF156" s="77"/>
      <c r="AG156" s="73">
        <f t="shared" si="22"/>
        <v>5</v>
      </c>
      <c r="AH156" s="73"/>
    </row>
    <row r="157" spans="1:34" ht="31.5">
      <c r="A157" s="66" t="s">
        <v>321</v>
      </c>
      <c r="B157" s="67" t="s">
        <v>322</v>
      </c>
      <c r="C157" s="168">
        <v>22.745000000000001</v>
      </c>
      <c r="D157" s="74">
        <v>23</v>
      </c>
      <c r="E157" s="206">
        <v>23</v>
      </c>
      <c r="F157" s="157">
        <f t="shared" si="17"/>
        <v>1.0112112552209276</v>
      </c>
      <c r="G157" s="72">
        <v>6</v>
      </c>
      <c r="H157" s="75">
        <v>26</v>
      </c>
      <c r="I157" s="75"/>
      <c r="J157" s="75"/>
      <c r="K157" s="75"/>
      <c r="L157" s="75"/>
      <c r="M157" s="75">
        <v>6</v>
      </c>
      <c r="N157" s="75"/>
      <c r="O157" s="74">
        <v>0</v>
      </c>
      <c r="P157" s="77"/>
      <c r="Q157" s="77"/>
      <c r="R157" s="77"/>
      <c r="S157" s="77"/>
      <c r="T157" s="77"/>
      <c r="U157" s="71">
        <f t="shared" si="18"/>
        <v>0</v>
      </c>
      <c r="V157" s="71">
        <f t="shared" si="24"/>
        <v>6.8999999999999995</v>
      </c>
      <c r="W157" s="10">
        <f t="shared" si="19"/>
        <v>6</v>
      </c>
      <c r="X157" s="77">
        <v>30</v>
      </c>
      <c r="Y157" s="10">
        <f>'ИТОГ и проверка (миша-барс)'!C157+AC157</f>
        <v>6</v>
      </c>
      <c r="Z157" s="73">
        <f t="shared" si="23"/>
        <v>26.086956521739129</v>
      </c>
      <c r="AA157" s="71">
        <f t="shared" si="20"/>
        <v>-3.913043478260871</v>
      </c>
      <c r="AB157" s="10">
        <f t="shared" si="21"/>
        <v>0</v>
      </c>
      <c r="AC157" s="77"/>
      <c r="AD157" s="73"/>
      <c r="AE157" s="77"/>
      <c r="AF157" s="77"/>
      <c r="AG157" s="73">
        <f t="shared" si="22"/>
        <v>6</v>
      </c>
      <c r="AH157" s="73"/>
    </row>
    <row r="158" spans="1:34" ht="31.5">
      <c r="A158" s="66" t="s">
        <v>323</v>
      </c>
      <c r="B158" s="124" t="s">
        <v>324</v>
      </c>
      <c r="C158" s="222">
        <v>33.654000000000003</v>
      </c>
      <c r="D158" s="284">
        <v>8</v>
      </c>
      <c r="E158" s="170">
        <v>8</v>
      </c>
      <c r="F158" s="174">
        <f t="shared" si="17"/>
        <v>0.23771319902537585</v>
      </c>
      <c r="G158" s="72">
        <v>1</v>
      </c>
      <c r="H158" s="75">
        <v>13</v>
      </c>
      <c r="I158" s="75"/>
      <c r="J158" s="75"/>
      <c r="K158" s="75"/>
      <c r="L158" s="75"/>
      <c r="M158" s="75">
        <v>1</v>
      </c>
      <c r="N158" s="75"/>
      <c r="O158" s="70">
        <v>0</v>
      </c>
      <c r="P158" s="77"/>
      <c r="Q158" s="77"/>
      <c r="R158" s="77"/>
      <c r="S158" s="77"/>
      <c r="T158" s="77"/>
      <c r="U158" s="71">
        <f t="shared" si="18"/>
        <v>0</v>
      </c>
      <c r="V158" s="257">
        <f t="shared" si="24"/>
        <v>2.4</v>
      </c>
      <c r="W158" s="73">
        <f t="shared" si="19"/>
        <v>2</v>
      </c>
      <c r="X158" s="147">
        <v>30</v>
      </c>
      <c r="Y158" s="73">
        <f>'ИТОГ и проверка (миша-барс)'!C158+AC158</f>
        <v>1</v>
      </c>
      <c r="Z158" s="10">
        <f t="shared" si="23"/>
        <v>12.5</v>
      </c>
      <c r="AA158" s="71">
        <f t="shared" si="20"/>
        <v>-17.5</v>
      </c>
      <c r="AB158" s="73">
        <f t="shared" si="21"/>
        <v>0</v>
      </c>
      <c r="AC158" s="77"/>
      <c r="AD158" s="73"/>
      <c r="AE158" s="77"/>
      <c r="AF158" s="77"/>
      <c r="AG158" s="73">
        <f t="shared" si="22"/>
        <v>1</v>
      </c>
      <c r="AH158" s="73"/>
    </row>
    <row r="159" spans="1:34" ht="31.5">
      <c r="A159" s="66" t="s">
        <v>325</v>
      </c>
      <c r="B159" s="124" t="s">
        <v>326</v>
      </c>
      <c r="C159" s="195">
        <v>11.364000000000001</v>
      </c>
      <c r="D159" s="284">
        <v>0</v>
      </c>
      <c r="E159" s="170">
        <v>0</v>
      </c>
      <c r="F159" s="174">
        <f t="shared" si="17"/>
        <v>0</v>
      </c>
      <c r="G159" s="72">
        <v>0</v>
      </c>
      <c r="H159" s="75">
        <v>0</v>
      </c>
      <c r="I159" s="75"/>
      <c r="J159" s="75"/>
      <c r="K159" s="75"/>
      <c r="L159" s="75"/>
      <c r="M159" s="75">
        <v>0</v>
      </c>
      <c r="N159" s="75"/>
      <c r="O159" s="70">
        <v>0</v>
      </c>
      <c r="P159" s="77"/>
      <c r="Q159" s="77"/>
      <c r="R159" s="77"/>
      <c r="S159" s="77"/>
      <c r="T159" s="77"/>
      <c r="U159" s="71">
        <v>0</v>
      </c>
      <c r="V159" s="71">
        <f t="shared" si="24"/>
        <v>0</v>
      </c>
      <c r="W159" s="10">
        <f t="shared" si="19"/>
        <v>0</v>
      </c>
      <c r="X159" s="77">
        <v>30</v>
      </c>
      <c r="Y159" s="10">
        <f>'ИТОГ и проверка (миша-барс)'!C159+AC159</f>
        <v>0</v>
      </c>
      <c r="Z159" s="73">
        <v>0</v>
      </c>
      <c r="AA159" s="71">
        <f t="shared" si="20"/>
        <v>-30</v>
      </c>
      <c r="AB159" s="10">
        <f t="shared" si="21"/>
        <v>0</v>
      </c>
      <c r="AC159" s="77"/>
      <c r="AD159" s="73"/>
      <c r="AE159" s="77"/>
      <c r="AF159" s="77"/>
      <c r="AG159" s="73">
        <f t="shared" si="22"/>
        <v>0</v>
      </c>
      <c r="AH159" s="73"/>
    </row>
    <row r="160" spans="1:34">
      <c r="A160" s="93" t="s">
        <v>327</v>
      </c>
      <c r="B160" s="57" t="s">
        <v>328</v>
      </c>
      <c r="C160" s="163"/>
      <c r="D160" s="165"/>
      <c r="E160" s="258"/>
      <c r="F160" s="213"/>
      <c r="G160" s="119"/>
      <c r="H160" s="61"/>
      <c r="I160" s="61"/>
      <c r="J160" s="61"/>
      <c r="K160" s="61"/>
      <c r="L160" s="61"/>
      <c r="M160" s="61"/>
      <c r="N160" s="61"/>
      <c r="O160" s="59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120"/>
      <c r="AA160" s="60"/>
      <c r="AB160" s="73">
        <f t="shared" si="21"/>
        <v>0</v>
      </c>
      <c r="AC160" s="60"/>
      <c r="AD160" s="60"/>
      <c r="AE160" s="60"/>
      <c r="AF160" s="60"/>
      <c r="AG160" s="60"/>
      <c r="AH160" s="60"/>
    </row>
    <row r="161" spans="1:34" ht="31.5">
      <c r="A161" s="66" t="s">
        <v>329</v>
      </c>
      <c r="B161" s="67" t="s">
        <v>330</v>
      </c>
      <c r="C161" s="195">
        <v>92.8</v>
      </c>
      <c r="D161" s="284">
        <v>45</v>
      </c>
      <c r="E161" s="250">
        <v>45</v>
      </c>
      <c r="F161" s="174">
        <f t="shared" si="17"/>
        <v>0.48491379310344829</v>
      </c>
      <c r="G161" s="72">
        <v>10</v>
      </c>
      <c r="H161" s="75">
        <v>22</v>
      </c>
      <c r="I161" s="75"/>
      <c r="J161" s="75"/>
      <c r="K161" s="75"/>
      <c r="L161" s="75"/>
      <c r="M161" s="75">
        <v>10</v>
      </c>
      <c r="N161" s="75"/>
      <c r="O161" s="90">
        <v>1</v>
      </c>
      <c r="P161" s="77"/>
      <c r="Q161" s="77"/>
      <c r="R161" s="77"/>
      <c r="S161" s="77"/>
      <c r="T161" s="77"/>
      <c r="U161" s="71">
        <f t="shared" si="18"/>
        <v>10</v>
      </c>
      <c r="V161" s="257">
        <f t="shared" si="24"/>
        <v>13.5</v>
      </c>
      <c r="W161" s="73">
        <f t="shared" si="19"/>
        <v>13</v>
      </c>
      <c r="X161" s="147">
        <v>30</v>
      </c>
      <c r="Y161" s="73">
        <f>'ИТОГ и проверка (миша-барс)'!C161+AC161</f>
        <v>13</v>
      </c>
      <c r="Z161" s="10">
        <f t="shared" si="23"/>
        <v>28.888888888888889</v>
      </c>
      <c r="AA161" s="71">
        <f t="shared" si="20"/>
        <v>-1.1111111111111107</v>
      </c>
      <c r="AB161" s="10">
        <f t="shared" si="21"/>
        <v>0</v>
      </c>
      <c r="AC161" s="77"/>
      <c r="AD161" s="73"/>
      <c r="AE161" s="77"/>
      <c r="AF161" s="77"/>
      <c r="AG161" s="73">
        <f t="shared" si="22"/>
        <v>13</v>
      </c>
      <c r="AH161" s="73"/>
    </row>
    <row r="162" spans="1:34" ht="31.5">
      <c r="A162" s="66" t="s">
        <v>331</v>
      </c>
      <c r="B162" s="67" t="s">
        <v>332</v>
      </c>
      <c r="C162" s="171">
        <v>347.2</v>
      </c>
      <c r="D162" s="74">
        <v>40</v>
      </c>
      <c r="E162" s="334">
        <v>35</v>
      </c>
      <c r="F162" s="157">
        <f t="shared" si="17"/>
        <v>0.10080645161290323</v>
      </c>
      <c r="G162" s="72">
        <v>12</v>
      </c>
      <c r="H162" s="75">
        <v>30</v>
      </c>
      <c r="I162" s="75"/>
      <c r="J162" s="75"/>
      <c r="K162" s="75"/>
      <c r="L162" s="75"/>
      <c r="M162" s="75">
        <v>12</v>
      </c>
      <c r="N162" s="75"/>
      <c r="O162" s="70">
        <v>2</v>
      </c>
      <c r="P162" s="77"/>
      <c r="Q162" s="77"/>
      <c r="R162" s="77"/>
      <c r="S162" s="77"/>
      <c r="T162" s="77"/>
      <c r="U162" s="71">
        <f t="shared" si="18"/>
        <v>16.666666666666668</v>
      </c>
      <c r="V162" s="71">
        <f t="shared" si="24"/>
        <v>10.5</v>
      </c>
      <c r="W162" s="10">
        <f t="shared" si="19"/>
        <v>10</v>
      </c>
      <c r="X162" s="77">
        <v>30</v>
      </c>
      <c r="Y162" s="382">
        <f>'ИТОГ и проверка (миша-барс)'!C162+AC162</f>
        <v>10</v>
      </c>
      <c r="Z162" s="383">
        <f t="shared" si="23"/>
        <v>28.571428571428573</v>
      </c>
      <c r="AA162" s="384">
        <f t="shared" si="20"/>
        <v>-1.428571428571427</v>
      </c>
      <c r="AB162" s="383">
        <f t="shared" si="21"/>
        <v>0</v>
      </c>
      <c r="AC162" s="77"/>
      <c r="AD162" s="73"/>
      <c r="AE162" s="77"/>
      <c r="AF162" s="77"/>
      <c r="AG162" s="73">
        <f t="shared" si="22"/>
        <v>10</v>
      </c>
      <c r="AH162" s="73"/>
    </row>
    <row r="163" spans="1:34">
      <c r="A163" s="93" t="s">
        <v>333</v>
      </c>
      <c r="B163" s="57" t="s">
        <v>334</v>
      </c>
      <c r="C163" s="175"/>
      <c r="D163" s="58"/>
      <c r="E163" s="59"/>
      <c r="F163" s="192"/>
      <c r="G163" s="119"/>
      <c r="H163" s="61"/>
      <c r="I163" s="61"/>
      <c r="J163" s="61"/>
      <c r="K163" s="61"/>
      <c r="L163" s="61"/>
      <c r="M163" s="61"/>
      <c r="N163" s="61"/>
      <c r="O163" s="59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120"/>
      <c r="AA163" s="60"/>
      <c r="AB163" s="10">
        <f t="shared" si="21"/>
        <v>0</v>
      </c>
      <c r="AC163" s="60"/>
      <c r="AD163" s="60"/>
      <c r="AE163" s="60"/>
      <c r="AF163" s="60"/>
      <c r="AG163" s="60"/>
      <c r="AH163" s="60"/>
    </row>
    <row r="164" spans="1:34" ht="31.5">
      <c r="A164" s="66" t="s">
        <v>335</v>
      </c>
      <c r="B164" s="67" t="s">
        <v>336</v>
      </c>
      <c r="C164" s="171">
        <v>10.686999999999999</v>
      </c>
      <c r="D164" s="74">
        <v>12</v>
      </c>
      <c r="E164" s="226">
        <v>10</v>
      </c>
      <c r="F164" s="157">
        <f t="shared" ref="F164:F227" si="25">E164/C164</f>
        <v>0.93571629082062324</v>
      </c>
      <c r="G164" s="72">
        <v>3</v>
      </c>
      <c r="H164" s="75">
        <v>25</v>
      </c>
      <c r="I164" s="75"/>
      <c r="J164" s="75"/>
      <c r="K164" s="75"/>
      <c r="L164" s="75"/>
      <c r="M164" s="75">
        <v>3</v>
      </c>
      <c r="N164" s="75"/>
      <c r="O164" s="70">
        <v>0</v>
      </c>
      <c r="P164" s="77"/>
      <c r="Q164" s="77"/>
      <c r="R164" s="77"/>
      <c r="S164" s="77"/>
      <c r="T164" s="77"/>
      <c r="U164" s="71">
        <f t="shared" ref="U164:U227" si="26">O164/G164%</f>
        <v>0</v>
      </c>
      <c r="V164" s="257">
        <f t="shared" si="24"/>
        <v>3</v>
      </c>
      <c r="W164" s="73">
        <f t="shared" ref="W164:W227" si="27">ROUNDDOWN(V164,0)</f>
        <v>3</v>
      </c>
      <c r="X164" s="147">
        <v>30</v>
      </c>
      <c r="Y164" s="73">
        <f>'ИТОГ и проверка (миша-барс)'!C164+AC164</f>
        <v>3</v>
      </c>
      <c r="Z164" s="10">
        <f t="shared" si="23"/>
        <v>30</v>
      </c>
      <c r="AA164" s="71">
        <f t="shared" ref="AA164:AA227" si="28">Z164-X164</f>
        <v>0</v>
      </c>
      <c r="AB164" s="73">
        <f t="shared" ref="AB164:AB227" si="29">IF(AA164&gt;0.01,AA164*1000000,0)</f>
        <v>0</v>
      </c>
      <c r="AC164" s="77"/>
      <c r="AD164" s="73"/>
      <c r="AE164" s="77"/>
      <c r="AF164" s="77"/>
      <c r="AG164" s="73">
        <f t="shared" ref="AG164:AG227" si="30">Y164</f>
        <v>3</v>
      </c>
      <c r="AH164" s="73"/>
    </row>
    <row r="165" spans="1:34" ht="94.5">
      <c r="A165" s="66" t="s">
        <v>337</v>
      </c>
      <c r="B165" s="67" t="s">
        <v>338</v>
      </c>
      <c r="C165" s="195">
        <v>23.292999999999999</v>
      </c>
      <c r="D165" s="74">
        <v>65</v>
      </c>
      <c r="E165" s="90">
        <v>68</v>
      </c>
      <c r="F165" s="157">
        <f t="shared" si="25"/>
        <v>2.9193319881509465</v>
      </c>
      <c r="G165" s="72">
        <v>19</v>
      </c>
      <c r="H165" s="75">
        <v>29</v>
      </c>
      <c r="I165" s="75"/>
      <c r="J165" s="75"/>
      <c r="K165" s="75"/>
      <c r="L165" s="75"/>
      <c r="M165" s="75">
        <v>19</v>
      </c>
      <c r="N165" s="75"/>
      <c r="O165" s="90">
        <v>2</v>
      </c>
      <c r="P165" s="77"/>
      <c r="Q165" s="77"/>
      <c r="R165" s="77"/>
      <c r="S165" s="77"/>
      <c r="T165" s="77"/>
      <c r="U165" s="71">
        <f t="shared" si="26"/>
        <v>10.526315789473685</v>
      </c>
      <c r="V165" s="71">
        <f t="shared" si="24"/>
        <v>20.399999999999999</v>
      </c>
      <c r="W165" s="10">
        <f t="shared" si="27"/>
        <v>20</v>
      </c>
      <c r="X165" s="77">
        <v>30</v>
      </c>
      <c r="Y165" s="10">
        <f>'ИТОГ и проверка (миша-барс)'!C165+AC165</f>
        <v>20</v>
      </c>
      <c r="Z165" s="73">
        <f t="shared" si="23"/>
        <v>29.411764705882351</v>
      </c>
      <c r="AA165" s="71">
        <f t="shared" si="28"/>
        <v>-0.58823529411764852</v>
      </c>
      <c r="AB165" s="10">
        <f t="shared" si="29"/>
        <v>0</v>
      </c>
      <c r="AC165" s="77"/>
      <c r="AD165" s="73"/>
      <c r="AE165" s="77"/>
      <c r="AF165" s="77"/>
      <c r="AG165" s="73">
        <f t="shared" si="30"/>
        <v>20</v>
      </c>
      <c r="AH165" s="73"/>
    </row>
    <row r="166" spans="1:34" ht="47.25">
      <c r="A166" s="66" t="s">
        <v>339</v>
      </c>
      <c r="B166" s="67" t="s">
        <v>340</v>
      </c>
      <c r="C166" s="171">
        <v>19.553999999999998</v>
      </c>
      <c r="D166" s="284">
        <v>31</v>
      </c>
      <c r="E166" s="320">
        <v>40</v>
      </c>
      <c r="F166" s="174">
        <f t="shared" si="25"/>
        <v>2.0456172650097169</v>
      </c>
      <c r="G166" s="72">
        <v>2</v>
      </c>
      <c r="H166" s="75">
        <v>6</v>
      </c>
      <c r="I166" s="75"/>
      <c r="J166" s="75"/>
      <c r="K166" s="75"/>
      <c r="L166" s="75"/>
      <c r="M166" s="75">
        <v>2</v>
      </c>
      <c r="N166" s="75"/>
      <c r="O166" s="90">
        <v>1</v>
      </c>
      <c r="P166" s="77"/>
      <c r="Q166" s="77"/>
      <c r="R166" s="77"/>
      <c r="S166" s="77"/>
      <c r="T166" s="77"/>
      <c r="U166" s="71">
        <f t="shared" si="26"/>
        <v>50</v>
      </c>
      <c r="V166" s="257">
        <f t="shared" si="24"/>
        <v>12</v>
      </c>
      <c r="W166" s="73">
        <f t="shared" si="27"/>
        <v>12</v>
      </c>
      <c r="X166" s="147">
        <v>30</v>
      </c>
      <c r="Y166" s="73">
        <f>'ИТОГ и проверка (миша-барс)'!C166+AC166</f>
        <v>2</v>
      </c>
      <c r="Z166" s="10">
        <f t="shared" si="23"/>
        <v>5</v>
      </c>
      <c r="AA166" s="71">
        <f t="shared" si="28"/>
        <v>-25</v>
      </c>
      <c r="AB166" s="73">
        <f t="shared" si="29"/>
        <v>0</v>
      </c>
      <c r="AC166" s="77"/>
      <c r="AD166" s="73"/>
      <c r="AE166" s="77"/>
      <c r="AF166" s="77"/>
      <c r="AG166" s="73">
        <f t="shared" si="30"/>
        <v>2</v>
      </c>
      <c r="AH166" s="73"/>
    </row>
    <row r="167" spans="1:34" ht="31.5">
      <c r="A167" s="66" t="s">
        <v>341</v>
      </c>
      <c r="B167" s="67" t="s">
        <v>342</v>
      </c>
      <c r="C167" s="168">
        <v>119.479</v>
      </c>
      <c r="D167" s="74">
        <v>86</v>
      </c>
      <c r="E167" s="187">
        <v>99</v>
      </c>
      <c r="F167" s="157">
        <f t="shared" si="25"/>
        <v>0.8285974941203057</v>
      </c>
      <c r="G167" s="72">
        <v>15</v>
      </c>
      <c r="H167" s="75">
        <v>17</v>
      </c>
      <c r="I167" s="75"/>
      <c r="J167" s="75"/>
      <c r="K167" s="75"/>
      <c r="L167" s="75"/>
      <c r="M167" s="75">
        <v>15</v>
      </c>
      <c r="N167" s="75"/>
      <c r="O167" s="70">
        <v>5</v>
      </c>
      <c r="P167" s="77"/>
      <c r="Q167" s="77"/>
      <c r="R167" s="77"/>
      <c r="S167" s="77"/>
      <c r="T167" s="77"/>
      <c r="U167" s="71">
        <f t="shared" si="26"/>
        <v>33.333333333333336</v>
      </c>
      <c r="V167" s="71">
        <f t="shared" si="24"/>
        <v>29.7</v>
      </c>
      <c r="W167" s="10">
        <f t="shared" si="27"/>
        <v>29</v>
      </c>
      <c r="X167" s="77">
        <v>30</v>
      </c>
      <c r="Y167" s="10">
        <f>'ИТОГ и проверка (миша-барс)'!C167+AC167</f>
        <v>15</v>
      </c>
      <c r="Z167" s="73">
        <f t="shared" si="23"/>
        <v>15.151515151515152</v>
      </c>
      <c r="AA167" s="71">
        <f t="shared" si="28"/>
        <v>-14.848484848484848</v>
      </c>
      <c r="AB167" s="10">
        <f t="shared" si="29"/>
        <v>0</v>
      </c>
      <c r="AC167" s="77"/>
      <c r="AD167" s="73"/>
      <c r="AE167" s="77"/>
      <c r="AF167" s="77"/>
      <c r="AG167" s="73">
        <f t="shared" si="30"/>
        <v>15</v>
      </c>
      <c r="AH167" s="73"/>
    </row>
    <row r="168" spans="1:34" ht="31.5">
      <c r="A168" s="66" t="s">
        <v>343</v>
      </c>
      <c r="B168" s="67" t="s">
        <v>344</v>
      </c>
      <c r="C168" s="171">
        <v>127.17</v>
      </c>
      <c r="D168" s="74">
        <v>142</v>
      </c>
      <c r="E168" s="90">
        <v>142</v>
      </c>
      <c r="F168" s="157">
        <f t="shared" si="25"/>
        <v>1.1166155539828575</v>
      </c>
      <c r="G168" s="72">
        <v>42</v>
      </c>
      <c r="H168" s="75">
        <v>30</v>
      </c>
      <c r="I168" s="75"/>
      <c r="J168" s="75"/>
      <c r="K168" s="75"/>
      <c r="L168" s="75"/>
      <c r="M168" s="75">
        <v>42</v>
      </c>
      <c r="N168" s="75"/>
      <c r="O168" s="70">
        <v>2</v>
      </c>
      <c r="P168" s="77"/>
      <c r="Q168" s="77"/>
      <c r="R168" s="77"/>
      <c r="S168" s="77"/>
      <c r="T168" s="77"/>
      <c r="U168" s="71">
        <f t="shared" si="26"/>
        <v>4.7619047619047619</v>
      </c>
      <c r="V168" s="257">
        <f t="shared" si="24"/>
        <v>42.6</v>
      </c>
      <c r="W168" s="73">
        <f t="shared" si="27"/>
        <v>42</v>
      </c>
      <c r="X168" s="147">
        <v>30</v>
      </c>
      <c r="Y168" s="73">
        <f>'ИТОГ и проверка (миша-барс)'!C168+AC168</f>
        <v>42</v>
      </c>
      <c r="Z168" s="10">
        <f t="shared" si="23"/>
        <v>29.577464788732396</v>
      </c>
      <c r="AA168" s="71">
        <f t="shared" si="28"/>
        <v>-0.42253521126760418</v>
      </c>
      <c r="AB168" s="73">
        <f t="shared" si="29"/>
        <v>0</v>
      </c>
      <c r="AC168" s="77"/>
      <c r="AD168" s="73"/>
      <c r="AE168" s="77"/>
      <c r="AF168" s="77"/>
      <c r="AG168" s="73">
        <f t="shared" si="30"/>
        <v>42</v>
      </c>
      <c r="AH168" s="73"/>
    </row>
    <row r="169" spans="1:34" ht="63">
      <c r="A169" s="66" t="s">
        <v>345</v>
      </c>
      <c r="B169" s="67" t="s">
        <v>346</v>
      </c>
      <c r="C169" s="195">
        <v>51.795000000000002</v>
      </c>
      <c r="D169" s="74">
        <v>97</v>
      </c>
      <c r="E169" s="251">
        <v>104</v>
      </c>
      <c r="F169" s="157">
        <f t="shared" si="25"/>
        <v>2.0079158219905398</v>
      </c>
      <c r="G169" s="72">
        <v>29</v>
      </c>
      <c r="H169" s="75">
        <v>30</v>
      </c>
      <c r="I169" s="75"/>
      <c r="J169" s="75"/>
      <c r="K169" s="75"/>
      <c r="L169" s="75"/>
      <c r="M169" s="75">
        <v>29</v>
      </c>
      <c r="N169" s="75"/>
      <c r="O169" s="90">
        <v>11</v>
      </c>
      <c r="P169" s="77"/>
      <c r="Q169" s="77"/>
      <c r="R169" s="77"/>
      <c r="S169" s="77"/>
      <c r="T169" s="77"/>
      <c r="U169" s="71">
        <f t="shared" si="26"/>
        <v>37.931034482758626</v>
      </c>
      <c r="V169" s="71">
        <f t="shared" si="24"/>
        <v>31.2</v>
      </c>
      <c r="W169" s="10">
        <f t="shared" si="27"/>
        <v>31</v>
      </c>
      <c r="X169" s="77">
        <v>30</v>
      </c>
      <c r="Y169" s="10">
        <f>'ИТОГ и проверка (миша-барс)'!C169+AC169</f>
        <v>30</v>
      </c>
      <c r="Z169" s="73">
        <f t="shared" si="23"/>
        <v>28.846153846153847</v>
      </c>
      <c r="AA169" s="71">
        <f t="shared" si="28"/>
        <v>-1.1538461538461533</v>
      </c>
      <c r="AB169" s="10">
        <f t="shared" si="29"/>
        <v>0</v>
      </c>
      <c r="AC169" s="77"/>
      <c r="AD169" s="73"/>
      <c r="AE169" s="77"/>
      <c r="AF169" s="77"/>
      <c r="AG169" s="73">
        <f t="shared" si="30"/>
        <v>30</v>
      </c>
      <c r="AH169" s="73"/>
    </row>
    <row r="170" spans="1:34">
      <c r="A170" s="93" t="s">
        <v>347</v>
      </c>
      <c r="B170" s="57" t="s">
        <v>348</v>
      </c>
      <c r="C170" s="163"/>
      <c r="D170" s="165"/>
      <c r="E170" s="258"/>
      <c r="F170" s="213"/>
      <c r="G170" s="119"/>
      <c r="H170" s="61"/>
      <c r="I170" s="61"/>
      <c r="J170" s="61"/>
      <c r="K170" s="61"/>
      <c r="L170" s="61"/>
      <c r="M170" s="61"/>
      <c r="N170" s="61"/>
      <c r="O170" s="59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120"/>
      <c r="AA170" s="60"/>
      <c r="AB170" s="73">
        <f t="shared" si="29"/>
        <v>0</v>
      </c>
      <c r="AC170" s="60"/>
      <c r="AD170" s="60"/>
      <c r="AE170" s="60"/>
      <c r="AF170" s="60"/>
      <c r="AG170" s="60"/>
      <c r="AH170" s="60"/>
    </row>
    <row r="171" spans="1:34" ht="31.5">
      <c r="A171" s="66" t="s">
        <v>349</v>
      </c>
      <c r="B171" s="67" t="s">
        <v>350</v>
      </c>
      <c r="C171" s="168">
        <v>394.31799999999998</v>
      </c>
      <c r="D171" s="284">
        <v>230</v>
      </c>
      <c r="E171" s="250">
        <v>143</v>
      </c>
      <c r="F171" s="174">
        <f t="shared" si="25"/>
        <v>0.36265146404678461</v>
      </c>
      <c r="G171" s="72">
        <v>69</v>
      </c>
      <c r="H171" s="75">
        <v>30</v>
      </c>
      <c r="I171" s="75"/>
      <c r="J171" s="75"/>
      <c r="K171" s="75"/>
      <c r="L171" s="75"/>
      <c r="M171" s="75">
        <v>69</v>
      </c>
      <c r="N171" s="75"/>
      <c r="O171" s="90">
        <v>9</v>
      </c>
      <c r="P171" s="77"/>
      <c r="Q171" s="77"/>
      <c r="R171" s="77"/>
      <c r="S171" s="77"/>
      <c r="T171" s="77"/>
      <c r="U171" s="71">
        <f t="shared" si="26"/>
        <v>13.043478260869566</v>
      </c>
      <c r="V171" s="257">
        <f t="shared" si="24"/>
        <v>42.9</v>
      </c>
      <c r="W171" s="73">
        <f t="shared" si="27"/>
        <v>42</v>
      </c>
      <c r="X171" s="147">
        <v>30</v>
      </c>
      <c r="Y171" s="73">
        <f>'ИТОГ и проверка (миша-барс)'!C171+AC171</f>
        <v>42</v>
      </c>
      <c r="Z171" s="10">
        <f t="shared" ref="Z171:Z232" si="31">Y171/E171%</f>
        <v>29.370629370629374</v>
      </c>
      <c r="AA171" s="71">
        <f t="shared" si="28"/>
        <v>-0.62937062937062649</v>
      </c>
      <c r="AB171" s="10">
        <f t="shared" si="29"/>
        <v>0</v>
      </c>
      <c r="AC171" s="77"/>
      <c r="AD171" s="73"/>
      <c r="AE171" s="77"/>
      <c r="AF171" s="77"/>
      <c r="AG171" s="73">
        <f t="shared" si="30"/>
        <v>42</v>
      </c>
      <c r="AH171" s="73"/>
    </row>
    <row r="172" spans="1:34" ht="31.5">
      <c r="A172" s="66" t="s">
        <v>351</v>
      </c>
      <c r="B172" s="67" t="s">
        <v>352</v>
      </c>
      <c r="C172" s="171">
        <v>193.92599999999999</v>
      </c>
      <c r="D172" s="74">
        <v>77</v>
      </c>
      <c r="E172" s="251">
        <v>96</v>
      </c>
      <c r="F172" s="157">
        <f t="shared" si="25"/>
        <v>0.49503418829862939</v>
      </c>
      <c r="G172" s="72">
        <v>23</v>
      </c>
      <c r="H172" s="75">
        <v>30</v>
      </c>
      <c r="I172" s="75"/>
      <c r="J172" s="75"/>
      <c r="K172" s="75"/>
      <c r="L172" s="75"/>
      <c r="M172" s="75">
        <v>23</v>
      </c>
      <c r="N172" s="75"/>
      <c r="O172" s="90">
        <v>0</v>
      </c>
      <c r="P172" s="77"/>
      <c r="Q172" s="77"/>
      <c r="R172" s="77"/>
      <c r="S172" s="77"/>
      <c r="T172" s="77"/>
      <c r="U172" s="71">
        <f t="shared" si="26"/>
        <v>0</v>
      </c>
      <c r="V172" s="71">
        <f t="shared" si="24"/>
        <v>28.799999999999997</v>
      </c>
      <c r="W172" s="10">
        <f t="shared" si="27"/>
        <v>28</v>
      </c>
      <c r="X172" s="77">
        <v>30</v>
      </c>
      <c r="Y172" s="10">
        <f>'ИТОГ и проверка (миша-барс)'!C172+AC172</f>
        <v>28</v>
      </c>
      <c r="Z172" s="73">
        <f t="shared" si="31"/>
        <v>29.166666666666668</v>
      </c>
      <c r="AA172" s="257">
        <f t="shared" si="28"/>
        <v>-0.83333333333333215</v>
      </c>
      <c r="AB172" s="73">
        <f t="shared" si="29"/>
        <v>0</v>
      </c>
      <c r="AC172" s="77"/>
      <c r="AD172" s="73"/>
      <c r="AE172" s="77"/>
      <c r="AF172" s="77"/>
      <c r="AG172" s="73">
        <f t="shared" si="30"/>
        <v>28</v>
      </c>
      <c r="AH172" s="73"/>
    </row>
    <row r="173" spans="1:34" ht="31.5">
      <c r="A173" s="66" t="s">
        <v>353</v>
      </c>
      <c r="B173" s="67" t="s">
        <v>354</v>
      </c>
      <c r="C173" s="168">
        <v>187.15299999999999</v>
      </c>
      <c r="D173" s="284">
        <v>70</v>
      </c>
      <c r="E173" s="170">
        <v>60</v>
      </c>
      <c r="F173" s="174">
        <f t="shared" si="25"/>
        <v>0.32059331135488078</v>
      </c>
      <c r="G173" s="72">
        <v>21</v>
      </c>
      <c r="H173" s="75">
        <v>30</v>
      </c>
      <c r="I173" s="75"/>
      <c r="J173" s="75"/>
      <c r="K173" s="75"/>
      <c r="L173" s="75"/>
      <c r="M173" s="75">
        <v>21</v>
      </c>
      <c r="N173" s="75"/>
      <c r="O173" s="90">
        <v>5</v>
      </c>
      <c r="P173" s="77"/>
      <c r="Q173" s="77"/>
      <c r="R173" s="77"/>
      <c r="S173" s="77"/>
      <c r="T173" s="77"/>
      <c r="U173" s="71">
        <f t="shared" si="26"/>
        <v>23.80952380952381</v>
      </c>
      <c r="V173" s="257">
        <f t="shared" si="24"/>
        <v>18</v>
      </c>
      <c r="W173" s="73">
        <f t="shared" si="27"/>
        <v>18</v>
      </c>
      <c r="X173" s="147">
        <v>30</v>
      </c>
      <c r="Y173" s="73">
        <f>'ИТОГ и проверка (миша-барс)'!C173+AC173</f>
        <v>18</v>
      </c>
      <c r="Z173" s="10">
        <f t="shared" si="31"/>
        <v>30</v>
      </c>
      <c r="AA173" s="71">
        <f t="shared" si="28"/>
        <v>0</v>
      </c>
      <c r="AB173" s="10">
        <f t="shared" si="29"/>
        <v>0</v>
      </c>
      <c r="AC173" s="77"/>
      <c r="AD173" s="73"/>
      <c r="AE173" s="77"/>
      <c r="AF173" s="77"/>
      <c r="AG173" s="73">
        <f t="shared" si="30"/>
        <v>18</v>
      </c>
      <c r="AH173" s="73"/>
    </row>
    <row r="174" spans="1:34" ht="31.5">
      <c r="A174" s="66" t="s">
        <v>355</v>
      </c>
      <c r="B174" s="67" t="s">
        <v>120</v>
      </c>
      <c r="C174" s="171">
        <v>264.69600000000003</v>
      </c>
      <c r="D174" s="284">
        <v>158</v>
      </c>
      <c r="E174" s="170">
        <v>82</v>
      </c>
      <c r="F174" s="174">
        <f t="shared" si="25"/>
        <v>0.3097893432465923</v>
      </c>
      <c r="G174" s="72">
        <v>47</v>
      </c>
      <c r="H174" s="75">
        <v>30</v>
      </c>
      <c r="I174" s="75"/>
      <c r="J174" s="75"/>
      <c r="K174" s="75"/>
      <c r="L174" s="75"/>
      <c r="M174" s="75">
        <v>47</v>
      </c>
      <c r="N174" s="75"/>
      <c r="O174" s="90">
        <v>0</v>
      </c>
      <c r="P174" s="77"/>
      <c r="Q174" s="77"/>
      <c r="R174" s="77"/>
      <c r="S174" s="77"/>
      <c r="T174" s="77"/>
      <c r="U174" s="71">
        <f t="shared" si="26"/>
        <v>0</v>
      </c>
      <c r="V174" s="71">
        <f t="shared" ref="V174:V237" si="32">E174*X174%</f>
        <v>24.599999999999998</v>
      </c>
      <c r="W174" s="10">
        <f t="shared" si="27"/>
        <v>24</v>
      </c>
      <c r="X174" s="77">
        <v>30</v>
      </c>
      <c r="Y174" s="10">
        <f>'ИТОГ и проверка (миша-барс)'!C174+AC174</f>
        <v>8</v>
      </c>
      <c r="Z174" s="73">
        <f t="shared" si="31"/>
        <v>9.7560975609756095</v>
      </c>
      <c r="AA174" s="257">
        <f t="shared" si="28"/>
        <v>-20.243902439024389</v>
      </c>
      <c r="AB174" s="73">
        <f t="shared" si="29"/>
        <v>0</v>
      </c>
      <c r="AC174" s="77"/>
      <c r="AD174" s="73"/>
      <c r="AE174" s="77"/>
      <c r="AF174" s="77"/>
      <c r="AG174" s="73">
        <f t="shared" si="30"/>
        <v>8</v>
      </c>
      <c r="AH174" s="73"/>
    </row>
    <row r="175" spans="1:34" ht="31.5">
      <c r="A175" s="66" t="s">
        <v>356</v>
      </c>
      <c r="B175" s="67" t="s">
        <v>357</v>
      </c>
      <c r="C175" s="189">
        <v>93.555000000000007</v>
      </c>
      <c r="D175" s="74">
        <v>21</v>
      </c>
      <c r="E175" s="187">
        <v>22</v>
      </c>
      <c r="F175" s="157">
        <f t="shared" si="25"/>
        <v>0.23515579071134626</v>
      </c>
      <c r="G175" s="72">
        <v>6</v>
      </c>
      <c r="H175" s="75">
        <v>29</v>
      </c>
      <c r="I175" s="75"/>
      <c r="J175" s="75"/>
      <c r="K175" s="75"/>
      <c r="L175" s="75"/>
      <c r="M175" s="75">
        <v>6</v>
      </c>
      <c r="N175" s="75"/>
      <c r="O175" s="70">
        <v>0</v>
      </c>
      <c r="P175" s="77"/>
      <c r="Q175" s="77"/>
      <c r="R175" s="77"/>
      <c r="S175" s="77"/>
      <c r="T175" s="77"/>
      <c r="U175" s="71">
        <f t="shared" si="26"/>
        <v>0</v>
      </c>
      <c r="V175" s="257">
        <f t="shared" si="32"/>
        <v>6.6</v>
      </c>
      <c r="W175" s="73">
        <f t="shared" si="27"/>
        <v>6</v>
      </c>
      <c r="X175" s="147">
        <v>30</v>
      </c>
      <c r="Y175" s="73">
        <f>'ИТОГ и проверка (миша-барс)'!C175+AC175</f>
        <v>6</v>
      </c>
      <c r="Z175" s="10">
        <f t="shared" si="31"/>
        <v>27.272727272727273</v>
      </c>
      <c r="AA175" s="71">
        <f t="shared" si="28"/>
        <v>-2.7272727272727266</v>
      </c>
      <c r="AB175" s="10">
        <f t="shared" si="29"/>
        <v>0</v>
      </c>
      <c r="AC175" s="77"/>
      <c r="AD175" s="73"/>
      <c r="AE175" s="77"/>
      <c r="AF175" s="77"/>
      <c r="AG175" s="73">
        <f t="shared" si="30"/>
        <v>6</v>
      </c>
      <c r="AH175" s="73"/>
    </row>
    <row r="176" spans="1:34" ht="31.5">
      <c r="A176" s="66" t="s">
        <v>358</v>
      </c>
      <c r="B176" s="67" t="s">
        <v>359</v>
      </c>
      <c r="C176" s="196">
        <v>862.21799999999996</v>
      </c>
      <c r="D176" s="74">
        <v>441</v>
      </c>
      <c r="E176" s="90">
        <v>439</v>
      </c>
      <c r="F176" s="157">
        <f t="shared" si="25"/>
        <v>0.50915197780607691</v>
      </c>
      <c r="G176" s="72">
        <v>132</v>
      </c>
      <c r="H176" s="75">
        <v>30</v>
      </c>
      <c r="I176" s="75"/>
      <c r="J176" s="75"/>
      <c r="K176" s="75"/>
      <c r="L176" s="75"/>
      <c r="M176" s="75">
        <v>132</v>
      </c>
      <c r="N176" s="75"/>
      <c r="O176" s="90">
        <v>4</v>
      </c>
      <c r="P176" s="77"/>
      <c r="Q176" s="77"/>
      <c r="R176" s="77"/>
      <c r="S176" s="77"/>
      <c r="T176" s="77"/>
      <c r="U176" s="71">
        <f t="shared" si="26"/>
        <v>3.0303030303030303</v>
      </c>
      <c r="V176" s="71">
        <f t="shared" si="32"/>
        <v>131.69999999999999</v>
      </c>
      <c r="W176" s="10">
        <f t="shared" si="27"/>
        <v>131</v>
      </c>
      <c r="X176" s="77">
        <v>30</v>
      </c>
      <c r="Y176" s="10">
        <f>'ИТОГ и проверка (миша-барс)'!C176+AC176</f>
        <v>131</v>
      </c>
      <c r="Z176" s="73">
        <f t="shared" si="31"/>
        <v>29.840546697038725</v>
      </c>
      <c r="AA176" s="257">
        <f t="shared" si="28"/>
        <v>-0.1594533029612748</v>
      </c>
      <c r="AB176" s="73">
        <f t="shared" si="29"/>
        <v>0</v>
      </c>
      <c r="AC176" s="77"/>
      <c r="AD176" s="73"/>
      <c r="AE176" s="77"/>
      <c r="AF176" s="77"/>
      <c r="AG176" s="73">
        <f t="shared" si="30"/>
        <v>131</v>
      </c>
      <c r="AH176" s="73"/>
    </row>
    <row r="177" spans="1:34" ht="47.25">
      <c r="A177" s="66" t="s">
        <v>360</v>
      </c>
      <c r="B177" s="67" t="s">
        <v>361</v>
      </c>
      <c r="C177" s="168">
        <v>363.30500000000001</v>
      </c>
      <c r="D177" s="74">
        <v>908</v>
      </c>
      <c r="E177" s="148">
        <v>908</v>
      </c>
      <c r="F177" s="157">
        <f t="shared" si="25"/>
        <v>2.4992774665914315</v>
      </c>
      <c r="G177" s="72">
        <v>45</v>
      </c>
      <c r="H177" s="75">
        <v>5</v>
      </c>
      <c r="I177" s="75"/>
      <c r="J177" s="75"/>
      <c r="K177" s="75"/>
      <c r="L177" s="75"/>
      <c r="M177" s="75">
        <v>45</v>
      </c>
      <c r="N177" s="75"/>
      <c r="O177" s="90">
        <v>3</v>
      </c>
      <c r="P177" s="77"/>
      <c r="Q177" s="77"/>
      <c r="R177" s="77"/>
      <c r="S177" s="77"/>
      <c r="T177" s="77"/>
      <c r="U177" s="71">
        <f t="shared" si="26"/>
        <v>6.6666666666666661</v>
      </c>
      <c r="V177" s="257">
        <f t="shared" si="32"/>
        <v>272.39999999999998</v>
      </c>
      <c r="W177" s="73">
        <f t="shared" si="27"/>
        <v>272</v>
      </c>
      <c r="X177" s="147">
        <v>30</v>
      </c>
      <c r="Y177" s="73">
        <f>'ИТОГ и проверка (миша-барс)'!C177+AC177</f>
        <v>45</v>
      </c>
      <c r="Z177" s="10">
        <f t="shared" si="31"/>
        <v>4.9559471365638768</v>
      </c>
      <c r="AA177" s="71">
        <f t="shared" si="28"/>
        <v>-25.044052863436121</v>
      </c>
      <c r="AB177" s="10">
        <f t="shared" si="29"/>
        <v>0</v>
      </c>
      <c r="AC177" s="77"/>
      <c r="AD177" s="73"/>
      <c r="AE177" s="77"/>
      <c r="AF177" s="77"/>
      <c r="AG177" s="73">
        <f t="shared" si="30"/>
        <v>45</v>
      </c>
      <c r="AH177" s="73"/>
    </row>
    <row r="178" spans="1:34" ht="31.5">
      <c r="A178" s="125" t="s">
        <v>362</v>
      </c>
      <c r="B178" s="124" t="s">
        <v>363</v>
      </c>
      <c r="C178" s="171">
        <v>120.92100000000001</v>
      </c>
      <c r="D178" s="69">
        <v>0</v>
      </c>
      <c r="E178" s="90">
        <v>22</v>
      </c>
      <c r="F178" s="257">
        <f t="shared" si="25"/>
        <v>0.18193696711075824</v>
      </c>
      <c r="G178" s="302">
        <v>0</v>
      </c>
      <c r="H178" s="10">
        <v>0</v>
      </c>
      <c r="I178" s="75"/>
      <c r="J178" s="246"/>
      <c r="K178" s="75"/>
      <c r="L178" s="246"/>
      <c r="M178" s="75"/>
      <c r="N178" s="75"/>
      <c r="O178" s="70">
        <v>0</v>
      </c>
      <c r="P178" s="77"/>
      <c r="Q178" s="147"/>
      <c r="R178" s="77"/>
      <c r="S178" s="147"/>
      <c r="T178" s="77"/>
      <c r="U178" s="257">
        <v>0</v>
      </c>
      <c r="V178" s="71">
        <f t="shared" si="32"/>
        <v>6.6</v>
      </c>
      <c r="W178" s="10">
        <f t="shared" si="27"/>
        <v>6</v>
      </c>
      <c r="X178" s="77">
        <v>30</v>
      </c>
      <c r="Y178" s="10">
        <f>'ИТОГ и проверка (миша-барс)'!C178+AC178</f>
        <v>2</v>
      </c>
      <c r="Z178" s="73">
        <f t="shared" si="31"/>
        <v>9.0909090909090917</v>
      </c>
      <c r="AA178" s="257">
        <f t="shared" si="28"/>
        <v>-20.909090909090907</v>
      </c>
      <c r="AB178" s="73">
        <f t="shared" si="29"/>
        <v>0</v>
      </c>
      <c r="AC178" s="147"/>
      <c r="AD178" s="73"/>
      <c r="AE178" s="147"/>
      <c r="AF178" s="77"/>
      <c r="AG178" s="10">
        <f t="shared" si="30"/>
        <v>2</v>
      </c>
      <c r="AH178" s="73"/>
    </row>
    <row r="179" spans="1:34" ht="47.25">
      <c r="A179" s="125" t="s">
        <v>364</v>
      </c>
      <c r="B179" s="124" t="s">
        <v>365</v>
      </c>
      <c r="C179" s="168">
        <v>128.768</v>
      </c>
      <c r="D179" s="69">
        <v>0</v>
      </c>
      <c r="E179" s="246">
        <v>41</v>
      </c>
      <c r="F179" s="71">
        <f t="shared" si="25"/>
        <v>0.31840208747514909</v>
      </c>
      <c r="G179" s="302">
        <v>0</v>
      </c>
      <c r="H179" s="73">
        <v>0</v>
      </c>
      <c r="I179" s="246"/>
      <c r="J179" s="75"/>
      <c r="K179" s="246"/>
      <c r="L179" s="75"/>
      <c r="M179" s="246"/>
      <c r="N179" s="75"/>
      <c r="O179" s="70">
        <v>0</v>
      </c>
      <c r="P179" s="147"/>
      <c r="Q179" s="77"/>
      <c r="R179" s="147"/>
      <c r="S179" s="77"/>
      <c r="T179" s="147"/>
      <c r="U179" s="71">
        <v>0</v>
      </c>
      <c r="V179" s="257">
        <f t="shared" si="32"/>
        <v>12.299999999999999</v>
      </c>
      <c r="W179" s="73">
        <f t="shared" si="27"/>
        <v>12</v>
      </c>
      <c r="X179" s="147">
        <v>30</v>
      </c>
      <c r="Y179" s="73">
        <f>'ИТОГ и проверка (миша-барс)'!C179+AC179</f>
        <v>12</v>
      </c>
      <c r="Z179" s="10">
        <f t="shared" si="31"/>
        <v>29.26829268292683</v>
      </c>
      <c r="AA179" s="71">
        <f t="shared" si="28"/>
        <v>-0.73170731707316961</v>
      </c>
      <c r="AB179" s="10">
        <f t="shared" si="29"/>
        <v>0</v>
      </c>
      <c r="AC179" s="77"/>
      <c r="AD179" s="10"/>
      <c r="AE179" s="77"/>
      <c r="AF179" s="147"/>
      <c r="AG179" s="73">
        <f t="shared" si="30"/>
        <v>12</v>
      </c>
      <c r="AH179" s="73"/>
    </row>
    <row r="180" spans="1:34" ht="47.25">
      <c r="A180" s="125" t="s">
        <v>366</v>
      </c>
      <c r="B180" s="124" t="s">
        <v>367</v>
      </c>
      <c r="C180" s="171">
        <v>263.10300000000001</v>
      </c>
      <c r="D180" s="69">
        <v>0</v>
      </c>
      <c r="E180" s="75">
        <v>84</v>
      </c>
      <c r="F180" s="257">
        <f t="shared" si="25"/>
        <v>0.319266599012554</v>
      </c>
      <c r="G180" s="302">
        <v>0</v>
      </c>
      <c r="H180" s="10">
        <v>0</v>
      </c>
      <c r="I180" s="75"/>
      <c r="J180" s="246"/>
      <c r="K180" s="75"/>
      <c r="L180" s="246"/>
      <c r="M180" s="75"/>
      <c r="N180" s="75"/>
      <c r="O180" s="70">
        <v>0</v>
      </c>
      <c r="P180" s="77"/>
      <c r="Q180" s="147"/>
      <c r="R180" s="77"/>
      <c r="S180" s="147"/>
      <c r="T180" s="77"/>
      <c r="U180" s="257">
        <v>0</v>
      </c>
      <c r="V180" s="71">
        <f t="shared" si="32"/>
        <v>25.2</v>
      </c>
      <c r="W180" s="10">
        <f t="shared" si="27"/>
        <v>25</v>
      </c>
      <c r="X180" s="77">
        <v>30</v>
      </c>
      <c r="Y180" s="10">
        <f>'ИТОГ и проверка (миша-барс)'!C180+AC180</f>
        <v>25</v>
      </c>
      <c r="Z180" s="73">
        <f t="shared" si="31"/>
        <v>29.761904761904763</v>
      </c>
      <c r="AA180" s="257">
        <f t="shared" si="28"/>
        <v>-0.23809523809523725</v>
      </c>
      <c r="AB180" s="73">
        <f t="shared" si="29"/>
        <v>0</v>
      </c>
      <c r="AC180" s="147"/>
      <c r="AD180" s="73"/>
      <c r="AE180" s="147"/>
      <c r="AF180" s="77"/>
      <c r="AG180" s="10">
        <f t="shared" si="30"/>
        <v>25</v>
      </c>
      <c r="AH180" s="73"/>
    </row>
    <row r="181" spans="1:34">
      <c r="A181" s="93" t="s">
        <v>368</v>
      </c>
      <c r="B181" s="57" t="s">
        <v>369</v>
      </c>
      <c r="C181" s="175"/>
      <c r="D181" s="58"/>
      <c r="E181" s="164"/>
      <c r="F181" s="192"/>
      <c r="G181" s="119"/>
      <c r="H181" s="61"/>
      <c r="I181" s="61"/>
      <c r="J181" s="61"/>
      <c r="K181" s="61"/>
      <c r="L181" s="61"/>
      <c r="M181" s="61"/>
      <c r="N181" s="61"/>
      <c r="O181" s="59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120"/>
      <c r="AA181" s="60"/>
      <c r="AB181" s="10">
        <f t="shared" si="29"/>
        <v>0</v>
      </c>
      <c r="AC181" s="60"/>
      <c r="AD181" s="60"/>
      <c r="AE181" s="60"/>
      <c r="AF181" s="60"/>
      <c r="AG181" s="60"/>
      <c r="AH181" s="60"/>
    </row>
    <row r="182" spans="1:34" ht="31.5" customHeight="1">
      <c r="A182" s="66" t="s">
        <v>370</v>
      </c>
      <c r="B182" s="67" t="s">
        <v>371</v>
      </c>
      <c r="C182" s="171">
        <v>1020.337</v>
      </c>
      <c r="D182" s="74">
        <v>660</v>
      </c>
      <c r="E182" s="70">
        <v>846</v>
      </c>
      <c r="F182" s="157">
        <f t="shared" si="25"/>
        <v>0.82913782407185077</v>
      </c>
      <c r="G182" s="72">
        <v>150</v>
      </c>
      <c r="H182" s="75">
        <v>23</v>
      </c>
      <c r="I182" s="75"/>
      <c r="J182" s="75"/>
      <c r="K182" s="75"/>
      <c r="L182" s="75"/>
      <c r="M182" s="75">
        <v>150</v>
      </c>
      <c r="N182" s="75"/>
      <c r="O182" s="70">
        <v>8</v>
      </c>
      <c r="P182" s="77"/>
      <c r="Q182" s="77"/>
      <c r="R182" s="77"/>
      <c r="S182" s="77"/>
      <c r="T182" s="77"/>
      <c r="U182" s="71">
        <f t="shared" si="26"/>
        <v>5.333333333333333</v>
      </c>
      <c r="V182" s="257">
        <f t="shared" si="32"/>
        <v>253.79999999999998</v>
      </c>
      <c r="W182" s="73">
        <f t="shared" si="27"/>
        <v>253</v>
      </c>
      <c r="X182" s="77">
        <v>30</v>
      </c>
      <c r="Y182" s="10">
        <f>'ИТОГ и проверка (миша-барс)'!C182+AC182</f>
        <v>120</v>
      </c>
      <c r="Z182" s="73">
        <f t="shared" si="31"/>
        <v>14.184397163120567</v>
      </c>
      <c r="AA182" s="257">
        <f t="shared" si="28"/>
        <v>-15.815602836879433</v>
      </c>
      <c r="AB182" s="73">
        <f t="shared" si="29"/>
        <v>0</v>
      </c>
      <c r="AC182" s="77"/>
      <c r="AD182" s="73"/>
      <c r="AE182" s="77"/>
      <c r="AF182" s="77"/>
      <c r="AG182" s="73">
        <f t="shared" si="30"/>
        <v>120</v>
      </c>
      <c r="AH182" s="73"/>
    </row>
    <row r="183" spans="1:34" ht="63">
      <c r="A183" s="66" t="s">
        <v>372</v>
      </c>
      <c r="B183" s="67" t="s">
        <v>373</v>
      </c>
      <c r="C183" s="189">
        <v>58.8</v>
      </c>
      <c r="D183" s="74">
        <v>10</v>
      </c>
      <c r="E183" s="187">
        <v>10</v>
      </c>
      <c r="F183" s="157">
        <f t="shared" si="25"/>
        <v>0.17006802721088435</v>
      </c>
      <c r="G183" s="72">
        <v>3</v>
      </c>
      <c r="H183" s="75">
        <v>30</v>
      </c>
      <c r="I183" s="75"/>
      <c r="J183" s="75"/>
      <c r="K183" s="75"/>
      <c r="L183" s="75"/>
      <c r="M183" s="75">
        <v>3</v>
      </c>
      <c r="N183" s="75"/>
      <c r="O183" s="70">
        <v>0</v>
      </c>
      <c r="P183" s="77"/>
      <c r="Q183" s="77"/>
      <c r="R183" s="77"/>
      <c r="S183" s="77"/>
      <c r="T183" s="77"/>
      <c r="U183" s="71">
        <f t="shared" si="26"/>
        <v>0</v>
      </c>
      <c r="V183" s="71">
        <f t="shared" si="32"/>
        <v>3</v>
      </c>
      <c r="W183" s="10">
        <f t="shared" si="27"/>
        <v>3</v>
      </c>
      <c r="X183" s="77">
        <v>30</v>
      </c>
      <c r="Y183" s="73">
        <f>'ИТОГ и проверка (миша-барс)'!C183+AC183</f>
        <v>3</v>
      </c>
      <c r="Z183" s="10">
        <f t="shared" si="31"/>
        <v>30</v>
      </c>
      <c r="AA183" s="71">
        <f t="shared" si="28"/>
        <v>0</v>
      </c>
      <c r="AB183" s="10">
        <f t="shared" si="29"/>
        <v>0</v>
      </c>
      <c r="AC183" s="77"/>
      <c r="AD183" s="73"/>
      <c r="AE183" s="77"/>
      <c r="AF183" s="77"/>
      <c r="AG183" s="73">
        <f t="shared" si="30"/>
        <v>3</v>
      </c>
      <c r="AH183" s="73"/>
    </row>
    <row r="184" spans="1:34" ht="63">
      <c r="A184" s="66" t="s">
        <v>374</v>
      </c>
      <c r="B184" s="67" t="s">
        <v>375</v>
      </c>
      <c r="C184" s="196">
        <v>17.8</v>
      </c>
      <c r="D184" s="74">
        <v>3</v>
      </c>
      <c r="E184" s="70">
        <v>6</v>
      </c>
      <c r="F184" s="157">
        <f t="shared" si="25"/>
        <v>0.33707865168539325</v>
      </c>
      <c r="G184" s="72">
        <v>0</v>
      </c>
      <c r="H184" s="75">
        <v>0</v>
      </c>
      <c r="I184" s="75"/>
      <c r="J184" s="75"/>
      <c r="K184" s="75"/>
      <c r="L184" s="75"/>
      <c r="M184" s="75">
        <v>0</v>
      </c>
      <c r="N184" s="75"/>
      <c r="O184" s="70">
        <v>0</v>
      </c>
      <c r="P184" s="77"/>
      <c r="Q184" s="77"/>
      <c r="R184" s="77"/>
      <c r="S184" s="77"/>
      <c r="T184" s="77"/>
      <c r="U184" s="71">
        <v>0</v>
      </c>
      <c r="V184" s="257">
        <f t="shared" si="32"/>
        <v>1.7999999999999998</v>
      </c>
      <c r="W184" s="73">
        <f t="shared" si="27"/>
        <v>1</v>
      </c>
      <c r="X184" s="147">
        <v>30</v>
      </c>
      <c r="Y184" s="73">
        <f>'ИТОГ и проверка (миша-барс)'!C184+AC184</f>
        <v>1</v>
      </c>
      <c r="Z184" s="73">
        <f t="shared" si="31"/>
        <v>16.666666666666668</v>
      </c>
      <c r="AA184" s="257">
        <f t="shared" si="28"/>
        <v>-13.333333333333332</v>
      </c>
      <c r="AB184" s="73">
        <f t="shared" si="29"/>
        <v>0</v>
      </c>
      <c r="AC184" s="77"/>
      <c r="AD184" s="73"/>
      <c r="AE184" s="77"/>
      <c r="AF184" s="77"/>
      <c r="AG184" s="73">
        <f t="shared" si="30"/>
        <v>1</v>
      </c>
      <c r="AH184" s="73"/>
    </row>
    <row r="185" spans="1:34" ht="63">
      <c r="A185" s="66" t="s">
        <v>376</v>
      </c>
      <c r="B185" s="67" t="s">
        <v>377</v>
      </c>
      <c r="C185" s="189">
        <v>30.8</v>
      </c>
      <c r="D185" s="74">
        <v>5</v>
      </c>
      <c r="E185" s="187">
        <v>7</v>
      </c>
      <c r="F185" s="157">
        <f t="shared" si="25"/>
        <v>0.22727272727272727</v>
      </c>
      <c r="G185" s="72">
        <v>1</v>
      </c>
      <c r="H185" s="75">
        <v>20</v>
      </c>
      <c r="I185" s="75"/>
      <c r="J185" s="75"/>
      <c r="K185" s="75"/>
      <c r="L185" s="75"/>
      <c r="M185" s="75">
        <v>1</v>
      </c>
      <c r="N185" s="75"/>
      <c r="O185" s="70">
        <v>0</v>
      </c>
      <c r="P185" s="77"/>
      <c r="Q185" s="77"/>
      <c r="R185" s="77"/>
      <c r="S185" s="77"/>
      <c r="T185" s="77"/>
      <c r="U185" s="71">
        <f t="shared" si="26"/>
        <v>0</v>
      </c>
      <c r="V185" s="71">
        <f t="shared" si="32"/>
        <v>2.1</v>
      </c>
      <c r="W185" s="10">
        <f t="shared" si="27"/>
        <v>2</v>
      </c>
      <c r="X185" s="77">
        <v>30</v>
      </c>
      <c r="Y185" s="10">
        <f>'ИТОГ и проверка (миша-барс)'!C185+AC185</f>
        <v>2</v>
      </c>
      <c r="Z185" s="73">
        <f t="shared" si="31"/>
        <v>28.571428571428569</v>
      </c>
      <c r="AA185" s="71">
        <f t="shared" si="28"/>
        <v>-1.4285714285714306</v>
      </c>
      <c r="AB185" s="10">
        <f t="shared" si="29"/>
        <v>0</v>
      </c>
      <c r="AC185" s="77"/>
      <c r="AD185" s="73"/>
      <c r="AE185" s="77"/>
      <c r="AF185" s="77"/>
      <c r="AG185" s="73">
        <f t="shared" si="30"/>
        <v>2</v>
      </c>
      <c r="AH185" s="73"/>
    </row>
    <row r="186" spans="1:34" ht="63">
      <c r="A186" s="66" t="s">
        <v>378</v>
      </c>
      <c r="B186" s="67" t="s">
        <v>379</v>
      </c>
      <c r="C186" s="196">
        <v>20.399999999999999</v>
      </c>
      <c r="D186" s="74">
        <v>5</v>
      </c>
      <c r="E186" s="70">
        <v>9</v>
      </c>
      <c r="F186" s="157">
        <f t="shared" si="25"/>
        <v>0.44117647058823534</v>
      </c>
      <c r="G186" s="72">
        <v>1</v>
      </c>
      <c r="H186" s="75">
        <v>20</v>
      </c>
      <c r="I186" s="75"/>
      <c r="J186" s="75"/>
      <c r="K186" s="75"/>
      <c r="L186" s="75"/>
      <c r="M186" s="75">
        <v>1</v>
      </c>
      <c r="N186" s="75"/>
      <c r="O186" s="70">
        <v>0</v>
      </c>
      <c r="P186" s="77"/>
      <c r="Q186" s="77"/>
      <c r="R186" s="77"/>
      <c r="S186" s="77"/>
      <c r="T186" s="77"/>
      <c r="U186" s="71">
        <f t="shared" si="26"/>
        <v>0</v>
      </c>
      <c r="V186" s="257">
        <f t="shared" si="32"/>
        <v>2.6999999999999997</v>
      </c>
      <c r="W186" s="73">
        <f t="shared" si="27"/>
        <v>2</v>
      </c>
      <c r="X186" s="147">
        <v>30</v>
      </c>
      <c r="Y186" s="73">
        <f>'ИТОГ и проверка (миша-барс)'!C186+AC186</f>
        <v>2</v>
      </c>
      <c r="Z186" s="10">
        <f t="shared" si="31"/>
        <v>22.222222222222221</v>
      </c>
      <c r="AA186" s="71">
        <f t="shared" si="28"/>
        <v>-7.7777777777777786</v>
      </c>
      <c r="AB186" s="73">
        <f t="shared" si="29"/>
        <v>0</v>
      </c>
      <c r="AC186" s="77"/>
      <c r="AD186" s="73"/>
      <c r="AE186" s="77"/>
      <c r="AF186" s="77"/>
      <c r="AG186" s="73">
        <f t="shared" si="30"/>
        <v>2</v>
      </c>
      <c r="AH186" s="73"/>
    </row>
    <row r="187" spans="1:34" ht="63">
      <c r="A187" s="66" t="s">
        <v>380</v>
      </c>
      <c r="B187" s="67" t="s">
        <v>381</v>
      </c>
      <c r="C187" s="189">
        <v>20.8</v>
      </c>
      <c r="D187" s="74">
        <v>4</v>
      </c>
      <c r="E187" s="187">
        <v>4</v>
      </c>
      <c r="F187" s="157">
        <f t="shared" si="25"/>
        <v>0.19230769230769229</v>
      </c>
      <c r="G187" s="72">
        <v>1</v>
      </c>
      <c r="H187" s="75">
        <v>25</v>
      </c>
      <c r="I187" s="75"/>
      <c r="J187" s="75"/>
      <c r="K187" s="75"/>
      <c r="L187" s="75"/>
      <c r="M187" s="75">
        <v>1</v>
      </c>
      <c r="N187" s="75"/>
      <c r="O187" s="70">
        <v>0</v>
      </c>
      <c r="P187" s="77"/>
      <c r="Q187" s="77"/>
      <c r="R187" s="77"/>
      <c r="S187" s="77"/>
      <c r="T187" s="77"/>
      <c r="U187" s="71">
        <v>0</v>
      </c>
      <c r="V187" s="71">
        <f t="shared" si="32"/>
        <v>1.2</v>
      </c>
      <c r="W187" s="10">
        <f t="shared" si="27"/>
        <v>1</v>
      </c>
      <c r="X187" s="77">
        <v>30</v>
      </c>
      <c r="Y187" s="10">
        <f>'ИТОГ и проверка (миша-барс)'!C187+AC187</f>
        <v>1</v>
      </c>
      <c r="Z187" s="73">
        <f t="shared" si="31"/>
        <v>25</v>
      </c>
      <c r="AA187" s="71">
        <f t="shared" si="28"/>
        <v>-5</v>
      </c>
      <c r="AB187" s="10">
        <f t="shared" si="29"/>
        <v>0</v>
      </c>
      <c r="AC187" s="77"/>
      <c r="AD187" s="73"/>
      <c r="AE187" s="77"/>
      <c r="AF187" s="77"/>
      <c r="AG187" s="73">
        <f t="shared" si="30"/>
        <v>1</v>
      </c>
      <c r="AH187" s="73"/>
    </row>
    <row r="188" spans="1:34" ht="63">
      <c r="A188" s="66" t="s">
        <v>382</v>
      </c>
      <c r="B188" s="67" t="s">
        <v>383</v>
      </c>
      <c r="C188" s="196">
        <v>14.8</v>
      </c>
      <c r="D188" s="74">
        <v>4</v>
      </c>
      <c r="E188" s="70">
        <v>5</v>
      </c>
      <c r="F188" s="157">
        <f t="shared" si="25"/>
        <v>0.33783783783783783</v>
      </c>
      <c r="G188" s="72">
        <v>1</v>
      </c>
      <c r="H188" s="75">
        <v>25</v>
      </c>
      <c r="I188" s="75"/>
      <c r="J188" s="75"/>
      <c r="K188" s="75"/>
      <c r="L188" s="75"/>
      <c r="M188" s="75">
        <v>1</v>
      </c>
      <c r="N188" s="75"/>
      <c r="O188" s="70">
        <v>0</v>
      </c>
      <c r="P188" s="77"/>
      <c r="Q188" s="77"/>
      <c r="R188" s="77"/>
      <c r="S188" s="77"/>
      <c r="T188" s="77"/>
      <c r="U188" s="71">
        <v>0</v>
      </c>
      <c r="V188" s="257">
        <f t="shared" si="32"/>
        <v>1.5</v>
      </c>
      <c r="W188" s="73">
        <f t="shared" si="27"/>
        <v>1</v>
      </c>
      <c r="X188" s="147">
        <v>30</v>
      </c>
      <c r="Y188" s="73">
        <f>'ИТОГ и проверка (миша-барс)'!C188+AC188</f>
        <v>1</v>
      </c>
      <c r="Z188" s="10">
        <f t="shared" si="31"/>
        <v>20</v>
      </c>
      <c r="AA188" s="71">
        <f t="shared" si="28"/>
        <v>-10</v>
      </c>
      <c r="AB188" s="73">
        <f t="shared" si="29"/>
        <v>0</v>
      </c>
      <c r="AC188" s="77"/>
      <c r="AD188" s="73"/>
      <c r="AE188" s="77"/>
      <c r="AF188" s="77"/>
      <c r="AG188" s="73">
        <f t="shared" si="30"/>
        <v>1</v>
      </c>
      <c r="AH188" s="73"/>
    </row>
    <row r="189" spans="1:34" ht="63">
      <c r="A189" s="66" t="s">
        <v>384</v>
      </c>
      <c r="B189" s="67" t="s">
        <v>385</v>
      </c>
      <c r="C189" s="189">
        <v>8.6</v>
      </c>
      <c r="D189" s="74">
        <v>7</v>
      </c>
      <c r="E189" s="187">
        <v>6</v>
      </c>
      <c r="F189" s="157">
        <f t="shared" si="25"/>
        <v>0.69767441860465118</v>
      </c>
      <c r="G189" s="72">
        <v>2</v>
      </c>
      <c r="H189" s="75">
        <v>29</v>
      </c>
      <c r="I189" s="75"/>
      <c r="J189" s="75"/>
      <c r="K189" s="75"/>
      <c r="L189" s="75"/>
      <c r="M189" s="75">
        <v>2</v>
      </c>
      <c r="N189" s="75"/>
      <c r="O189" s="70">
        <v>0</v>
      </c>
      <c r="P189" s="77"/>
      <c r="Q189" s="77"/>
      <c r="R189" s="77"/>
      <c r="S189" s="77"/>
      <c r="T189" s="77"/>
      <c r="U189" s="71">
        <f t="shared" si="26"/>
        <v>0</v>
      </c>
      <c r="V189" s="71">
        <f t="shared" si="32"/>
        <v>1.7999999999999998</v>
      </c>
      <c r="W189" s="10">
        <f t="shared" si="27"/>
        <v>1</v>
      </c>
      <c r="X189" s="77">
        <v>30</v>
      </c>
      <c r="Y189" s="10">
        <f>'ИТОГ и проверка (миша-барс)'!C189+AC189</f>
        <v>1</v>
      </c>
      <c r="Z189" s="73">
        <f t="shared" si="31"/>
        <v>16.666666666666668</v>
      </c>
      <c r="AA189" s="71">
        <f t="shared" si="28"/>
        <v>-13.333333333333332</v>
      </c>
      <c r="AB189" s="10">
        <f t="shared" si="29"/>
        <v>0</v>
      </c>
      <c r="AC189" s="77"/>
      <c r="AD189" s="73"/>
      <c r="AE189" s="77"/>
      <c r="AF189" s="77"/>
      <c r="AG189" s="73">
        <f t="shared" si="30"/>
        <v>1</v>
      </c>
      <c r="AH189" s="73"/>
    </row>
    <row r="190" spans="1:34" ht="63">
      <c r="A190" s="66" t="s">
        <v>386</v>
      </c>
      <c r="B190" s="67" t="s">
        <v>387</v>
      </c>
      <c r="C190" s="196">
        <v>6.02</v>
      </c>
      <c r="D190" s="74">
        <v>7</v>
      </c>
      <c r="E190" s="70">
        <v>8</v>
      </c>
      <c r="F190" s="157">
        <f t="shared" si="25"/>
        <v>1.3289036544850499</v>
      </c>
      <c r="G190" s="72">
        <v>2</v>
      </c>
      <c r="H190" s="75">
        <v>29</v>
      </c>
      <c r="I190" s="75"/>
      <c r="J190" s="75"/>
      <c r="K190" s="75"/>
      <c r="L190" s="75"/>
      <c r="M190" s="75">
        <v>2</v>
      </c>
      <c r="N190" s="75"/>
      <c r="O190" s="70">
        <v>1</v>
      </c>
      <c r="P190" s="77"/>
      <c r="Q190" s="77"/>
      <c r="R190" s="77"/>
      <c r="S190" s="77"/>
      <c r="T190" s="77"/>
      <c r="U190" s="71">
        <f t="shared" si="26"/>
        <v>50</v>
      </c>
      <c r="V190" s="257">
        <f t="shared" si="32"/>
        <v>2.4</v>
      </c>
      <c r="W190" s="73">
        <f t="shared" si="27"/>
        <v>2</v>
      </c>
      <c r="X190" s="147">
        <v>30</v>
      </c>
      <c r="Y190" s="73">
        <f>'ИТОГ и проверка (миша-барс)'!C190+AC190</f>
        <v>2</v>
      </c>
      <c r="Z190" s="10">
        <f t="shared" si="31"/>
        <v>25</v>
      </c>
      <c r="AA190" s="71">
        <f t="shared" si="28"/>
        <v>-5</v>
      </c>
      <c r="AB190" s="73">
        <f t="shared" si="29"/>
        <v>0</v>
      </c>
      <c r="AC190" s="77"/>
      <c r="AD190" s="73"/>
      <c r="AE190" s="77"/>
      <c r="AF190" s="77"/>
      <c r="AG190" s="73">
        <f t="shared" si="30"/>
        <v>2</v>
      </c>
      <c r="AH190" s="73"/>
    </row>
    <row r="191" spans="1:34" ht="63">
      <c r="A191" s="66" t="s">
        <v>388</v>
      </c>
      <c r="B191" s="67" t="s">
        <v>389</v>
      </c>
      <c r="C191" s="189">
        <v>20.399999999999999</v>
      </c>
      <c r="D191" s="74">
        <v>5</v>
      </c>
      <c r="E191" s="187">
        <v>9</v>
      </c>
      <c r="F191" s="157">
        <f t="shared" si="25"/>
        <v>0.44117647058823534</v>
      </c>
      <c r="G191" s="72">
        <v>1</v>
      </c>
      <c r="H191" s="75">
        <v>20</v>
      </c>
      <c r="I191" s="75"/>
      <c r="J191" s="75"/>
      <c r="K191" s="75"/>
      <c r="L191" s="75"/>
      <c r="M191" s="75">
        <v>1</v>
      </c>
      <c r="N191" s="75"/>
      <c r="O191" s="70">
        <v>0</v>
      </c>
      <c r="P191" s="77"/>
      <c r="Q191" s="77"/>
      <c r="R191" s="77"/>
      <c r="S191" s="77"/>
      <c r="T191" s="77"/>
      <c r="U191" s="71">
        <f t="shared" si="26"/>
        <v>0</v>
      </c>
      <c r="V191" s="71">
        <f t="shared" si="32"/>
        <v>2.6999999999999997</v>
      </c>
      <c r="W191" s="10">
        <f t="shared" si="27"/>
        <v>2</v>
      </c>
      <c r="X191" s="77">
        <v>30</v>
      </c>
      <c r="Y191" s="10">
        <f>'ИТОГ и проверка (миша-барс)'!C191+AC191</f>
        <v>2</v>
      </c>
      <c r="Z191" s="73">
        <f t="shared" si="31"/>
        <v>22.222222222222221</v>
      </c>
      <c r="AA191" s="71">
        <f t="shared" si="28"/>
        <v>-7.7777777777777786</v>
      </c>
      <c r="AB191" s="10">
        <f t="shared" si="29"/>
        <v>0</v>
      </c>
      <c r="AC191" s="77"/>
      <c r="AD191" s="73"/>
      <c r="AE191" s="77"/>
      <c r="AF191" s="77"/>
      <c r="AG191" s="73">
        <f t="shared" si="30"/>
        <v>2</v>
      </c>
      <c r="AH191" s="73"/>
    </row>
    <row r="192" spans="1:34" ht="63">
      <c r="A192" s="66" t="s">
        <v>390</v>
      </c>
      <c r="B192" s="67" t="s">
        <v>391</v>
      </c>
      <c r="C192" s="196">
        <v>37.25</v>
      </c>
      <c r="D192" s="74">
        <v>6</v>
      </c>
      <c r="E192" s="70">
        <v>8</v>
      </c>
      <c r="F192" s="157">
        <f t="shared" si="25"/>
        <v>0.21476510067114093</v>
      </c>
      <c r="G192" s="72">
        <v>1</v>
      </c>
      <c r="H192" s="75">
        <v>17</v>
      </c>
      <c r="I192" s="75"/>
      <c r="J192" s="75"/>
      <c r="K192" s="75"/>
      <c r="L192" s="75"/>
      <c r="M192" s="75">
        <v>1</v>
      </c>
      <c r="N192" s="75"/>
      <c r="O192" s="70">
        <v>1</v>
      </c>
      <c r="P192" s="77"/>
      <c r="Q192" s="77"/>
      <c r="R192" s="77"/>
      <c r="S192" s="77"/>
      <c r="T192" s="77"/>
      <c r="U192" s="71">
        <f t="shared" si="26"/>
        <v>100</v>
      </c>
      <c r="V192" s="257">
        <f t="shared" si="32"/>
        <v>2.4</v>
      </c>
      <c r="W192" s="73">
        <f t="shared" si="27"/>
        <v>2</v>
      </c>
      <c r="X192" s="147">
        <v>30</v>
      </c>
      <c r="Y192" s="73">
        <f>'ИТОГ и проверка (миша-барс)'!C192+AC192</f>
        <v>2</v>
      </c>
      <c r="Z192" s="10">
        <f t="shared" si="31"/>
        <v>25</v>
      </c>
      <c r="AA192" s="71">
        <f t="shared" si="28"/>
        <v>-5</v>
      </c>
      <c r="AB192" s="73">
        <f t="shared" si="29"/>
        <v>0</v>
      </c>
      <c r="AC192" s="77"/>
      <c r="AD192" s="73"/>
      <c r="AE192" s="77"/>
      <c r="AF192" s="77"/>
      <c r="AG192" s="73">
        <f t="shared" si="30"/>
        <v>2</v>
      </c>
      <c r="AH192" s="73"/>
    </row>
    <row r="193" spans="1:34" ht="63">
      <c r="A193" s="66" t="s">
        <v>392</v>
      </c>
      <c r="B193" s="67" t="s">
        <v>393</v>
      </c>
      <c r="C193" s="189">
        <v>24.35</v>
      </c>
      <c r="D193" s="74">
        <v>4</v>
      </c>
      <c r="E193" s="187">
        <v>8</v>
      </c>
      <c r="F193" s="157">
        <f t="shared" si="25"/>
        <v>0.32854209445585214</v>
      </c>
      <c r="G193" s="72">
        <v>1</v>
      </c>
      <c r="H193" s="75">
        <v>25</v>
      </c>
      <c r="I193" s="75"/>
      <c r="J193" s="75"/>
      <c r="K193" s="75"/>
      <c r="L193" s="75"/>
      <c r="M193" s="75">
        <v>1</v>
      </c>
      <c r="N193" s="75"/>
      <c r="O193" s="70">
        <v>0</v>
      </c>
      <c r="P193" s="77"/>
      <c r="Q193" s="77"/>
      <c r="R193" s="77"/>
      <c r="S193" s="77"/>
      <c r="T193" s="77"/>
      <c r="U193" s="71">
        <v>0</v>
      </c>
      <c r="V193" s="71">
        <f t="shared" si="32"/>
        <v>2.4</v>
      </c>
      <c r="W193" s="10">
        <f t="shared" si="27"/>
        <v>2</v>
      </c>
      <c r="X193" s="77">
        <v>30</v>
      </c>
      <c r="Y193" s="10">
        <f>'ИТОГ и проверка (миша-барс)'!C193+AC193</f>
        <v>2</v>
      </c>
      <c r="Z193" s="73">
        <f t="shared" si="31"/>
        <v>25</v>
      </c>
      <c r="AA193" s="71">
        <f t="shared" si="28"/>
        <v>-5</v>
      </c>
      <c r="AB193" s="10">
        <f t="shared" si="29"/>
        <v>0</v>
      </c>
      <c r="AC193" s="77"/>
      <c r="AD193" s="73"/>
      <c r="AE193" s="77"/>
      <c r="AF193" s="77"/>
      <c r="AG193" s="73">
        <f t="shared" si="30"/>
        <v>2</v>
      </c>
      <c r="AH193" s="73"/>
    </row>
    <row r="194" spans="1:34" ht="63">
      <c r="A194" s="66" t="s">
        <v>394</v>
      </c>
      <c r="B194" s="67" t="s">
        <v>395</v>
      </c>
      <c r="C194" s="196">
        <v>30.8</v>
      </c>
      <c r="D194" s="74">
        <v>6</v>
      </c>
      <c r="E194" s="70">
        <v>6</v>
      </c>
      <c r="F194" s="157">
        <f t="shared" si="25"/>
        <v>0.19480519480519481</v>
      </c>
      <c r="G194" s="72">
        <v>1</v>
      </c>
      <c r="H194" s="75">
        <v>17</v>
      </c>
      <c r="I194" s="75"/>
      <c r="J194" s="75"/>
      <c r="K194" s="75"/>
      <c r="L194" s="75"/>
      <c r="M194" s="75">
        <v>1</v>
      </c>
      <c r="N194" s="75"/>
      <c r="O194" s="70">
        <v>0</v>
      </c>
      <c r="P194" s="77"/>
      <c r="Q194" s="77"/>
      <c r="R194" s="77"/>
      <c r="S194" s="77"/>
      <c r="T194" s="77"/>
      <c r="U194" s="71">
        <f t="shared" si="26"/>
        <v>0</v>
      </c>
      <c r="V194" s="257">
        <f t="shared" si="32"/>
        <v>1.7999999999999998</v>
      </c>
      <c r="W194" s="73">
        <f t="shared" si="27"/>
        <v>1</v>
      </c>
      <c r="X194" s="147">
        <v>30</v>
      </c>
      <c r="Y194" s="73">
        <f>'ИТОГ и проверка (миша-барс)'!C194+AC194</f>
        <v>1</v>
      </c>
      <c r="Z194" s="10">
        <f t="shared" si="31"/>
        <v>16.666666666666668</v>
      </c>
      <c r="AA194" s="71">
        <f t="shared" si="28"/>
        <v>-13.333333333333332</v>
      </c>
      <c r="AB194" s="73">
        <f t="shared" si="29"/>
        <v>0</v>
      </c>
      <c r="AC194" s="77"/>
      <c r="AD194" s="73"/>
      <c r="AE194" s="77"/>
      <c r="AF194" s="77"/>
      <c r="AG194" s="73">
        <f t="shared" si="30"/>
        <v>1</v>
      </c>
      <c r="AH194" s="73"/>
    </row>
    <row r="195" spans="1:34">
      <c r="A195" s="93" t="s">
        <v>396</v>
      </c>
      <c r="B195" s="57" t="s">
        <v>397</v>
      </c>
      <c r="C195" s="175"/>
      <c r="D195" s="58"/>
      <c r="E195" s="164"/>
      <c r="F195" s="192"/>
      <c r="G195" s="119"/>
      <c r="H195" s="61"/>
      <c r="I195" s="61"/>
      <c r="J195" s="61"/>
      <c r="K195" s="61"/>
      <c r="L195" s="61"/>
      <c r="M195" s="61"/>
      <c r="N195" s="61"/>
      <c r="O195" s="59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120"/>
      <c r="AA195" s="60"/>
      <c r="AB195" s="10">
        <f t="shared" si="29"/>
        <v>0</v>
      </c>
      <c r="AC195" s="60"/>
      <c r="AD195" s="60"/>
      <c r="AE195" s="60"/>
      <c r="AF195" s="60"/>
      <c r="AG195" s="60"/>
      <c r="AH195" s="60"/>
    </row>
    <row r="196" spans="1:34" ht="47.25">
      <c r="A196" s="66" t="s">
        <v>398</v>
      </c>
      <c r="B196" s="67" t="s">
        <v>399</v>
      </c>
      <c r="C196" s="222">
        <v>555</v>
      </c>
      <c r="D196" s="74">
        <v>409</v>
      </c>
      <c r="E196" s="70">
        <v>339</v>
      </c>
      <c r="F196" s="157">
        <f t="shared" si="25"/>
        <v>0.61081081081081079</v>
      </c>
      <c r="G196" s="72">
        <v>77</v>
      </c>
      <c r="H196" s="75">
        <v>19</v>
      </c>
      <c r="I196" s="75">
        <v>0</v>
      </c>
      <c r="J196" s="75"/>
      <c r="K196" s="75"/>
      <c r="L196" s="75"/>
      <c r="M196" s="75">
        <v>77</v>
      </c>
      <c r="N196" s="75"/>
      <c r="O196" s="70">
        <v>15</v>
      </c>
      <c r="P196" s="77"/>
      <c r="Q196" s="77"/>
      <c r="R196" s="77"/>
      <c r="S196" s="77"/>
      <c r="T196" s="77"/>
      <c r="U196" s="71">
        <f t="shared" si="26"/>
        <v>19.480519480519479</v>
      </c>
      <c r="V196" s="257">
        <f t="shared" si="32"/>
        <v>101.7</v>
      </c>
      <c r="W196" s="73">
        <f t="shared" si="27"/>
        <v>101</v>
      </c>
      <c r="X196" s="77">
        <v>30</v>
      </c>
      <c r="Y196" s="10">
        <f>'ИТОГ и проверка (миша-барс)'!C196+AC196</f>
        <v>77</v>
      </c>
      <c r="Z196" s="73">
        <f t="shared" si="31"/>
        <v>22.713864306784661</v>
      </c>
      <c r="AA196" s="257">
        <f t="shared" si="28"/>
        <v>-7.2861356932153392</v>
      </c>
      <c r="AB196" s="73">
        <f t="shared" si="29"/>
        <v>0</v>
      </c>
      <c r="AC196" s="77">
        <v>0</v>
      </c>
      <c r="AD196" s="73"/>
      <c r="AE196" s="77"/>
      <c r="AF196" s="77"/>
      <c r="AG196" s="73">
        <f t="shared" si="30"/>
        <v>77</v>
      </c>
      <c r="AH196" s="73"/>
    </row>
    <row r="197" spans="1:34">
      <c r="A197" s="93" t="s">
        <v>400</v>
      </c>
      <c r="B197" s="57" t="s">
        <v>401</v>
      </c>
      <c r="C197" s="175"/>
      <c r="D197" s="58"/>
      <c r="E197" s="164"/>
      <c r="F197" s="192"/>
      <c r="G197" s="119"/>
      <c r="H197" s="61"/>
      <c r="I197" s="61"/>
      <c r="J197" s="61"/>
      <c r="K197" s="61"/>
      <c r="L197" s="61"/>
      <c r="M197" s="61"/>
      <c r="N197" s="61"/>
      <c r="O197" s="59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120"/>
      <c r="AA197" s="60"/>
      <c r="AB197" s="10">
        <f t="shared" si="29"/>
        <v>0</v>
      </c>
      <c r="AC197" s="60"/>
      <c r="AD197" s="60"/>
      <c r="AE197" s="60"/>
      <c r="AF197" s="60"/>
      <c r="AG197" s="60"/>
      <c r="AH197" s="60"/>
    </row>
    <row r="198" spans="1:34" ht="31.5">
      <c r="A198" s="66" t="s">
        <v>402</v>
      </c>
      <c r="B198" s="67" t="s">
        <v>403</v>
      </c>
      <c r="C198" s="171">
        <v>133.66200000000001</v>
      </c>
      <c r="D198" s="74">
        <v>46</v>
      </c>
      <c r="E198" s="251">
        <v>40</v>
      </c>
      <c r="F198" s="157">
        <f t="shared" si="25"/>
        <v>0.29926231838518053</v>
      </c>
      <c r="G198" s="72">
        <v>11</v>
      </c>
      <c r="H198" s="75">
        <v>24</v>
      </c>
      <c r="I198" s="75"/>
      <c r="J198" s="75"/>
      <c r="K198" s="75"/>
      <c r="L198" s="75"/>
      <c r="M198" s="75">
        <v>11</v>
      </c>
      <c r="N198" s="75"/>
      <c r="O198" s="90">
        <v>4</v>
      </c>
      <c r="P198" s="77"/>
      <c r="Q198" s="77"/>
      <c r="R198" s="77"/>
      <c r="S198" s="77"/>
      <c r="T198" s="77"/>
      <c r="U198" s="71">
        <f t="shared" si="26"/>
        <v>36.363636363636367</v>
      </c>
      <c r="V198" s="257">
        <f t="shared" si="32"/>
        <v>12</v>
      </c>
      <c r="W198" s="73">
        <f t="shared" si="27"/>
        <v>12</v>
      </c>
      <c r="X198" s="147">
        <v>30</v>
      </c>
      <c r="Y198" s="73">
        <f>'ИТОГ и проверка (миша-барс)'!C198+AC198</f>
        <v>12</v>
      </c>
      <c r="Z198" s="10">
        <f t="shared" si="31"/>
        <v>30</v>
      </c>
      <c r="AA198" s="71">
        <f t="shared" si="28"/>
        <v>0</v>
      </c>
      <c r="AB198" s="73">
        <f t="shared" si="29"/>
        <v>0</v>
      </c>
      <c r="AC198" s="77"/>
      <c r="AD198" s="73"/>
      <c r="AE198" s="77"/>
      <c r="AF198" s="77"/>
      <c r="AG198" s="73">
        <f t="shared" si="30"/>
        <v>12</v>
      </c>
      <c r="AH198" s="73"/>
    </row>
    <row r="199" spans="1:34" ht="31.5">
      <c r="A199" s="66" t="s">
        <v>404</v>
      </c>
      <c r="B199" s="67" t="s">
        <v>405</v>
      </c>
      <c r="C199" s="168">
        <v>868.12699999999995</v>
      </c>
      <c r="D199" s="284">
        <v>373</v>
      </c>
      <c r="E199" s="250">
        <v>347</v>
      </c>
      <c r="F199" s="174">
        <f t="shared" si="25"/>
        <v>0.39971110217744643</v>
      </c>
      <c r="G199" s="72">
        <v>59</v>
      </c>
      <c r="H199" s="75">
        <v>16</v>
      </c>
      <c r="I199" s="75"/>
      <c r="J199" s="75"/>
      <c r="K199" s="75"/>
      <c r="L199" s="75"/>
      <c r="M199" s="75">
        <v>59</v>
      </c>
      <c r="N199" s="75"/>
      <c r="O199" s="90">
        <v>31</v>
      </c>
      <c r="P199" s="77"/>
      <c r="Q199" s="77"/>
      <c r="R199" s="77"/>
      <c r="S199" s="77"/>
      <c r="T199" s="77"/>
      <c r="U199" s="71">
        <f t="shared" si="26"/>
        <v>52.542372881355938</v>
      </c>
      <c r="V199" s="71">
        <f t="shared" si="32"/>
        <v>104.1</v>
      </c>
      <c r="W199" s="10">
        <f t="shared" si="27"/>
        <v>104</v>
      </c>
      <c r="X199" s="77">
        <v>30</v>
      </c>
      <c r="Y199" s="10">
        <f>'ИТОГ и проверка (миша-барс)'!C199+AC199</f>
        <v>60</v>
      </c>
      <c r="Z199" s="73">
        <f t="shared" si="31"/>
        <v>17.291066282420747</v>
      </c>
      <c r="AA199" s="71">
        <f t="shared" si="28"/>
        <v>-12.708933717579253</v>
      </c>
      <c r="AB199" s="10">
        <f t="shared" si="29"/>
        <v>0</v>
      </c>
      <c r="AC199" s="77"/>
      <c r="AD199" s="73"/>
      <c r="AE199" s="77"/>
      <c r="AF199" s="77"/>
      <c r="AG199" s="73">
        <f t="shared" si="30"/>
        <v>60</v>
      </c>
      <c r="AH199" s="73"/>
    </row>
    <row r="200" spans="1:34" ht="31.5">
      <c r="A200" s="66" t="s">
        <v>406</v>
      </c>
      <c r="B200" s="67" t="s">
        <v>407</v>
      </c>
      <c r="C200" s="171">
        <v>1249.8789999999999</v>
      </c>
      <c r="D200" s="74">
        <v>362</v>
      </c>
      <c r="E200" s="251">
        <v>349</v>
      </c>
      <c r="F200" s="157">
        <f t="shared" si="25"/>
        <v>0.27922702917642428</v>
      </c>
      <c r="G200" s="72">
        <v>36</v>
      </c>
      <c r="H200" s="75">
        <v>10</v>
      </c>
      <c r="I200" s="75"/>
      <c r="J200" s="75"/>
      <c r="K200" s="75"/>
      <c r="L200" s="75"/>
      <c r="M200" s="75">
        <v>36</v>
      </c>
      <c r="N200" s="75"/>
      <c r="O200" s="90">
        <v>17</v>
      </c>
      <c r="P200" s="77"/>
      <c r="Q200" s="77"/>
      <c r="R200" s="77"/>
      <c r="S200" s="77"/>
      <c r="T200" s="77"/>
      <c r="U200" s="71">
        <f t="shared" si="26"/>
        <v>47.222222222222221</v>
      </c>
      <c r="V200" s="257">
        <f t="shared" si="32"/>
        <v>104.7</v>
      </c>
      <c r="W200" s="73">
        <f t="shared" si="27"/>
        <v>104</v>
      </c>
      <c r="X200" s="147">
        <v>30</v>
      </c>
      <c r="Y200" s="73">
        <f>'ИТОГ и проверка (миша-барс)'!C200+AC200</f>
        <v>34</v>
      </c>
      <c r="Z200" s="10">
        <f t="shared" si="31"/>
        <v>9.7421203438395416</v>
      </c>
      <c r="AA200" s="71">
        <f t="shared" si="28"/>
        <v>-20.257879656160458</v>
      </c>
      <c r="AB200" s="73">
        <f t="shared" si="29"/>
        <v>0</v>
      </c>
      <c r="AC200" s="77"/>
      <c r="AD200" s="73"/>
      <c r="AE200" s="77"/>
      <c r="AF200" s="77"/>
      <c r="AG200" s="73">
        <f t="shared" si="30"/>
        <v>34</v>
      </c>
      <c r="AH200" s="73"/>
    </row>
    <row r="201" spans="1:34" ht="47.25">
      <c r="A201" s="66" t="s">
        <v>408</v>
      </c>
      <c r="B201" s="67" t="s">
        <v>409</v>
      </c>
      <c r="C201" s="195">
        <v>405.33</v>
      </c>
      <c r="D201" s="284">
        <v>140</v>
      </c>
      <c r="E201" s="208">
        <v>137</v>
      </c>
      <c r="F201" s="174">
        <f t="shared" si="25"/>
        <v>0.33799620062664992</v>
      </c>
      <c r="G201" s="72">
        <v>35</v>
      </c>
      <c r="H201" s="75">
        <v>25</v>
      </c>
      <c r="I201" s="75"/>
      <c r="J201" s="75"/>
      <c r="K201" s="75"/>
      <c r="L201" s="75"/>
      <c r="M201" s="75">
        <v>35</v>
      </c>
      <c r="N201" s="75"/>
      <c r="O201" s="70">
        <v>9</v>
      </c>
      <c r="P201" s="77"/>
      <c r="Q201" s="77"/>
      <c r="R201" s="77"/>
      <c r="S201" s="77"/>
      <c r="T201" s="77"/>
      <c r="U201" s="71">
        <f t="shared" si="26"/>
        <v>25.714285714285715</v>
      </c>
      <c r="V201" s="71">
        <f t="shared" si="32"/>
        <v>41.1</v>
      </c>
      <c r="W201" s="10">
        <f t="shared" si="27"/>
        <v>41</v>
      </c>
      <c r="X201" s="77">
        <v>30</v>
      </c>
      <c r="Y201" s="10">
        <f>'ИТОГ и проверка (миша-барс)'!C201+AC201</f>
        <v>35</v>
      </c>
      <c r="Z201" s="73">
        <f t="shared" si="31"/>
        <v>25.54744525547445</v>
      </c>
      <c r="AA201" s="71">
        <f t="shared" si="28"/>
        <v>-4.4525547445255498</v>
      </c>
      <c r="AB201" s="10">
        <f t="shared" si="29"/>
        <v>0</v>
      </c>
      <c r="AC201" s="77"/>
      <c r="AD201" s="73"/>
      <c r="AE201" s="77"/>
      <c r="AF201" s="77"/>
      <c r="AG201" s="73">
        <f t="shared" si="30"/>
        <v>35</v>
      </c>
      <c r="AH201" s="73"/>
    </row>
    <row r="202" spans="1:34" ht="47.25">
      <c r="A202" s="66" t="s">
        <v>410</v>
      </c>
      <c r="B202" s="67" t="s">
        <v>411</v>
      </c>
      <c r="C202" s="171">
        <v>85.331000000000003</v>
      </c>
      <c r="D202" s="284">
        <v>49</v>
      </c>
      <c r="E202" s="216">
        <v>41</v>
      </c>
      <c r="F202" s="174">
        <f t="shared" si="25"/>
        <v>0.48048188817662979</v>
      </c>
      <c r="G202" s="72">
        <v>14</v>
      </c>
      <c r="H202" s="75">
        <v>29</v>
      </c>
      <c r="I202" s="75"/>
      <c r="J202" s="75"/>
      <c r="K202" s="75"/>
      <c r="L202" s="75"/>
      <c r="M202" s="75">
        <v>14</v>
      </c>
      <c r="N202" s="75"/>
      <c r="O202" s="70">
        <v>2</v>
      </c>
      <c r="P202" s="77"/>
      <c r="Q202" s="77"/>
      <c r="R202" s="77"/>
      <c r="S202" s="77"/>
      <c r="T202" s="77"/>
      <c r="U202" s="71">
        <f t="shared" si="26"/>
        <v>14.285714285714285</v>
      </c>
      <c r="V202" s="257">
        <f t="shared" si="32"/>
        <v>12.299999999999999</v>
      </c>
      <c r="W202" s="73">
        <f t="shared" si="27"/>
        <v>12</v>
      </c>
      <c r="X202" s="147">
        <v>30</v>
      </c>
      <c r="Y202" s="73">
        <f>'ИТОГ и проверка (миша-барс)'!C202+AC202</f>
        <v>12</v>
      </c>
      <c r="Z202" s="10">
        <f t="shared" si="31"/>
        <v>29.26829268292683</v>
      </c>
      <c r="AA202" s="71">
        <f t="shared" si="28"/>
        <v>-0.73170731707316961</v>
      </c>
      <c r="AB202" s="73">
        <f t="shared" si="29"/>
        <v>0</v>
      </c>
      <c r="AC202" s="77"/>
      <c r="AD202" s="73"/>
      <c r="AE202" s="77"/>
      <c r="AF202" s="77"/>
      <c r="AG202" s="73">
        <f t="shared" si="30"/>
        <v>12</v>
      </c>
      <c r="AH202" s="73"/>
    </row>
    <row r="203" spans="1:34" ht="47.25">
      <c r="A203" s="66" t="s">
        <v>412</v>
      </c>
      <c r="B203" s="67" t="s">
        <v>413</v>
      </c>
      <c r="C203" s="189">
        <v>387.851</v>
      </c>
      <c r="D203" s="74">
        <v>271</v>
      </c>
      <c r="E203" s="148">
        <v>271</v>
      </c>
      <c r="F203" s="157">
        <f t="shared" si="25"/>
        <v>0.69872193187590081</v>
      </c>
      <c r="G203" s="72">
        <v>45</v>
      </c>
      <c r="H203" s="75">
        <v>17</v>
      </c>
      <c r="I203" s="75"/>
      <c r="J203" s="75"/>
      <c r="K203" s="75"/>
      <c r="L203" s="75"/>
      <c r="M203" s="75">
        <v>45</v>
      </c>
      <c r="N203" s="75"/>
      <c r="O203" s="90">
        <v>9</v>
      </c>
      <c r="P203" s="77"/>
      <c r="Q203" s="77"/>
      <c r="R203" s="77"/>
      <c r="S203" s="77"/>
      <c r="T203" s="77"/>
      <c r="U203" s="71">
        <f t="shared" si="26"/>
        <v>20</v>
      </c>
      <c r="V203" s="71">
        <f t="shared" si="32"/>
        <v>81.3</v>
      </c>
      <c r="W203" s="10">
        <f t="shared" si="27"/>
        <v>81</v>
      </c>
      <c r="X203" s="77">
        <v>30</v>
      </c>
      <c r="Y203" s="10">
        <f>'ИТОГ и проверка (миша-барс)'!C203+AC203</f>
        <v>45</v>
      </c>
      <c r="Z203" s="73">
        <f t="shared" si="31"/>
        <v>16.605166051660518</v>
      </c>
      <c r="AA203" s="71">
        <f t="shared" si="28"/>
        <v>-13.394833948339482</v>
      </c>
      <c r="AB203" s="10">
        <f t="shared" si="29"/>
        <v>0</v>
      </c>
      <c r="AC203" s="77"/>
      <c r="AD203" s="73"/>
      <c r="AE203" s="77"/>
      <c r="AF203" s="77"/>
      <c r="AG203" s="73">
        <f t="shared" si="30"/>
        <v>45</v>
      </c>
      <c r="AH203" s="73"/>
    </row>
    <row r="204" spans="1:34" ht="31.5">
      <c r="A204" s="66" t="s">
        <v>414</v>
      </c>
      <c r="B204" s="67" t="s">
        <v>415</v>
      </c>
      <c r="C204" s="196">
        <v>1.5740000000000001</v>
      </c>
      <c r="D204" s="74">
        <v>0</v>
      </c>
      <c r="E204" s="70">
        <v>0</v>
      </c>
      <c r="F204" s="157">
        <f t="shared" si="25"/>
        <v>0</v>
      </c>
      <c r="G204" s="72">
        <v>0</v>
      </c>
      <c r="H204" s="75">
        <v>0</v>
      </c>
      <c r="I204" s="75"/>
      <c r="J204" s="75"/>
      <c r="K204" s="75"/>
      <c r="L204" s="75"/>
      <c r="M204" s="75">
        <v>0</v>
      </c>
      <c r="N204" s="75"/>
      <c r="O204" s="70">
        <v>0</v>
      </c>
      <c r="P204" s="77"/>
      <c r="Q204" s="77"/>
      <c r="R204" s="77"/>
      <c r="S204" s="77"/>
      <c r="T204" s="77"/>
      <c r="U204" s="71">
        <v>0</v>
      </c>
      <c r="V204" s="257">
        <f t="shared" si="32"/>
        <v>0</v>
      </c>
      <c r="W204" s="73">
        <f t="shared" si="27"/>
        <v>0</v>
      </c>
      <c r="X204" s="147">
        <v>30</v>
      </c>
      <c r="Y204" s="73">
        <f>'ИТОГ и проверка (миша-барс)'!C204+AC204</f>
        <v>0</v>
      </c>
      <c r="Z204" s="10">
        <v>0</v>
      </c>
      <c r="AA204" s="71">
        <f t="shared" si="28"/>
        <v>-30</v>
      </c>
      <c r="AB204" s="73">
        <f t="shared" si="29"/>
        <v>0</v>
      </c>
      <c r="AC204" s="77"/>
      <c r="AD204" s="73"/>
      <c r="AE204" s="77"/>
      <c r="AF204" s="77"/>
      <c r="AG204" s="73">
        <f t="shared" si="30"/>
        <v>0</v>
      </c>
      <c r="AH204" s="73"/>
    </row>
    <row r="205" spans="1:34" ht="47.25">
      <c r="A205" s="66" t="s">
        <v>416</v>
      </c>
      <c r="B205" s="67" t="s">
        <v>417</v>
      </c>
      <c r="C205" s="168">
        <v>103.86</v>
      </c>
      <c r="D205" s="74">
        <v>41</v>
      </c>
      <c r="E205" s="187">
        <v>44</v>
      </c>
      <c r="F205" s="157">
        <f t="shared" si="25"/>
        <v>0.42364721740804928</v>
      </c>
      <c r="G205" s="72">
        <v>12</v>
      </c>
      <c r="H205" s="75">
        <v>29</v>
      </c>
      <c r="I205" s="75"/>
      <c r="J205" s="75"/>
      <c r="K205" s="75"/>
      <c r="L205" s="75"/>
      <c r="M205" s="75">
        <v>12</v>
      </c>
      <c r="N205" s="75"/>
      <c r="O205" s="70">
        <v>3</v>
      </c>
      <c r="P205" s="77"/>
      <c r="Q205" s="77"/>
      <c r="R205" s="77"/>
      <c r="S205" s="77"/>
      <c r="T205" s="77"/>
      <c r="U205" s="71">
        <f t="shared" si="26"/>
        <v>25</v>
      </c>
      <c r="V205" s="71">
        <f t="shared" si="32"/>
        <v>13.2</v>
      </c>
      <c r="W205" s="10">
        <f t="shared" si="27"/>
        <v>13</v>
      </c>
      <c r="X205" s="77">
        <v>30</v>
      </c>
      <c r="Y205" s="10">
        <f>'ИТОГ и проверка (миша-барс)'!C205+AC205</f>
        <v>13</v>
      </c>
      <c r="Z205" s="73">
        <f t="shared" si="31"/>
        <v>29.545454545454547</v>
      </c>
      <c r="AA205" s="71">
        <f t="shared" si="28"/>
        <v>-0.45454545454545325</v>
      </c>
      <c r="AB205" s="10">
        <f t="shared" si="29"/>
        <v>0</v>
      </c>
      <c r="AC205" s="77"/>
      <c r="AD205" s="73"/>
      <c r="AE205" s="77"/>
      <c r="AF205" s="77"/>
      <c r="AG205" s="73">
        <f t="shared" si="30"/>
        <v>13</v>
      </c>
      <c r="AH205" s="73"/>
    </row>
    <row r="206" spans="1:34" ht="31.5" customHeight="1">
      <c r="A206" s="66" t="s">
        <v>418</v>
      </c>
      <c r="B206" s="67" t="s">
        <v>419</v>
      </c>
      <c r="C206" s="171">
        <v>16.981999999999999</v>
      </c>
      <c r="D206" s="74">
        <v>16</v>
      </c>
      <c r="E206" s="70">
        <v>16</v>
      </c>
      <c r="F206" s="157">
        <f t="shared" si="25"/>
        <v>0.9421740666588152</v>
      </c>
      <c r="G206" s="72">
        <v>4</v>
      </c>
      <c r="H206" s="75">
        <v>25</v>
      </c>
      <c r="I206" s="75"/>
      <c r="J206" s="75"/>
      <c r="K206" s="75"/>
      <c r="L206" s="75"/>
      <c r="M206" s="75">
        <v>4</v>
      </c>
      <c r="N206" s="75"/>
      <c r="O206" s="70">
        <v>0</v>
      </c>
      <c r="P206" s="77"/>
      <c r="Q206" s="77"/>
      <c r="R206" s="77"/>
      <c r="S206" s="77"/>
      <c r="T206" s="77"/>
      <c r="U206" s="71">
        <f t="shared" si="26"/>
        <v>0</v>
      </c>
      <c r="V206" s="257">
        <f t="shared" si="32"/>
        <v>4.8</v>
      </c>
      <c r="W206" s="73">
        <f t="shared" si="27"/>
        <v>4</v>
      </c>
      <c r="X206" s="147">
        <v>30</v>
      </c>
      <c r="Y206" s="73">
        <f>'ИТОГ и проверка (миша-барс)'!C206+AC206</f>
        <v>4</v>
      </c>
      <c r="Z206" s="10">
        <f t="shared" si="31"/>
        <v>25</v>
      </c>
      <c r="AA206" s="71">
        <f t="shared" si="28"/>
        <v>-5</v>
      </c>
      <c r="AB206" s="73">
        <f t="shared" si="29"/>
        <v>0</v>
      </c>
      <c r="AC206" s="77"/>
      <c r="AD206" s="73"/>
      <c r="AE206" s="77"/>
      <c r="AF206" s="77"/>
      <c r="AG206" s="73">
        <f t="shared" si="30"/>
        <v>4</v>
      </c>
      <c r="AH206" s="73"/>
    </row>
    <row r="207" spans="1:34" ht="47.25">
      <c r="A207" s="66" t="s">
        <v>420</v>
      </c>
      <c r="B207" s="67" t="s">
        <v>421</v>
      </c>
      <c r="C207" s="168">
        <v>114.56699999999999</v>
      </c>
      <c r="D207" s="74">
        <v>24</v>
      </c>
      <c r="E207" s="187">
        <v>25</v>
      </c>
      <c r="F207" s="157">
        <f t="shared" si="25"/>
        <v>0.21821292344217796</v>
      </c>
      <c r="G207" s="72">
        <v>7</v>
      </c>
      <c r="H207" s="75">
        <v>29</v>
      </c>
      <c r="I207" s="75"/>
      <c r="J207" s="75"/>
      <c r="K207" s="75"/>
      <c r="L207" s="75"/>
      <c r="M207" s="75">
        <v>7</v>
      </c>
      <c r="N207" s="75"/>
      <c r="O207" s="70">
        <v>2</v>
      </c>
      <c r="P207" s="77"/>
      <c r="Q207" s="77"/>
      <c r="R207" s="77"/>
      <c r="S207" s="77"/>
      <c r="T207" s="77"/>
      <c r="U207" s="71">
        <f t="shared" si="26"/>
        <v>28.571428571428569</v>
      </c>
      <c r="V207" s="71">
        <f t="shared" si="32"/>
        <v>7.5</v>
      </c>
      <c r="W207" s="10">
        <f t="shared" si="27"/>
        <v>7</v>
      </c>
      <c r="X207" s="77">
        <v>30</v>
      </c>
      <c r="Y207" s="10">
        <f>'ИТОГ и проверка (миша-барс)'!C207+AC207</f>
        <v>7</v>
      </c>
      <c r="Z207" s="73">
        <f t="shared" si="31"/>
        <v>28</v>
      </c>
      <c r="AA207" s="71">
        <f t="shared" si="28"/>
        <v>-2</v>
      </c>
      <c r="AB207" s="10">
        <f t="shared" si="29"/>
        <v>0</v>
      </c>
      <c r="AC207" s="77"/>
      <c r="AD207" s="73"/>
      <c r="AE207" s="77"/>
      <c r="AF207" s="77"/>
      <c r="AG207" s="73">
        <f t="shared" si="30"/>
        <v>7</v>
      </c>
      <c r="AH207" s="73"/>
    </row>
    <row r="208" spans="1:34" ht="47.25">
      <c r="A208" s="66" t="s">
        <v>422</v>
      </c>
      <c r="B208" s="67" t="s">
        <v>423</v>
      </c>
      <c r="C208" s="171">
        <v>15.319000000000001</v>
      </c>
      <c r="D208" s="74">
        <v>10</v>
      </c>
      <c r="E208" s="70">
        <v>6</v>
      </c>
      <c r="F208" s="157">
        <f t="shared" si="25"/>
        <v>0.39167047457405835</v>
      </c>
      <c r="G208" s="72">
        <v>3</v>
      </c>
      <c r="H208" s="75">
        <v>30</v>
      </c>
      <c r="I208" s="75"/>
      <c r="J208" s="75"/>
      <c r="K208" s="75"/>
      <c r="L208" s="75"/>
      <c r="M208" s="75">
        <v>3</v>
      </c>
      <c r="N208" s="75"/>
      <c r="O208" s="70">
        <v>0</v>
      </c>
      <c r="P208" s="77"/>
      <c r="Q208" s="77"/>
      <c r="R208" s="77"/>
      <c r="S208" s="77"/>
      <c r="T208" s="77"/>
      <c r="U208" s="71">
        <f t="shared" si="26"/>
        <v>0</v>
      </c>
      <c r="V208" s="257">
        <f t="shared" si="32"/>
        <v>1.7999999999999998</v>
      </c>
      <c r="W208" s="73">
        <f t="shared" si="27"/>
        <v>1</v>
      </c>
      <c r="X208" s="147">
        <v>30</v>
      </c>
      <c r="Y208" s="73">
        <f>'ИТОГ и проверка (миша-барс)'!C208+AC208</f>
        <v>1</v>
      </c>
      <c r="Z208" s="10">
        <f t="shared" si="31"/>
        <v>16.666666666666668</v>
      </c>
      <c r="AA208" s="71">
        <f t="shared" si="28"/>
        <v>-13.333333333333332</v>
      </c>
      <c r="AB208" s="73">
        <f t="shared" si="29"/>
        <v>0</v>
      </c>
      <c r="AC208" s="77"/>
      <c r="AD208" s="73"/>
      <c r="AE208" s="77"/>
      <c r="AF208" s="77"/>
      <c r="AG208" s="73">
        <f t="shared" si="30"/>
        <v>1</v>
      </c>
      <c r="AH208" s="73"/>
    </row>
    <row r="209" spans="1:34" ht="47.25">
      <c r="A209" s="66" t="s">
        <v>424</v>
      </c>
      <c r="B209" s="67" t="s">
        <v>425</v>
      </c>
      <c r="C209" s="168">
        <v>8.5980000000000008</v>
      </c>
      <c r="D209" s="74">
        <v>9</v>
      </c>
      <c r="E209" s="187">
        <v>9</v>
      </c>
      <c r="F209" s="157">
        <f t="shared" si="25"/>
        <v>1.0467550593161199</v>
      </c>
      <c r="G209" s="72">
        <v>2</v>
      </c>
      <c r="H209" s="75">
        <v>22</v>
      </c>
      <c r="I209" s="75"/>
      <c r="J209" s="75"/>
      <c r="K209" s="75"/>
      <c r="L209" s="75"/>
      <c r="M209" s="75">
        <v>2</v>
      </c>
      <c r="N209" s="75"/>
      <c r="O209" s="70">
        <v>0</v>
      </c>
      <c r="P209" s="77"/>
      <c r="Q209" s="77"/>
      <c r="R209" s="77"/>
      <c r="S209" s="77"/>
      <c r="T209" s="77"/>
      <c r="U209" s="71">
        <v>0</v>
      </c>
      <c r="V209" s="71">
        <f t="shared" si="32"/>
        <v>2.6999999999999997</v>
      </c>
      <c r="W209" s="10">
        <f t="shared" si="27"/>
        <v>2</v>
      </c>
      <c r="X209" s="77">
        <v>30</v>
      </c>
      <c r="Y209" s="10">
        <f>'ИТОГ и проверка (миша-барс)'!C209+AC209</f>
        <v>2</v>
      </c>
      <c r="Z209" s="73">
        <f t="shared" si="31"/>
        <v>22.222222222222221</v>
      </c>
      <c r="AA209" s="71">
        <f t="shared" si="28"/>
        <v>-7.7777777777777786</v>
      </c>
      <c r="AB209" s="10">
        <f t="shared" si="29"/>
        <v>0</v>
      </c>
      <c r="AC209" s="77"/>
      <c r="AD209" s="73"/>
      <c r="AE209" s="77"/>
      <c r="AF209" s="77"/>
      <c r="AG209" s="73">
        <f t="shared" si="30"/>
        <v>2</v>
      </c>
      <c r="AH209" s="73"/>
    </row>
    <row r="210" spans="1:34" ht="47.25">
      <c r="A210" s="66" t="s">
        <v>426</v>
      </c>
      <c r="B210" s="67" t="s">
        <v>427</v>
      </c>
      <c r="C210" s="171">
        <v>13.641</v>
      </c>
      <c r="D210" s="74">
        <v>4</v>
      </c>
      <c r="E210" s="70">
        <v>6</v>
      </c>
      <c r="F210" s="157">
        <f t="shared" si="25"/>
        <v>0.43985045084671209</v>
      </c>
      <c r="G210" s="72">
        <v>1</v>
      </c>
      <c r="H210" s="75">
        <v>25</v>
      </c>
      <c r="I210" s="75"/>
      <c r="J210" s="75"/>
      <c r="K210" s="75"/>
      <c r="L210" s="75"/>
      <c r="M210" s="75">
        <v>1</v>
      </c>
      <c r="N210" s="75"/>
      <c r="O210" s="70">
        <v>1</v>
      </c>
      <c r="P210" s="77"/>
      <c r="Q210" s="77"/>
      <c r="R210" s="77"/>
      <c r="S210" s="77"/>
      <c r="T210" s="77"/>
      <c r="U210" s="71">
        <f t="shared" si="26"/>
        <v>100</v>
      </c>
      <c r="V210" s="257">
        <f t="shared" si="32"/>
        <v>1.7999999999999998</v>
      </c>
      <c r="W210" s="73">
        <f t="shared" si="27"/>
        <v>1</v>
      </c>
      <c r="X210" s="147">
        <v>30</v>
      </c>
      <c r="Y210" s="73">
        <f>'ИТОГ и проверка (миша-барс)'!C210+AC210</f>
        <v>1</v>
      </c>
      <c r="Z210" s="10">
        <f t="shared" si="31"/>
        <v>16.666666666666668</v>
      </c>
      <c r="AA210" s="71">
        <f t="shared" si="28"/>
        <v>-13.333333333333332</v>
      </c>
      <c r="AB210" s="73">
        <f t="shared" si="29"/>
        <v>0</v>
      </c>
      <c r="AC210" s="77"/>
      <c r="AD210" s="73"/>
      <c r="AE210" s="77"/>
      <c r="AF210" s="77"/>
      <c r="AG210" s="73">
        <f t="shared" si="30"/>
        <v>1</v>
      </c>
      <c r="AH210" s="73"/>
    </row>
    <row r="211" spans="1:34" ht="31.5">
      <c r="A211" s="66" t="s">
        <v>428</v>
      </c>
      <c r="B211" s="67" t="s">
        <v>429</v>
      </c>
      <c r="C211" s="195">
        <v>50.604999999999997</v>
      </c>
      <c r="D211" s="74">
        <v>35</v>
      </c>
      <c r="E211" s="148">
        <v>35</v>
      </c>
      <c r="F211" s="157">
        <f t="shared" si="25"/>
        <v>0.69163126173303036</v>
      </c>
      <c r="G211" s="72">
        <v>9</v>
      </c>
      <c r="H211" s="75">
        <v>26</v>
      </c>
      <c r="I211" s="75"/>
      <c r="J211" s="75"/>
      <c r="K211" s="75"/>
      <c r="L211" s="75"/>
      <c r="M211" s="75">
        <v>9</v>
      </c>
      <c r="N211" s="75"/>
      <c r="O211" s="70">
        <v>0</v>
      </c>
      <c r="P211" s="77"/>
      <c r="Q211" s="77"/>
      <c r="R211" s="77"/>
      <c r="S211" s="77"/>
      <c r="T211" s="77"/>
      <c r="U211" s="71">
        <f t="shared" si="26"/>
        <v>0</v>
      </c>
      <c r="V211" s="71">
        <f t="shared" si="32"/>
        <v>10.5</v>
      </c>
      <c r="W211" s="10">
        <f t="shared" si="27"/>
        <v>10</v>
      </c>
      <c r="X211" s="77">
        <v>30</v>
      </c>
      <c r="Y211" s="10">
        <f>'ИТОГ и проверка (миша-барс)'!C211+AC211</f>
        <v>9</v>
      </c>
      <c r="Z211" s="73">
        <f t="shared" si="31"/>
        <v>25.714285714285715</v>
      </c>
      <c r="AA211" s="71">
        <f t="shared" si="28"/>
        <v>-4.2857142857142847</v>
      </c>
      <c r="AB211" s="10">
        <f t="shared" si="29"/>
        <v>0</v>
      </c>
      <c r="AC211" s="77"/>
      <c r="AD211" s="73"/>
      <c r="AE211" s="77"/>
      <c r="AF211" s="77"/>
      <c r="AG211" s="73">
        <f t="shared" si="30"/>
        <v>9</v>
      </c>
      <c r="AH211" s="73"/>
    </row>
    <row r="212" spans="1:34" ht="31.5">
      <c r="A212" s="66" t="s">
        <v>430</v>
      </c>
      <c r="B212" s="67" t="s">
        <v>431</v>
      </c>
      <c r="C212" s="171">
        <v>18.405000000000001</v>
      </c>
      <c r="D212" s="74">
        <v>18</v>
      </c>
      <c r="E212" s="90">
        <v>20</v>
      </c>
      <c r="F212" s="157">
        <f t="shared" si="25"/>
        <v>1.0866612333604997</v>
      </c>
      <c r="G212" s="72">
        <v>4</v>
      </c>
      <c r="H212" s="75">
        <v>22</v>
      </c>
      <c r="I212" s="75"/>
      <c r="J212" s="75"/>
      <c r="K212" s="75"/>
      <c r="L212" s="75"/>
      <c r="M212" s="75">
        <v>4</v>
      </c>
      <c r="N212" s="75"/>
      <c r="O212" s="70">
        <v>0</v>
      </c>
      <c r="P212" s="77"/>
      <c r="Q212" s="77"/>
      <c r="R212" s="77"/>
      <c r="S212" s="77"/>
      <c r="T212" s="77"/>
      <c r="U212" s="71">
        <f t="shared" si="26"/>
        <v>0</v>
      </c>
      <c r="V212" s="257">
        <f t="shared" si="32"/>
        <v>6</v>
      </c>
      <c r="W212" s="73">
        <f t="shared" si="27"/>
        <v>6</v>
      </c>
      <c r="X212" s="147">
        <v>30</v>
      </c>
      <c r="Y212" s="73">
        <f>'ИТОГ и проверка (миша-барс)'!C212+AC212</f>
        <v>2</v>
      </c>
      <c r="Z212" s="10">
        <f t="shared" si="31"/>
        <v>10</v>
      </c>
      <c r="AA212" s="71">
        <f t="shared" si="28"/>
        <v>-20</v>
      </c>
      <c r="AB212" s="73">
        <f t="shared" si="29"/>
        <v>0</v>
      </c>
      <c r="AC212" s="77"/>
      <c r="AD212" s="73"/>
      <c r="AE212" s="77"/>
      <c r="AF212" s="77"/>
      <c r="AG212" s="73">
        <f t="shared" si="30"/>
        <v>2</v>
      </c>
      <c r="AH212" s="73"/>
    </row>
    <row r="213" spans="1:34" ht="47.25">
      <c r="A213" s="66" t="s">
        <v>432</v>
      </c>
      <c r="B213" s="67" t="s">
        <v>433</v>
      </c>
      <c r="C213" s="195">
        <v>46.442</v>
      </c>
      <c r="D213" s="74">
        <v>20</v>
      </c>
      <c r="E213" s="148">
        <v>20</v>
      </c>
      <c r="F213" s="157">
        <f t="shared" si="25"/>
        <v>0.43064467507859266</v>
      </c>
      <c r="G213" s="72">
        <v>6</v>
      </c>
      <c r="H213" s="75">
        <v>30</v>
      </c>
      <c r="I213" s="75"/>
      <c r="J213" s="75"/>
      <c r="K213" s="75"/>
      <c r="L213" s="75"/>
      <c r="M213" s="75">
        <v>6</v>
      </c>
      <c r="N213" s="75"/>
      <c r="O213" s="90">
        <v>1</v>
      </c>
      <c r="P213" s="77"/>
      <c r="Q213" s="77"/>
      <c r="R213" s="77"/>
      <c r="S213" s="77"/>
      <c r="T213" s="77"/>
      <c r="U213" s="71">
        <f t="shared" si="26"/>
        <v>16.666666666666668</v>
      </c>
      <c r="V213" s="71">
        <f t="shared" si="32"/>
        <v>6</v>
      </c>
      <c r="W213" s="10">
        <f t="shared" si="27"/>
        <v>6</v>
      </c>
      <c r="X213" s="77">
        <v>30</v>
      </c>
      <c r="Y213" s="10">
        <f>'ИТОГ и проверка (миша-барс)'!C213+AC213</f>
        <v>6</v>
      </c>
      <c r="Z213" s="73">
        <f t="shared" si="31"/>
        <v>30</v>
      </c>
      <c r="AA213" s="71">
        <f t="shared" si="28"/>
        <v>0</v>
      </c>
      <c r="AB213" s="10">
        <f t="shared" si="29"/>
        <v>0</v>
      </c>
      <c r="AC213" s="77"/>
      <c r="AD213" s="73"/>
      <c r="AE213" s="77"/>
      <c r="AF213" s="77"/>
      <c r="AG213" s="73">
        <f t="shared" si="30"/>
        <v>6</v>
      </c>
      <c r="AH213" s="73"/>
    </row>
    <row r="214" spans="1:34" ht="47.25">
      <c r="A214" s="66" t="s">
        <v>434</v>
      </c>
      <c r="B214" s="67" t="s">
        <v>435</v>
      </c>
      <c r="C214" s="222">
        <v>51.905999999999999</v>
      </c>
      <c r="D214" s="74">
        <v>25</v>
      </c>
      <c r="E214" s="90">
        <v>25</v>
      </c>
      <c r="F214" s="157">
        <f t="shared" si="25"/>
        <v>0.48163988748892228</v>
      </c>
      <c r="G214" s="72">
        <v>7</v>
      </c>
      <c r="H214" s="75">
        <v>28</v>
      </c>
      <c r="I214" s="75"/>
      <c r="J214" s="75"/>
      <c r="K214" s="75"/>
      <c r="L214" s="75"/>
      <c r="M214" s="75">
        <v>7</v>
      </c>
      <c r="N214" s="75"/>
      <c r="O214" s="90">
        <v>2</v>
      </c>
      <c r="P214" s="77"/>
      <c r="Q214" s="77"/>
      <c r="R214" s="77"/>
      <c r="S214" s="77"/>
      <c r="T214" s="77"/>
      <c r="U214" s="71">
        <f t="shared" si="26"/>
        <v>28.571428571428569</v>
      </c>
      <c r="V214" s="257">
        <f t="shared" si="32"/>
        <v>7.5</v>
      </c>
      <c r="W214" s="73">
        <f t="shared" si="27"/>
        <v>7</v>
      </c>
      <c r="X214" s="147">
        <v>30</v>
      </c>
      <c r="Y214" s="73">
        <f>'ИТОГ и проверка (миша-барс)'!C214+AC214</f>
        <v>7</v>
      </c>
      <c r="Z214" s="10">
        <f t="shared" si="31"/>
        <v>28</v>
      </c>
      <c r="AA214" s="71">
        <f t="shared" si="28"/>
        <v>-2</v>
      </c>
      <c r="AB214" s="73">
        <f t="shared" si="29"/>
        <v>0</v>
      </c>
      <c r="AC214" s="77"/>
      <c r="AD214" s="73"/>
      <c r="AE214" s="77"/>
      <c r="AF214" s="77"/>
      <c r="AG214" s="73">
        <f t="shared" si="30"/>
        <v>7</v>
      </c>
      <c r="AH214" s="73"/>
    </row>
    <row r="215" spans="1:34" ht="31.5">
      <c r="A215" s="66" t="s">
        <v>436</v>
      </c>
      <c r="B215" s="67" t="s">
        <v>437</v>
      </c>
      <c r="C215" s="168">
        <v>34.097000000000001</v>
      </c>
      <c r="D215" s="74">
        <v>20</v>
      </c>
      <c r="E215" s="148">
        <v>20</v>
      </c>
      <c r="F215" s="157">
        <f t="shared" si="25"/>
        <v>0.58656186761298645</v>
      </c>
      <c r="G215" s="72">
        <v>6</v>
      </c>
      <c r="H215" s="75">
        <v>30</v>
      </c>
      <c r="I215" s="75"/>
      <c r="J215" s="75"/>
      <c r="K215" s="75"/>
      <c r="L215" s="75"/>
      <c r="M215" s="75">
        <v>6</v>
      </c>
      <c r="N215" s="158"/>
      <c r="O215" s="90">
        <v>3</v>
      </c>
      <c r="P215" s="160"/>
      <c r="Q215" s="77"/>
      <c r="R215" s="77"/>
      <c r="S215" s="77"/>
      <c r="T215" s="77"/>
      <c r="U215" s="71">
        <f t="shared" si="26"/>
        <v>50</v>
      </c>
      <c r="V215" s="71">
        <f t="shared" si="32"/>
        <v>6</v>
      </c>
      <c r="W215" s="10">
        <f t="shared" si="27"/>
        <v>6</v>
      </c>
      <c r="X215" s="77">
        <v>30</v>
      </c>
      <c r="Y215" s="10">
        <f>'ИТОГ и проверка (миша-барс)'!C215+AC215</f>
        <v>6</v>
      </c>
      <c r="Z215" s="73">
        <f t="shared" si="31"/>
        <v>30</v>
      </c>
      <c r="AA215" s="71">
        <f t="shared" si="28"/>
        <v>0</v>
      </c>
      <c r="AB215" s="10">
        <f t="shared" si="29"/>
        <v>0</v>
      </c>
      <c r="AC215" s="77"/>
      <c r="AD215" s="73"/>
      <c r="AE215" s="77"/>
      <c r="AF215" s="77"/>
      <c r="AG215" s="73">
        <f t="shared" si="30"/>
        <v>6</v>
      </c>
      <c r="AH215" s="73"/>
    </row>
    <row r="216" spans="1:34" ht="31.5">
      <c r="A216" s="66" t="s">
        <v>438</v>
      </c>
      <c r="B216" s="67" t="s">
        <v>439</v>
      </c>
      <c r="C216" s="222">
        <v>48.301000000000002</v>
      </c>
      <c r="D216" s="74">
        <v>30</v>
      </c>
      <c r="E216" s="90">
        <v>30</v>
      </c>
      <c r="F216" s="157">
        <f t="shared" si="25"/>
        <v>0.6211051531024202</v>
      </c>
      <c r="G216" s="72">
        <v>8</v>
      </c>
      <c r="H216" s="75">
        <v>27</v>
      </c>
      <c r="I216" s="75"/>
      <c r="J216" s="75"/>
      <c r="K216" s="75"/>
      <c r="L216" s="75"/>
      <c r="M216" s="75">
        <v>8</v>
      </c>
      <c r="N216" s="75"/>
      <c r="O216" s="90">
        <v>2</v>
      </c>
      <c r="P216" s="77"/>
      <c r="Q216" s="77"/>
      <c r="R216" s="77"/>
      <c r="S216" s="77"/>
      <c r="T216" s="77"/>
      <c r="U216" s="71">
        <f t="shared" si="26"/>
        <v>25</v>
      </c>
      <c r="V216" s="257">
        <f t="shared" si="32"/>
        <v>9</v>
      </c>
      <c r="W216" s="73">
        <f t="shared" si="27"/>
        <v>9</v>
      </c>
      <c r="X216" s="147">
        <v>30</v>
      </c>
      <c r="Y216" s="73">
        <f>'ИТОГ и проверка (миша-барс)'!C216+AC216</f>
        <v>6</v>
      </c>
      <c r="Z216" s="10">
        <f t="shared" si="31"/>
        <v>20</v>
      </c>
      <c r="AA216" s="71">
        <f t="shared" si="28"/>
        <v>-10</v>
      </c>
      <c r="AB216" s="73">
        <f t="shared" si="29"/>
        <v>0</v>
      </c>
      <c r="AC216" s="77"/>
      <c r="AD216" s="73"/>
      <c r="AE216" s="77"/>
      <c r="AF216" s="77"/>
      <c r="AG216" s="73">
        <f t="shared" si="30"/>
        <v>6</v>
      </c>
      <c r="AH216" s="73"/>
    </row>
    <row r="217" spans="1:34">
      <c r="A217" s="93" t="s">
        <v>440</v>
      </c>
      <c r="B217" s="57" t="s">
        <v>441</v>
      </c>
      <c r="C217" s="175"/>
      <c r="D217" s="58"/>
      <c r="E217" s="164"/>
      <c r="F217" s="192"/>
      <c r="G217" s="119"/>
      <c r="H217" s="61"/>
      <c r="I217" s="61"/>
      <c r="J217" s="61"/>
      <c r="K217" s="61"/>
      <c r="L217" s="61"/>
      <c r="M217" s="61"/>
      <c r="N217" s="61"/>
      <c r="O217" s="59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120"/>
      <c r="AA217" s="60"/>
      <c r="AB217" s="10">
        <f t="shared" si="29"/>
        <v>0</v>
      </c>
      <c r="AC217" s="60"/>
      <c r="AD217" s="60"/>
      <c r="AE217" s="60"/>
      <c r="AF217" s="60"/>
      <c r="AG217" s="60"/>
      <c r="AH217" s="60"/>
    </row>
    <row r="218" spans="1:34" ht="47.25">
      <c r="A218" s="66" t="s">
        <v>442</v>
      </c>
      <c r="B218" s="67" t="s">
        <v>443</v>
      </c>
      <c r="C218" s="171">
        <v>3221.3</v>
      </c>
      <c r="D218" s="74">
        <v>1400</v>
      </c>
      <c r="E218" s="90">
        <v>1350</v>
      </c>
      <c r="F218" s="157">
        <f t="shared" si="25"/>
        <v>0.41908546239096017</v>
      </c>
      <c r="G218" s="72">
        <v>56</v>
      </c>
      <c r="H218" s="75">
        <v>4</v>
      </c>
      <c r="I218" s="75">
        <v>0</v>
      </c>
      <c r="J218" s="75"/>
      <c r="K218" s="75"/>
      <c r="L218" s="75"/>
      <c r="M218" s="75">
        <v>56</v>
      </c>
      <c r="N218" s="75"/>
      <c r="O218" s="90">
        <v>1</v>
      </c>
      <c r="P218" s="77"/>
      <c r="Q218" s="77"/>
      <c r="R218" s="77"/>
      <c r="S218" s="77"/>
      <c r="T218" s="77"/>
      <c r="U218" s="71">
        <f t="shared" si="26"/>
        <v>1.7857142857142856</v>
      </c>
      <c r="V218" s="257">
        <f t="shared" si="32"/>
        <v>405</v>
      </c>
      <c r="W218" s="73">
        <f t="shared" si="27"/>
        <v>405</v>
      </c>
      <c r="X218" s="77">
        <v>30</v>
      </c>
      <c r="Y218" s="10">
        <f>'ИТОГ и проверка (миша-барс)'!C218+AC218</f>
        <v>54</v>
      </c>
      <c r="Z218" s="73">
        <f t="shared" si="31"/>
        <v>4</v>
      </c>
      <c r="AA218" s="257">
        <f t="shared" si="28"/>
        <v>-26</v>
      </c>
      <c r="AB218" s="73">
        <f t="shared" si="29"/>
        <v>0</v>
      </c>
      <c r="AC218" s="77">
        <v>0</v>
      </c>
      <c r="AD218" s="73"/>
      <c r="AE218" s="77"/>
      <c r="AF218" s="77"/>
      <c r="AG218" s="73">
        <f t="shared" si="30"/>
        <v>54</v>
      </c>
      <c r="AH218" s="73"/>
    </row>
    <row r="219" spans="1:34">
      <c r="A219" s="93" t="s">
        <v>444</v>
      </c>
      <c r="B219" s="57" t="s">
        <v>445</v>
      </c>
      <c r="C219" s="175"/>
      <c r="D219" s="58"/>
      <c r="E219" s="164"/>
      <c r="F219" s="192"/>
      <c r="G219" s="119"/>
      <c r="H219" s="61"/>
      <c r="I219" s="61"/>
      <c r="J219" s="61"/>
      <c r="K219" s="61"/>
      <c r="L219" s="61"/>
      <c r="M219" s="61"/>
      <c r="N219" s="61"/>
      <c r="O219" s="59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120"/>
      <c r="AA219" s="60"/>
      <c r="AB219" s="10">
        <f t="shared" si="29"/>
        <v>0</v>
      </c>
      <c r="AC219" s="60"/>
      <c r="AD219" s="60"/>
      <c r="AE219" s="60"/>
      <c r="AF219" s="60"/>
      <c r="AG219" s="60"/>
      <c r="AH219" s="60"/>
    </row>
    <row r="220" spans="1:34" ht="47.25">
      <c r="A220" s="66" t="s">
        <v>446</v>
      </c>
      <c r="B220" s="67" t="s">
        <v>447</v>
      </c>
      <c r="C220" s="171">
        <v>986.86199999999997</v>
      </c>
      <c r="D220" s="74">
        <v>681</v>
      </c>
      <c r="E220" s="385">
        <v>730</v>
      </c>
      <c r="F220" s="157">
        <f t="shared" si="25"/>
        <v>0.73971842060997384</v>
      </c>
      <c r="G220" s="72">
        <v>102</v>
      </c>
      <c r="H220" s="75">
        <v>15</v>
      </c>
      <c r="I220" s="75"/>
      <c r="J220" s="75"/>
      <c r="K220" s="75"/>
      <c r="L220" s="75"/>
      <c r="M220" s="75">
        <v>102</v>
      </c>
      <c r="N220" s="75"/>
      <c r="O220" s="90">
        <v>16</v>
      </c>
      <c r="P220" s="77"/>
      <c r="Q220" s="77"/>
      <c r="R220" s="77"/>
      <c r="S220" s="77"/>
      <c r="T220" s="77"/>
      <c r="U220" s="71">
        <f t="shared" si="26"/>
        <v>15.686274509803921</v>
      </c>
      <c r="V220" s="257">
        <f t="shared" si="32"/>
        <v>219</v>
      </c>
      <c r="W220" s="73">
        <f t="shared" si="27"/>
        <v>219</v>
      </c>
      <c r="X220" s="147">
        <v>30</v>
      </c>
      <c r="Y220" s="73">
        <f>'ИТОГ и проверка (миша-барс)'!C220+AC220</f>
        <v>73</v>
      </c>
      <c r="Z220" s="10">
        <f t="shared" si="31"/>
        <v>10</v>
      </c>
      <c r="AA220" s="71">
        <f t="shared" si="28"/>
        <v>-20</v>
      </c>
      <c r="AB220" s="73">
        <f t="shared" si="29"/>
        <v>0</v>
      </c>
      <c r="AC220" s="77"/>
      <c r="AD220" s="73"/>
      <c r="AE220" s="77"/>
      <c r="AF220" s="77"/>
      <c r="AG220" s="73">
        <f t="shared" si="30"/>
        <v>73</v>
      </c>
      <c r="AH220" s="73"/>
    </row>
    <row r="221" spans="1:34" ht="47.25">
      <c r="A221" s="66" t="s">
        <v>448</v>
      </c>
      <c r="B221" s="67" t="s">
        <v>449</v>
      </c>
      <c r="C221" s="168">
        <v>600.15499999999997</v>
      </c>
      <c r="D221" s="74">
        <v>360</v>
      </c>
      <c r="E221" s="148">
        <v>378</v>
      </c>
      <c r="F221" s="157">
        <f t="shared" si="25"/>
        <v>0.62983729203289152</v>
      </c>
      <c r="G221" s="72">
        <v>36</v>
      </c>
      <c r="H221" s="75">
        <v>10</v>
      </c>
      <c r="I221" s="75"/>
      <c r="J221" s="75"/>
      <c r="K221" s="75"/>
      <c r="L221" s="75"/>
      <c r="M221" s="75">
        <v>36</v>
      </c>
      <c r="N221" s="75"/>
      <c r="O221" s="90">
        <v>3</v>
      </c>
      <c r="P221" s="77"/>
      <c r="Q221" s="77"/>
      <c r="R221" s="77"/>
      <c r="S221" s="77"/>
      <c r="T221" s="77"/>
      <c r="U221" s="71">
        <f t="shared" si="26"/>
        <v>8.3333333333333339</v>
      </c>
      <c r="V221" s="71">
        <f t="shared" si="32"/>
        <v>113.39999999999999</v>
      </c>
      <c r="W221" s="10">
        <f t="shared" si="27"/>
        <v>113</v>
      </c>
      <c r="X221" s="77">
        <v>30</v>
      </c>
      <c r="Y221" s="10">
        <f>'ИТОГ и проверка (миша-барс)'!C221+AC221</f>
        <v>37</v>
      </c>
      <c r="Z221" s="73">
        <f t="shared" si="31"/>
        <v>9.7883597883597897</v>
      </c>
      <c r="AA221" s="71">
        <f t="shared" si="28"/>
        <v>-20.211640211640209</v>
      </c>
      <c r="AB221" s="10">
        <f t="shared" si="29"/>
        <v>0</v>
      </c>
      <c r="AC221" s="77"/>
      <c r="AD221" s="73"/>
      <c r="AE221" s="77"/>
      <c r="AF221" s="77"/>
      <c r="AG221" s="73">
        <f t="shared" si="30"/>
        <v>37</v>
      </c>
      <c r="AH221" s="73"/>
    </row>
    <row r="222" spans="1:34" ht="47.25">
      <c r="A222" s="66" t="s">
        <v>450</v>
      </c>
      <c r="B222" s="67" t="s">
        <v>451</v>
      </c>
      <c r="C222" s="171">
        <v>316.95299999999997</v>
      </c>
      <c r="D222" s="74">
        <v>28</v>
      </c>
      <c r="E222" s="90">
        <v>28</v>
      </c>
      <c r="F222" s="157">
        <f t="shared" si="25"/>
        <v>8.8341173612491455E-2</v>
      </c>
      <c r="G222" s="72">
        <v>4</v>
      </c>
      <c r="H222" s="75">
        <v>14</v>
      </c>
      <c r="I222" s="75"/>
      <c r="J222" s="75"/>
      <c r="K222" s="75"/>
      <c r="L222" s="75"/>
      <c r="M222" s="75">
        <v>4</v>
      </c>
      <c r="N222" s="75"/>
      <c r="O222" s="70">
        <v>2</v>
      </c>
      <c r="P222" s="77"/>
      <c r="Q222" s="77"/>
      <c r="R222" s="77"/>
      <c r="S222" s="77"/>
      <c r="T222" s="77"/>
      <c r="U222" s="71">
        <f t="shared" si="26"/>
        <v>50</v>
      </c>
      <c r="V222" s="257">
        <f t="shared" si="32"/>
        <v>8.4</v>
      </c>
      <c r="W222" s="73">
        <f t="shared" si="27"/>
        <v>8</v>
      </c>
      <c r="X222" s="147">
        <v>30</v>
      </c>
      <c r="Y222" s="73">
        <f>'ИТОГ и проверка (миша-барс)'!C222+AC222</f>
        <v>4</v>
      </c>
      <c r="Z222" s="10">
        <f t="shared" si="31"/>
        <v>14.285714285714285</v>
      </c>
      <c r="AA222" s="71">
        <f t="shared" si="28"/>
        <v>-15.714285714285715</v>
      </c>
      <c r="AB222" s="73">
        <f t="shared" si="29"/>
        <v>0</v>
      </c>
      <c r="AC222" s="77"/>
      <c r="AD222" s="73"/>
      <c r="AE222" s="77"/>
      <c r="AF222" s="77"/>
      <c r="AG222" s="73">
        <f t="shared" si="30"/>
        <v>4</v>
      </c>
      <c r="AH222" s="73"/>
    </row>
    <row r="223" spans="1:34">
      <c r="A223" s="93" t="s">
        <v>452</v>
      </c>
      <c r="B223" s="57" t="s">
        <v>453</v>
      </c>
      <c r="C223" s="175"/>
      <c r="D223" s="58"/>
      <c r="E223" s="164"/>
      <c r="F223" s="192"/>
      <c r="G223" s="119"/>
      <c r="H223" s="61"/>
      <c r="I223" s="61"/>
      <c r="J223" s="61"/>
      <c r="K223" s="61"/>
      <c r="L223" s="61"/>
      <c r="M223" s="61"/>
      <c r="N223" s="61"/>
      <c r="O223" s="59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120"/>
      <c r="AA223" s="60"/>
      <c r="AB223" s="10">
        <f t="shared" si="29"/>
        <v>0</v>
      </c>
      <c r="AC223" s="60"/>
      <c r="AD223" s="60"/>
      <c r="AE223" s="60"/>
      <c r="AF223" s="60"/>
      <c r="AG223" s="60"/>
      <c r="AH223" s="60"/>
    </row>
    <row r="224" spans="1:34" ht="63">
      <c r="A224" s="66" t="s">
        <v>454</v>
      </c>
      <c r="B224" s="67" t="s">
        <v>455</v>
      </c>
      <c r="C224" s="171">
        <v>185.38</v>
      </c>
      <c r="D224" s="74">
        <v>263</v>
      </c>
      <c r="E224" s="109">
        <v>275</v>
      </c>
      <c r="F224" s="157">
        <f t="shared" si="25"/>
        <v>1.4834394217283418</v>
      </c>
      <c r="G224" s="72">
        <v>20</v>
      </c>
      <c r="H224" s="75">
        <v>8</v>
      </c>
      <c r="I224" s="75"/>
      <c r="J224" s="75"/>
      <c r="K224" s="75"/>
      <c r="L224" s="75"/>
      <c r="M224" s="75">
        <v>20</v>
      </c>
      <c r="N224" s="75"/>
      <c r="O224" s="90">
        <v>1</v>
      </c>
      <c r="P224" s="77"/>
      <c r="Q224" s="77"/>
      <c r="R224" s="77"/>
      <c r="S224" s="77"/>
      <c r="T224" s="77"/>
      <c r="U224" s="71">
        <f t="shared" si="26"/>
        <v>5</v>
      </c>
      <c r="V224" s="257">
        <f t="shared" si="32"/>
        <v>82.5</v>
      </c>
      <c r="W224" s="73">
        <f t="shared" si="27"/>
        <v>82</v>
      </c>
      <c r="X224" s="147">
        <v>30</v>
      </c>
      <c r="Y224" s="73">
        <f>'ИТОГ и проверка (миша-барс)'!C224+AC224</f>
        <v>22</v>
      </c>
      <c r="Z224" s="10">
        <f t="shared" si="31"/>
        <v>8</v>
      </c>
      <c r="AA224" s="71">
        <f t="shared" si="28"/>
        <v>-22</v>
      </c>
      <c r="AB224" s="73">
        <f t="shared" si="29"/>
        <v>0</v>
      </c>
      <c r="AC224" s="77"/>
      <c r="AD224" s="73"/>
      <c r="AE224" s="77"/>
      <c r="AF224" s="77"/>
      <c r="AG224" s="73">
        <f t="shared" si="30"/>
        <v>22</v>
      </c>
      <c r="AH224" s="73"/>
    </row>
    <row r="225" spans="1:34" ht="31.5">
      <c r="A225" s="66" t="s">
        <v>456</v>
      </c>
      <c r="B225" s="67" t="s">
        <v>457</v>
      </c>
      <c r="C225" s="168">
        <v>85.9</v>
      </c>
      <c r="D225" s="74">
        <v>27</v>
      </c>
      <c r="E225" s="187">
        <v>28</v>
      </c>
      <c r="F225" s="157">
        <f t="shared" si="25"/>
        <v>0.32596041909196738</v>
      </c>
      <c r="G225" s="72">
        <v>5</v>
      </c>
      <c r="H225" s="75">
        <v>19</v>
      </c>
      <c r="I225" s="75"/>
      <c r="J225" s="75"/>
      <c r="K225" s="75"/>
      <c r="L225" s="75"/>
      <c r="M225" s="75">
        <v>5</v>
      </c>
      <c r="N225" s="75"/>
      <c r="O225" s="70">
        <v>1</v>
      </c>
      <c r="P225" s="77"/>
      <c r="Q225" s="77"/>
      <c r="R225" s="77"/>
      <c r="S225" s="77"/>
      <c r="T225" s="77"/>
      <c r="U225" s="71">
        <v>0</v>
      </c>
      <c r="V225" s="71">
        <f t="shared" si="32"/>
        <v>8.4</v>
      </c>
      <c r="W225" s="10">
        <f t="shared" si="27"/>
        <v>8</v>
      </c>
      <c r="X225" s="77">
        <v>30</v>
      </c>
      <c r="Y225" s="10">
        <f>'ИТОГ и проверка (миша-барс)'!C225+AC225</f>
        <v>4</v>
      </c>
      <c r="Z225" s="73">
        <f t="shared" si="31"/>
        <v>14.285714285714285</v>
      </c>
      <c r="AA225" s="71">
        <f t="shared" si="28"/>
        <v>-15.714285714285715</v>
      </c>
      <c r="AB225" s="10">
        <f t="shared" si="29"/>
        <v>0</v>
      </c>
      <c r="AC225" s="77"/>
      <c r="AD225" s="73"/>
      <c r="AE225" s="77"/>
      <c r="AF225" s="77"/>
      <c r="AG225" s="73">
        <f t="shared" si="30"/>
        <v>4</v>
      </c>
      <c r="AH225" s="73"/>
    </row>
    <row r="226" spans="1:34" ht="31.5">
      <c r="A226" s="66" t="s">
        <v>458</v>
      </c>
      <c r="B226" s="67" t="s">
        <v>459</v>
      </c>
      <c r="C226" s="171">
        <v>74.510000000000005</v>
      </c>
      <c r="D226" s="74">
        <v>49</v>
      </c>
      <c r="E226" s="90">
        <v>49</v>
      </c>
      <c r="F226" s="157">
        <f t="shared" si="25"/>
        <v>0.65762984834250426</v>
      </c>
      <c r="G226" s="72">
        <v>14</v>
      </c>
      <c r="H226" s="75">
        <v>29</v>
      </c>
      <c r="I226" s="75"/>
      <c r="J226" s="75"/>
      <c r="K226" s="75"/>
      <c r="L226" s="75"/>
      <c r="M226" s="75">
        <v>14</v>
      </c>
      <c r="N226" s="75"/>
      <c r="O226" s="90">
        <v>2</v>
      </c>
      <c r="P226" s="77"/>
      <c r="Q226" s="77"/>
      <c r="R226" s="77"/>
      <c r="S226" s="77"/>
      <c r="T226" s="77"/>
      <c r="U226" s="71">
        <f t="shared" si="26"/>
        <v>14.285714285714285</v>
      </c>
      <c r="V226" s="257">
        <f t="shared" si="32"/>
        <v>14.7</v>
      </c>
      <c r="W226" s="73">
        <f t="shared" si="27"/>
        <v>14</v>
      </c>
      <c r="X226" s="147">
        <v>30</v>
      </c>
      <c r="Y226" s="73">
        <f>'ИТОГ и проверка (миша-барс)'!C226+AC226</f>
        <v>14</v>
      </c>
      <c r="Z226" s="10">
        <f t="shared" si="31"/>
        <v>28.571428571428573</v>
      </c>
      <c r="AA226" s="71">
        <f t="shared" si="28"/>
        <v>-1.428571428571427</v>
      </c>
      <c r="AB226" s="73">
        <f t="shared" si="29"/>
        <v>0</v>
      </c>
      <c r="AC226" s="77"/>
      <c r="AD226" s="73"/>
      <c r="AE226" s="77"/>
      <c r="AF226" s="77"/>
      <c r="AG226" s="73">
        <f t="shared" si="30"/>
        <v>14</v>
      </c>
      <c r="AH226" s="73"/>
    </row>
    <row r="227" spans="1:34" ht="47.25">
      <c r="A227" s="66" t="s">
        <v>460</v>
      </c>
      <c r="B227" s="67" t="s">
        <v>461</v>
      </c>
      <c r="C227" s="195">
        <v>125.851</v>
      </c>
      <c r="D227" s="74">
        <v>34</v>
      </c>
      <c r="E227" s="226">
        <v>34</v>
      </c>
      <c r="F227" s="157">
        <f t="shared" si="25"/>
        <v>0.270160745643658</v>
      </c>
      <c r="G227" s="72">
        <v>10</v>
      </c>
      <c r="H227" s="75">
        <v>29</v>
      </c>
      <c r="I227" s="75"/>
      <c r="J227" s="75"/>
      <c r="K227" s="75"/>
      <c r="L227" s="75"/>
      <c r="M227" s="75">
        <v>10</v>
      </c>
      <c r="N227" s="75"/>
      <c r="O227" s="90">
        <v>0</v>
      </c>
      <c r="P227" s="77"/>
      <c r="Q227" s="77"/>
      <c r="R227" s="77"/>
      <c r="S227" s="77"/>
      <c r="T227" s="77"/>
      <c r="U227" s="71">
        <f t="shared" si="26"/>
        <v>0</v>
      </c>
      <c r="V227" s="71">
        <f t="shared" si="32"/>
        <v>10.199999999999999</v>
      </c>
      <c r="W227" s="10">
        <f t="shared" si="27"/>
        <v>10</v>
      </c>
      <c r="X227" s="77">
        <v>30</v>
      </c>
      <c r="Y227" s="10">
        <f>'ИТОГ и проверка (миша-барс)'!C227+AC227</f>
        <v>10</v>
      </c>
      <c r="Z227" s="73">
        <f t="shared" si="31"/>
        <v>29.411764705882351</v>
      </c>
      <c r="AA227" s="71">
        <f t="shared" si="28"/>
        <v>-0.58823529411764852</v>
      </c>
      <c r="AB227" s="10">
        <f t="shared" si="29"/>
        <v>0</v>
      </c>
      <c r="AC227" s="77"/>
      <c r="AD227" s="73"/>
      <c r="AE227" s="77"/>
      <c r="AF227" s="77"/>
      <c r="AG227" s="73">
        <f t="shared" si="30"/>
        <v>10</v>
      </c>
      <c r="AH227" s="73"/>
    </row>
    <row r="228" spans="1:34" ht="31.5">
      <c r="A228" s="66" t="s">
        <v>462</v>
      </c>
      <c r="B228" s="67" t="s">
        <v>463</v>
      </c>
      <c r="C228" s="171">
        <v>23.507999999999999</v>
      </c>
      <c r="D228" s="74">
        <v>6</v>
      </c>
      <c r="E228" s="109">
        <v>0</v>
      </c>
      <c r="F228" s="157">
        <f t="shared" ref="F228:F265" si="33">E228/C228</f>
        <v>0</v>
      </c>
      <c r="G228" s="72">
        <v>1</v>
      </c>
      <c r="H228" s="75">
        <v>17</v>
      </c>
      <c r="I228" s="75"/>
      <c r="J228" s="75"/>
      <c r="K228" s="75"/>
      <c r="L228" s="75"/>
      <c r="M228" s="75">
        <v>1</v>
      </c>
      <c r="N228" s="75"/>
      <c r="O228" s="386"/>
      <c r="P228" s="77"/>
      <c r="Q228" s="77"/>
      <c r="R228" s="77"/>
      <c r="S228" s="77"/>
      <c r="T228" s="77"/>
      <c r="U228" s="71">
        <f t="shared" ref="U228:U265" si="34">O228/G228%</f>
        <v>0</v>
      </c>
      <c r="V228" s="257">
        <f t="shared" si="32"/>
        <v>0</v>
      </c>
      <c r="W228" s="73">
        <f t="shared" ref="W228:W264" si="35">ROUNDDOWN(V228,0)</f>
        <v>0</v>
      </c>
      <c r="X228" s="147">
        <v>0</v>
      </c>
      <c r="Y228" s="73">
        <f>'ИТОГ и проверка (миша-барс)'!C228+AC228</f>
        <v>0</v>
      </c>
      <c r="Z228" s="10">
        <v>0</v>
      </c>
      <c r="AA228" s="71">
        <f t="shared" ref="AA228:AA264" si="36">Z228-X228</f>
        <v>0</v>
      </c>
      <c r="AB228" s="73">
        <f t="shared" ref="AB228:AB264" si="37">IF(AA228&gt;0.01,AA228*1000000,0)</f>
        <v>0</v>
      </c>
      <c r="AC228" s="77"/>
      <c r="AD228" s="73"/>
      <c r="AE228" s="77"/>
      <c r="AF228" s="77"/>
      <c r="AG228" s="73">
        <f t="shared" ref="AG228:AG264" si="38">Y228</f>
        <v>0</v>
      </c>
      <c r="AH228" s="73"/>
    </row>
    <row r="229" spans="1:34" ht="31.5">
      <c r="A229" s="66" t="s">
        <v>464</v>
      </c>
      <c r="B229" s="67" t="s">
        <v>465</v>
      </c>
      <c r="C229" s="168">
        <v>161</v>
      </c>
      <c r="D229" s="74">
        <v>0</v>
      </c>
      <c r="E229" s="187">
        <v>0</v>
      </c>
      <c r="F229" s="157">
        <f t="shared" si="33"/>
        <v>0</v>
      </c>
      <c r="G229" s="72">
        <v>0</v>
      </c>
      <c r="H229" s="75">
        <v>0</v>
      </c>
      <c r="I229" s="75"/>
      <c r="J229" s="75"/>
      <c r="K229" s="75"/>
      <c r="L229" s="75"/>
      <c r="M229" s="75">
        <v>0</v>
      </c>
      <c r="N229" s="158"/>
      <c r="O229" s="70">
        <v>0</v>
      </c>
      <c r="P229" s="160"/>
      <c r="Q229" s="77"/>
      <c r="R229" s="77"/>
      <c r="S229" s="77"/>
      <c r="T229" s="77"/>
      <c r="U229" s="71">
        <v>0</v>
      </c>
      <c r="V229" s="71">
        <f t="shared" si="32"/>
        <v>0</v>
      </c>
      <c r="W229" s="10">
        <f t="shared" si="35"/>
        <v>0</v>
      </c>
      <c r="X229" s="77">
        <v>0</v>
      </c>
      <c r="Y229" s="10">
        <f>'ИТОГ и проверка (миша-барс)'!C229+AC229</f>
        <v>0</v>
      </c>
      <c r="Z229" s="73">
        <v>0</v>
      </c>
      <c r="AA229" s="71">
        <f t="shared" si="36"/>
        <v>0</v>
      </c>
      <c r="AB229" s="10">
        <f t="shared" si="37"/>
        <v>0</v>
      </c>
      <c r="AC229" s="77"/>
      <c r="AD229" s="73"/>
      <c r="AE229" s="77"/>
      <c r="AF229" s="77"/>
      <c r="AG229" s="73">
        <f t="shared" si="38"/>
        <v>0</v>
      </c>
      <c r="AH229" s="73"/>
    </row>
    <row r="230" spans="1:34" ht="31.5">
      <c r="A230" s="66" t="s">
        <v>466</v>
      </c>
      <c r="B230" s="67" t="s">
        <v>467</v>
      </c>
      <c r="C230" s="171">
        <v>28</v>
      </c>
      <c r="D230" s="74">
        <v>0</v>
      </c>
      <c r="E230" s="70">
        <v>0</v>
      </c>
      <c r="F230" s="157">
        <f t="shared" si="33"/>
        <v>0</v>
      </c>
      <c r="G230" s="72">
        <v>0</v>
      </c>
      <c r="H230" s="75">
        <v>0</v>
      </c>
      <c r="I230" s="75"/>
      <c r="J230" s="75"/>
      <c r="K230" s="75"/>
      <c r="L230" s="75"/>
      <c r="M230" s="75">
        <v>0</v>
      </c>
      <c r="N230" s="158"/>
      <c r="O230" s="70">
        <v>0</v>
      </c>
      <c r="P230" s="160"/>
      <c r="Q230" s="77"/>
      <c r="R230" s="77"/>
      <c r="S230" s="77"/>
      <c r="T230" s="77"/>
      <c r="U230" s="71">
        <v>0</v>
      </c>
      <c r="V230" s="257">
        <f t="shared" si="32"/>
        <v>0</v>
      </c>
      <c r="W230" s="73">
        <f t="shared" si="35"/>
        <v>0</v>
      </c>
      <c r="X230" s="147">
        <v>0</v>
      </c>
      <c r="Y230" s="73">
        <f>'ИТОГ и проверка (миша-барс)'!C230+AC230</f>
        <v>0</v>
      </c>
      <c r="Z230" s="10">
        <v>0</v>
      </c>
      <c r="AA230" s="71">
        <f t="shared" si="36"/>
        <v>0</v>
      </c>
      <c r="AB230" s="73">
        <f t="shared" si="37"/>
        <v>0</v>
      </c>
      <c r="AC230" s="77"/>
      <c r="AD230" s="73"/>
      <c r="AE230" s="77"/>
      <c r="AF230" s="77"/>
      <c r="AG230" s="73">
        <f t="shared" si="38"/>
        <v>0</v>
      </c>
      <c r="AH230" s="73"/>
    </row>
    <row r="231" spans="1:34" ht="63">
      <c r="A231" s="66" t="s">
        <v>468</v>
      </c>
      <c r="B231" s="67" t="s">
        <v>469</v>
      </c>
      <c r="C231" s="195">
        <v>145.673</v>
      </c>
      <c r="D231" s="74">
        <v>65</v>
      </c>
      <c r="E231" s="148">
        <v>73</v>
      </c>
      <c r="F231" s="157">
        <f t="shared" si="33"/>
        <v>0.50112237683029803</v>
      </c>
      <c r="G231" s="72">
        <v>16</v>
      </c>
      <c r="H231" s="75">
        <v>25</v>
      </c>
      <c r="I231" s="75"/>
      <c r="J231" s="75"/>
      <c r="K231" s="75"/>
      <c r="L231" s="75"/>
      <c r="M231" s="75">
        <v>16</v>
      </c>
      <c r="N231" s="158"/>
      <c r="O231" s="90">
        <v>1</v>
      </c>
      <c r="P231" s="160"/>
      <c r="Q231" s="77"/>
      <c r="R231" s="77"/>
      <c r="S231" s="77"/>
      <c r="T231" s="77"/>
      <c r="U231" s="71">
        <f t="shared" si="34"/>
        <v>6.25</v>
      </c>
      <c r="V231" s="71">
        <f t="shared" si="32"/>
        <v>21.9</v>
      </c>
      <c r="W231" s="10">
        <f t="shared" si="35"/>
        <v>21</v>
      </c>
      <c r="X231" s="77">
        <v>30</v>
      </c>
      <c r="Y231" s="10">
        <f>'ИТОГ и проверка (миша-барс)'!C231+AC231</f>
        <v>21</v>
      </c>
      <c r="Z231" s="73">
        <f t="shared" si="31"/>
        <v>28.767123287671232</v>
      </c>
      <c r="AA231" s="71">
        <f t="shared" si="36"/>
        <v>-1.2328767123287676</v>
      </c>
      <c r="AB231" s="10">
        <f t="shared" si="37"/>
        <v>0</v>
      </c>
      <c r="AC231" s="77"/>
      <c r="AD231" s="73"/>
      <c r="AE231" s="77"/>
      <c r="AF231" s="77"/>
      <c r="AG231" s="73">
        <f t="shared" si="38"/>
        <v>21</v>
      </c>
      <c r="AH231" s="73"/>
    </row>
    <row r="232" spans="1:34" ht="63">
      <c r="A232" s="66" t="s">
        <v>470</v>
      </c>
      <c r="B232" s="67" t="s">
        <v>471</v>
      </c>
      <c r="C232" s="222">
        <v>76.474999999999994</v>
      </c>
      <c r="D232" s="74">
        <v>56</v>
      </c>
      <c r="E232" s="90">
        <v>65</v>
      </c>
      <c r="F232" s="157">
        <f t="shared" si="33"/>
        <v>0.84995096436744044</v>
      </c>
      <c r="G232" s="72">
        <v>14</v>
      </c>
      <c r="H232" s="75">
        <v>25</v>
      </c>
      <c r="I232" s="75"/>
      <c r="J232" s="75"/>
      <c r="K232" s="75"/>
      <c r="L232" s="75"/>
      <c r="M232" s="75">
        <v>14</v>
      </c>
      <c r="N232" s="158"/>
      <c r="O232" s="70">
        <v>0</v>
      </c>
      <c r="P232" s="160"/>
      <c r="Q232" s="77"/>
      <c r="R232" s="77"/>
      <c r="S232" s="77"/>
      <c r="T232" s="77"/>
      <c r="U232" s="71">
        <f t="shared" si="34"/>
        <v>0</v>
      </c>
      <c r="V232" s="257">
        <f t="shared" si="32"/>
        <v>19.5</v>
      </c>
      <c r="W232" s="73">
        <f t="shared" si="35"/>
        <v>19</v>
      </c>
      <c r="X232" s="147">
        <v>30</v>
      </c>
      <c r="Y232" s="73">
        <f>'ИТОГ и проверка (миша-барс)'!C232+AC232</f>
        <v>16</v>
      </c>
      <c r="Z232" s="10">
        <f t="shared" si="31"/>
        <v>24.615384615384613</v>
      </c>
      <c r="AA232" s="71">
        <f t="shared" si="36"/>
        <v>-5.3846153846153868</v>
      </c>
      <c r="AB232" s="73">
        <f t="shared" si="37"/>
        <v>0</v>
      </c>
      <c r="AC232" s="77"/>
      <c r="AD232" s="73"/>
      <c r="AE232" s="77"/>
      <c r="AF232" s="77"/>
      <c r="AG232" s="73">
        <f t="shared" si="38"/>
        <v>16</v>
      </c>
      <c r="AH232" s="73"/>
    </row>
    <row r="233" spans="1:34">
      <c r="A233" s="93" t="s">
        <v>472</v>
      </c>
      <c r="B233" s="57" t="s">
        <v>473</v>
      </c>
      <c r="C233" s="175"/>
      <c r="D233" s="58"/>
      <c r="E233" s="164"/>
      <c r="F233" s="267"/>
      <c r="G233" s="119"/>
      <c r="H233" s="61"/>
      <c r="I233" s="61"/>
      <c r="J233" s="61"/>
      <c r="K233" s="61"/>
      <c r="L233" s="61"/>
      <c r="M233" s="61"/>
      <c r="N233" s="61"/>
      <c r="O233" s="59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120"/>
      <c r="AA233" s="60"/>
      <c r="AB233" s="10">
        <f t="shared" si="37"/>
        <v>0</v>
      </c>
      <c r="AC233" s="60"/>
      <c r="AD233" s="60"/>
      <c r="AE233" s="60"/>
      <c r="AF233" s="60"/>
      <c r="AG233" s="60"/>
      <c r="AH233" s="60"/>
    </row>
    <row r="234" spans="1:34" ht="47.25">
      <c r="A234" s="66" t="s">
        <v>474</v>
      </c>
      <c r="B234" s="67" t="s">
        <v>475</v>
      </c>
      <c r="C234" s="171">
        <v>89.930999999999997</v>
      </c>
      <c r="D234" s="74">
        <v>46</v>
      </c>
      <c r="E234" s="90">
        <v>38</v>
      </c>
      <c r="F234" s="157">
        <f t="shared" si="33"/>
        <v>0.42254617428917729</v>
      </c>
      <c r="G234" s="72">
        <v>4</v>
      </c>
      <c r="H234" s="75">
        <v>9</v>
      </c>
      <c r="I234" s="75"/>
      <c r="J234" s="75"/>
      <c r="K234" s="75"/>
      <c r="L234" s="75"/>
      <c r="M234" s="75">
        <v>4</v>
      </c>
      <c r="N234" s="75"/>
      <c r="O234" s="90">
        <v>1</v>
      </c>
      <c r="P234" s="77"/>
      <c r="Q234" s="77"/>
      <c r="R234" s="77"/>
      <c r="S234" s="77"/>
      <c r="T234" s="77"/>
      <c r="U234" s="71">
        <f t="shared" si="34"/>
        <v>25</v>
      </c>
      <c r="V234" s="257">
        <f t="shared" si="32"/>
        <v>11.4</v>
      </c>
      <c r="W234" s="73">
        <f t="shared" si="35"/>
        <v>11</v>
      </c>
      <c r="X234" s="147">
        <v>30</v>
      </c>
      <c r="Y234" s="73">
        <f>'ИТОГ и проверка (миша-барс)'!C234+AC234</f>
        <v>7</v>
      </c>
      <c r="Z234" s="10">
        <f t="shared" ref="Z234:Z264" si="39">Y234/E234%</f>
        <v>18.421052631578949</v>
      </c>
      <c r="AA234" s="71">
        <f t="shared" si="36"/>
        <v>-11.578947368421051</v>
      </c>
      <c r="AB234" s="73">
        <f t="shared" si="37"/>
        <v>0</v>
      </c>
      <c r="AC234" s="77"/>
      <c r="AD234" s="73"/>
      <c r="AE234" s="77"/>
      <c r="AF234" s="77"/>
      <c r="AG234" s="73">
        <f t="shared" si="38"/>
        <v>7</v>
      </c>
      <c r="AH234" s="73"/>
    </row>
    <row r="235" spans="1:34" ht="31.5">
      <c r="A235" s="66" t="s">
        <v>476</v>
      </c>
      <c r="B235" s="67" t="s">
        <v>477</v>
      </c>
      <c r="C235" s="168">
        <v>397</v>
      </c>
      <c r="D235" s="74">
        <v>218</v>
      </c>
      <c r="E235" s="246">
        <v>206</v>
      </c>
      <c r="F235" s="157">
        <f t="shared" si="33"/>
        <v>0.51889168765743077</v>
      </c>
      <c r="G235" s="72">
        <v>23</v>
      </c>
      <c r="H235" s="75">
        <v>11</v>
      </c>
      <c r="I235" s="75"/>
      <c r="J235" s="75"/>
      <c r="K235" s="75"/>
      <c r="L235" s="75"/>
      <c r="M235" s="75">
        <v>23</v>
      </c>
      <c r="N235" s="75"/>
      <c r="O235" s="75">
        <v>7</v>
      </c>
      <c r="P235" s="77"/>
      <c r="Q235" s="77"/>
      <c r="R235" s="77"/>
      <c r="S235" s="77"/>
      <c r="T235" s="77"/>
      <c r="U235" s="71">
        <f t="shared" si="34"/>
        <v>30.434782608695652</v>
      </c>
      <c r="V235" s="71">
        <f t="shared" si="32"/>
        <v>61.8</v>
      </c>
      <c r="W235" s="10">
        <f t="shared" si="35"/>
        <v>61</v>
      </c>
      <c r="X235" s="77">
        <v>30</v>
      </c>
      <c r="Y235" s="10">
        <f>'ИТОГ и проверка (миша-барс)'!C235+AC235</f>
        <v>24</v>
      </c>
      <c r="Z235" s="73">
        <f t="shared" si="39"/>
        <v>11.650485436893204</v>
      </c>
      <c r="AA235" s="71">
        <f t="shared" si="36"/>
        <v>-18.349514563106794</v>
      </c>
      <c r="AB235" s="10">
        <f t="shared" si="37"/>
        <v>0</v>
      </c>
      <c r="AC235" s="77"/>
      <c r="AD235" s="73"/>
      <c r="AE235" s="77"/>
      <c r="AF235" s="77"/>
      <c r="AG235" s="73">
        <f t="shared" si="38"/>
        <v>24</v>
      </c>
      <c r="AH235" s="73"/>
    </row>
    <row r="236" spans="1:34" ht="47.25">
      <c r="A236" s="66" t="s">
        <v>478</v>
      </c>
      <c r="B236" s="67" t="s">
        <v>479</v>
      </c>
      <c r="C236" s="171">
        <v>283.51</v>
      </c>
      <c r="D236" s="74">
        <v>155</v>
      </c>
      <c r="E236" s="90">
        <v>141</v>
      </c>
      <c r="F236" s="157">
        <f t="shared" si="33"/>
        <v>0.49733695460477584</v>
      </c>
      <c r="G236" s="72">
        <v>46</v>
      </c>
      <c r="H236" s="75">
        <v>30</v>
      </c>
      <c r="I236" s="75"/>
      <c r="J236" s="75"/>
      <c r="K236" s="75"/>
      <c r="L236" s="75"/>
      <c r="M236" s="75">
        <v>46</v>
      </c>
      <c r="N236" s="75"/>
      <c r="O236" s="90">
        <v>11</v>
      </c>
      <c r="P236" s="77"/>
      <c r="Q236" s="77"/>
      <c r="R236" s="77"/>
      <c r="S236" s="77"/>
      <c r="T236" s="77"/>
      <c r="U236" s="71">
        <f t="shared" si="34"/>
        <v>23.913043478260867</v>
      </c>
      <c r="V236" s="257">
        <f t="shared" si="32"/>
        <v>42.3</v>
      </c>
      <c r="W236" s="73">
        <f t="shared" si="35"/>
        <v>42</v>
      </c>
      <c r="X236" s="147">
        <v>30</v>
      </c>
      <c r="Y236" s="73">
        <f>'ИТОГ и проверка (миша-барс)'!C236+AC236</f>
        <v>42</v>
      </c>
      <c r="Z236" s="10">
        <f t="shared" si="39"/>
        <v>29.787234042553195</v>
      </c>
      <c r="AA236" s="71">
        <f t="shared" si="36"/>
        <v>-0.21276595744680549</v>
      </c>
      <c r="AB236" s="73">
        <f t="shared" si="37"/>
        <v>0</v>
      </c>
      <c r="AC236" s="77"/>
      <c r="AD236" s="73"/>
      <c r="AE236" s="77"/>
      <c r="AF236" s="77"/>
      <c r="AG236" s="73">
        <f t="shared" si="38"/>
        <v>42</v>
      </c>
      <c r="AH236" s="73"/>
    </row>
    <row r="237" spans="1:34" ht="47.25">
      <c r="A237" s="66" t="s">
        <v>480</v>
      </c>
      <c r="B237" s="67" t="s">
        <v>481</v>
      </c>
      <c r="C237" s="168">
        <v>17.295000000000002</v>
      </c>
      <c r="D237" s="74">
        <v>9</v>
      </c>
      <c r="E237" s="148">
        <v>8</v>
      </c>
      <c r="F237" s="157">
        <f t="shared" si="33"/>
        <v>0.46256143394044519</v>
      </c>
      <c r="G237" s="72">
        <v>2</v>
      </c>
      <c r="H237" s="75">
        <v>22</v>
      </c>
      <c r="I237" s="75"/>
      <c r="J237" s="75"/>
      <c r="K237" s="75"/>
      <c r="L237" s="75"/>
      <c r="M237" s="75">
        <v>2</v>
      </c>
      <c r="N237" s="75"/>
      <c r="O237" s="90">
        <v>1</v>
      </c>
      <c r="P237" s="77"/>
      <c r="Q237" s="77"/>
      <c r="R237" s="77"/>
      <c r="S237" s="77"/>
      <c r="T237" s="77"/>
      <c r="U237" s="71">
        <f t="shared" si="34"/>
        <v>50</v>
      </c>
      <c r="V237" s="71">
        <f t="shared" si="32"/>
        <v>2.4</v>
      </c>
      <c r="W237" s="10">
        <f t="shared" si="35"/>
        <v>2</v>
      </c>
      <c r="X237" s="77">
        <v>30</v>
      </c>
      <c r="Y237" s="10">
        <f>'ИТОГ и проверка (миша-барс)'!C237+AC237</f>
        <v>2</v>
      </c>
      <c r="Z237" s="73">
        <f t="shared" si="39"/>
        <v>25</v>
      </c>
      <c r="AA237" s="71">
        <f t="shared" si="36"/>
        <v>-5</v>
      </c>
      <c r="AB237" s="10">
        <f t="shared" si="37"/>
        <v>0</v>
      </c>
      <c r="AC237" s="77"/>
      <c r="AD237" s="73"/>
      <c r="AE237" s="77"/>
      <c r="AF237" s="77"/>
      <c r="AG237" s="73">
        <f t="shared" si="38"/>
        <v>2</v>
      </c>
      <c r="AH237" s="73"/>
    </row>
    <row r="238" spans="1:34" ht="47.25">
      <c r="A238" s="66" t="s">
        <v>482</v>
      </c>
      <c r="B238" s="67" t="s">
        <v>483</v>
      </c>
      <c r="C238" s="171">
        <v>21.34</v>
      </c>
      <c r="D238" s="74">
        <v>11</v>
      </c>
      <c r="E238" s="90">
        <v>10</v>
      </c>
      <c r="F238" s="157">
        <f t="shared" si="33"/>
        <v>0.46860356138706655</v>
      </c>
      <c r="G238" s="72">
        <v>3</v>
      </c>
      <c r="H238" s="75">
        <v>27</v>
      </c>
      <c r="I238" s="75"/>
      <c r="J238" s="75"/>
      <c r="K238" s="75"/>
      <c r="L238" s="75"/>
      <c r="M238" s="75">
        <v>3</v>
      </c>
      <c r="N238" s="75"/>
      <c r="O238" s="90">
        <v>2</v>
      </c>
      <c r="P238" s="77"/>
      <c r="Q238" s="77"/>
      <c r="R238" s="77"/>
      <c r="S238" s="77"/>
      <c r="T238" s="77"/>
      <c r="U238" s="71">
        <f t="shared" si="34"/>
        <v>66.666666666666671</v>
      </c>
      <c r="V238" s="257">
        <f t="shared" ref="V238:V264" si="40">E238*X238%</f>
        <v>3</v>
      </c>
      <c r="W238" s="73">
        <f t="shared" si="35"/>
        <v>3</v>
      </c>
      <c r="X238" s="147">
        <v>30</v>
      </c>
      <c r="Y238" s="73">
        <f>'ИТОГ и проверка (миша-барс)'!C238+AC238</f>
        <v>3</v>
      </c>
      <c r="Z238" s="10">
        <f t="shared" si="39"/>
        <v>30</v>
      </c>
      <c r="AA238" s="71">
        <f t="shared" si="36"/>
        <v>0</v>
      </c>
      <c r="AB238" s="73">
        <f t="shared" si="37"/>
        <v>0</v>
      </c>
      <c r="AC238" s="77"/>
      <c r="AD238" s="73"/>
      <c r="AE238" s="77"/>
      <c r="AF238" s="77"/>
      <c r="AG238" s="73">
        <f t="shared" si="38"/>
        <v>3</v>
      </c>
      <c r="AH238" s="73"/>
    </row>
    <row r="239" spans="1:34" ht="47.25">
      <c r="A239" s="66" t="s">
        <v>484</v>
      </c>
      <c r="B239" s="67" t="s">
        <v>485</v>
      </c>
      <c r="C239" s="195">
        <v>398.80700000000002</v>
      </c>
      <c r="D239" s="74">
        <v>130</v>
      </c>
      <c r="E239" s="148">
        <v>150</v>
      </c>
      <c r="F239" s="157">
        <f t="shared" si="33"/>
        <v>0.37612178321844902</v>
      </c>
      <c r="G239" s="72">
        <v>13</v>
      </c>
      <c r="H239" s="75">
        <v>10</v>
      </c>
      <c r="I239" s="75"/>
      <c r="J239" s="75"/>
      <c r="K239" s="75"/>
      <c r="L239" s="75"/>
      <c r="M239" s="75">
        <v>13</v>
      </c>
      <c r="N239" s="75"/>
      <c r="O239" s="70">
        <v>1</v>
      </c>
      <c r="P239" s="77"/>
      <c r="Q239" s="77"/>
      <c r="R239" s="77"/>
      <c r="S239" s="77"/>
      <c r="T239" s="77"/>
      <c r="U239" s="71">
        <f t="shared" si="34"/>
        <v>7.6923076923076916</v>
      </c>
      <c r="V239" s="71">
        <f t="shared" si="40"/>
        <v>45</v>
      </c>
      <c r="W239" s="10">
        <f t="shared" si="35"/>
        <v>45</v>
      </c>
      <c r="X239" s="77">
        <v>30</v>
      </c>
      <c r="Y239" s="10">
        <f>'ИТОГ и проверка (миша-барс)'!C239+AC239</f>
        <v>15</v>
      </c>
      <c r="Z239" s="73">
        <f t="shared" si="39"/>
        <v>10</v>
      </c>
      <c r="AA239" s="71">
        <f t="shared" si="36"/>
        <v>-20</v>
      </c>
      <c r="AB239" s="10">
        <f t="shared" si="37"/>
        <v>0</v>
      </c>
      <c r="AC239" s="77"/>
      <c r="AD239" s="73"/>
      <c r="AE239" s="77"/>
      <c r="AF239" s="77"/>
      <c r="AG239" s="73">
        <f t="shared" si="38"/>
        <v>15</v>
      </c>
      <c r="AH239" s="73"/>
    </row>
    <row r="240" spans="1:34" ht="47.25">
      <c r="A240" s="66" t="s">
        <v>486</v>
      </c>
      <c r="B240" s="67" t="s">
        <v>487</v>
      </c>
      <c r="C240" s="171">
        <v>379.44299999999998</v>
      </c>
      <c r="D240" s="74">
        <v>212</v>
      </c>
      <c r="E240" s="75">
        <v>205</v>
      </c>
      <c r="F240" s="157">
        <f t="shared" si="33"/>
        <v>0.54026559983976519</v>
      </c>
      <c r="G240" s="72">
        <v>16</v>
      </c>
      <c r="H240" s="75">
        <v>8</v>
      </c>
      <c r="I240" s="75"/>
      <c r="J240" s="75"/>
      <c r="K240" s="75"/>
      <c r="L240" s="75"/>
      <c r="M240" s="75">
        <v>16</v>
      </c>
      <c r="N240" s="75"/>
      <c r="O240" s="75">
        <v>5</v>
      </c>
      <c r="P240" s="77"/>
      <c r="Q240" s="77"/>
      <c r="R240" s="77"/>
      <c r="S240" s="77"/>
      <c r="T240" s="77"/>
      <c r="U240" s="71">
        <f t="shared" si="34"/>
        <v>31.25</v>
      </c>
      <c r="V240" s="257">
        <f t="shared" si="40"/>
        <v>61.5</v>
      </c>
      <c r="W240" s="73">
        <f t="shared" si="35"/>
        <v>61</v>
      </c>
      <c r="X240" s="147">
        <v>30</v>
      </c>
      <c r="Y240" s="73">
        <f>'ИТОГ и проверка (миша-барс)'!C240+AC240</f>
        <v>14</v>
      </c>
      <c r="Z240" s="10">
        <f t="shared" si="39"/>
        <v>6.8292682926829276</v>
      </c>
      <c r="AA240" s="71">
        <f t="shared" si="36"/>
        <v>-23.170731707317074</v>
      </c>
      <c r="AB240" s="73">
        <f t="shared" si="37"/>
        <v>0</v>
      </c>
      <c r="AC240" s="77"/>
      <c r="AD240" s="73"/>
      <c r="AE240" s="77"/>
      <c r="AF240" s="77"/>
      <c r="AG240" s="73">
        <f t="shared" si="38"/>
        <v>14</v>
      </c>
      <c r="AH240" s="73"/>
    </row>
    <row r="241" spans="1:34" ht="31.5">
      <c r="A241" s="66" t="s">
        <v>488</v>
      </c>
      <c r="B241" s="67" t="s">
        <v>489</v>
      </c>
      <c r="C241" s="195">
        <v>246.23500000000001</v>
      </c>
      <c r="D241" s="74">
        <v>212</v>
      </c>
      <c r="E241" s="148">
        <v>212</v>
      </c>
      <c r="F241" s="157">
        <f t="shared" si="33"/>
        <v>0.86096615022234857</v>
      </c>
      <c r="G241" s="72">
        <v>32</v>
      </c>
      <c r="H241" s="75">
        <v>15</v>
      </c>
      <c r="I241" s="75"/>
      <c r="J241" s="75"/>
      <c r="K241" s="75"/>
      <c r="L241" s="75"/>
      <c r="M241" s="75">
        <v>32</v>
      </c>
      <c r="N241" s="75"/>
      <c r="O241" s="90">
        <v>2</v>
      </c>
      <c r="P241" s="77"/>
      <c r="Q241" s="77"/>
      <c r="R241" s="77"/>
      <c r="S241" s="77"/>
      <c r="T241" s="77"/>
      <c r="U241" s="71">
        <f t="shared" si="34"/>
        <v>6.25</v>
      </c>
      <c r="V241" s="71">
        <f t="shared" si="40"/>
        <v>63.599999999999994</v>
      </c>
      <c r="W241" s="10">
        <f t="shared" si="35"/>
        <v>63</v>
      </c>
      <c r="X241" s="77">
        <v>30</v>
      </c>
      <c r="Y241" s="10">
        <f>'ИТОГ и проверка (миша-барс)'!C241+AC241</f>
        <v>21</v>
      </c>
      <c r="Z241" s="73">
        <f t="shared" si="39"/>
        <v>9.9056603773584904</v>
      </c>
      <c r="AA241" s="71">
        <f t="shared" si="36"/>
        <v>-20.09433962264151</v>
      </c>
      <c r="AB241" s="10">
        <f t="shared" si="37"/>
        <v>0</v>
      </c>
      <c r="AC241" s="77"/>
      <c r="AD241" s="73"/>
      <c r="AE241" s="77"/>
      <c r="AF241" s="77"/>
      <c r="AG241" s="73">
        <f t="shared" si="38"/>
        <v>21</v>
      </c>
      <c r="AH241" s="73"/>
    </row>
    <row r="242" spans="1:34" ht="47.25">
      <c r="A242" s="66" t="s">
        <v>490</v>
      </c>
      <c r="B242" s="67" t="s">
        <v>491</v>
      </c>
      <c r="C242" s="171">
        <v>349.32100000000003</v>
      </c>
      <c r="D242" s="74">
        <v>192</v>
      </c>
      <c r="E242" s="75">
        <v>182</v>
      </c>
      <c r="F242" s="157">
        <f t="shared" si="33"/>
        <v>0.52101076087609954</v>
      </c>
      <c r="G242" s="72">
        <v>9</v>
      </c>
      <c r="H242" s="75">
        <v>5</v>
      </c>
      <c r="I242" s="75"/>
      <c r="J242" s="75"/>
      <c r="K242" s="75"/>
      <c r="L242" s="75"/>
      <c r="M242" s="75">
        <v>9</v>
      </c>
      <c r="N242" s="75"/>
      <c r="O242" s="75">
        <v>1</v>
      </c>
      <c r="P242" s="77"/>
      <c r="Q242" s="77"/>
      <c r="R242" s="77"/>
      <c r="S242" s="77"/>
      <c r="T242" s="77"/>
      <c r="U242" s="71">
        <f t="shared" si="34"/>
        <v>11.111111111111111</v>
      </c>
      <c r="V242" s="257">
        <f t="shared" si="40"/>
        <v>54.6</v>
      </c>
      <c r="W242" s="73">
        <f t="shared" si="35"/>
        <v>54</v>
      </c>
      <c r="X242" s="147">
        <v>30</v>
      </c>
      <c r="Y242" s="73">
        <f>'ИТОГ и проверка (миша-барс)'!C242+AC242</f>
        <v>9</v>
      </c>
      <c r="Z242" s="10">
        <f t="shared" si="39"/>
        <v>4.9450549450549453</v>
      </c>
      <c r="AA242" s="71">
        <f t="shared" si="36"/>
        <v>-25.054945054945055</v>
      </c>
      <c r="AB242" s="73">
        <f t="shared" si="37"/>
        <v>0</v>
      </c>
      <c r="AC242" s="77"/>
      <c r="AD242" s="73"/>
      <c r="AE242" s="77"/>
      <c r="AF242" s="77"/>
      <c r="AG242" s="73">
        <f t="shared" si="38"/>
        <v>9</v>
      </c>
      <c r="AH242" s="73"/>
    </row>
    <row r="243" spans="1:34" ht="47.25">
      <c r="A243" s="66" t="s">
        <v>492</v>
      </c>
      <c r="B243" s="67" t="s">
        <v>493</v>
      </c>
      <c r="C243" s="168">
        <v>144.42500000000001</v>
      </c>
      <c r="D243" s="74">
        <v>77</v>
      </c>
      <c r="E243" s="246">
        <v>72</v>
      </c>
      <c r="F243" s="157">
        <f t="shared" si="33"/>
        <v>0.49852864808724245</v>
      </c>
      <c r="G243" s="72">
        <v>7</v>
      </c>
      <c r="H243" s="75">
        <v>9</v>
      </c>
      <c r="I243" s="75"/>
      <c r="J243" s="75"/>
      <c r="K243" s="75"/>
      <c r="L243" s="75"/>
      <c r="M243" s="75">
        <v>7</v>
      </c>
      <c r="N243" s="75"/>
      <c r="O243" s="75">
        <v>2</v>
      </c>
      <c r="P243" s="77"/>
      <c r="Q243" s="77"/>
      <c r="R243" s="77"/>
      <c r="S243" s="77"/>
      <c r="T243" s="77"/>
      <c r="U243" s="71">
        <f t="shared" si="34"/>
        <v>28.571428571428569</v>
      </c>
      <c r="V243" s="71">
        <f t="shared" si="40"/>
        <v>21.599999999999998</v>
      </c>
      <c r="W243" s="10">
        <f t="shared" si="35"/>
        <v>21</v>
      </c>
      <c r="X243" s="77">
        <v>30</v>
      </c>
      <c r="Y243" s="10">
        <f>'ИТОГ и проверка (миша-барс)'!C243+AC243</f>
        <v>7</v>
      </c>
      <c r="Z243" s="73">
        <f t="shared" si="39"/>
        <v>9.7222222222222232</v>
      </c>
      <c r="AA243" s="71">
        <f t="shared" si="36"/>
        <v>-20.277777777777779</v>
      </c>
      <c r="AB243" s="10">
        <f t="shared" si="37"/>
        <v>0</v>
      </c>
      <c r="AC243" s="77"/>
      <c r="AD243" s="73"/>
      <c r="AE243" s="77"/>
      <c r="AF243" s="77"/>
      <c r="AG243" s="73">
        <f t="shared" si="38"/>
        <v>7</v>
      </c>
      <c r="AH243" s="73"/>
    </row>
    <row r="244" spans="1:34" ht="47.25">
      <c r="A244" s="66" t="s">
        <v>494</v>
      </c>
      <c r="B244" s="67" t="s">
        <v>495</v>
      </c>
      <c r="C244" s="171">
        <v>289.97000000000003</v>
      </c>
      <c r="D244" s="74">
        <v>159</v>
      </c>
      <c r="E244" s="75">
        <v>151</v>
      </c>
      <c r="F244" s="157">
        <f t="shared" si="33"/>
        <v>0.52074352519226119</v>
      </c>
      <c r="G244" s="72">
        <v>9</v>
      </c>
      <c r="H244" s="75">
        <v>6</v>
      </c>
      <c r="I244" s="75"/>
      <c r="J244" s="75"/>
      <c r="K244" s="75"/>
      <c r="L244" s="75"/>
      <c r="M244" s="75">
        <v>9</v>
      </c>
      <c r="N244" s="75"/>
      <c r="O244" s="75">
        <v>2</v>
      </c>
      <c r="P244" s="77"/>
      <c r="Q244" s="77"/>
      <c r="R244" s="77"/>
      <c r="S244" s="77"/>
      <c r="T244" s="77"/>
      <c r="U244" s="71">
        <f t="shared" si="34"/>
        <v>22.222222222222221</v>
      </c>
      <c r="V244" s="257">
        <f t="shared" si="40"/>
        <v>45.3</v>
      </c>
      <c r="W244" s="73">
        <f t="shared" si="35"/>
        <v>45</v>
      </c>
      <c r="X244" s="147">
        <v>30</v>
      </c>
      <c r="Y244" s="73">
        <f>'ИТОГ и проверка (миша-барс)'!C244+AC244</f>
        <v>7</v>
      </c>
      <c r="Z244" s="10">
        <f t="shared" si="39"/>
        <v>4.6357615894039732</v>
      </c>
      <c r="AA244" s="71">
        <f t="shared" si="36"/>
        <v>-25.364238410596027</v>
      </c>
      <c r="AB244" s="73">
        <f t="shared" si="37"/>
        <v>0</v>
      </c>
      <c r="AC244" s="77"/>
      <c r="AD244" s="73"/>
      <c r="AE244" s="77"/>
      <c r="AF244" s="77"/>
      <c r="AG244" s="73">
        <f t="shared" si="38"/>
        <v>7</v>
      </c>
      <c r="AH244" s="73"/>
    </row>
    <row r="245" spans="1:34">
      <c r="A245" s="93" t="s">
        <v>496</v>
      </c>
      <c r="B245" s="57" t="s">
        <v>497</v>
      </c>
      <c r="C245" s="175"/>
      <c r="D245" s="58"/>
      <c r="E245" s="164"/>
      <c r="F245" s="267"/>
      <c r="G245" s="119"/>
      <c r="H245" s="61"/>
      <c r="I245" s="61"/>
      <c r="J245" s="61"/>
      <c r="K245" s="61"/>
      <c r="L245" s="61"/>
      <c r="M245" s="61"/>
      <c r="N245" s="61"/>
      <c r="O245" s="59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120"/>
      <c r="AA245" s="60"/>
      <c r="AB245" s="10">
        <f t="shared" si="37"/>
        <v>0</v>
      </c>
      <c r="AC245" s="60"/>
      <c r="AD245" s="60"/>
      <c r="AE245" s="60"/>
      <c r="AF245" s="60"/>
      <c r="AG245" s="60"/>
      <c r="AH245" s="60"/>
    </row>
    <row r="246" spans="1:34" ht="63">
      <c r="A246" s="66" t="s">
        <v>498</v>
      </c>
      <c r="B246" s="67" t="s">
        <v>499</v>
      </c>
      <c r="C246" s="171">
        <v>18</v>
      </c>
      <c r="D246" s="74">
        <v>34</v>
      </c>
      <c r="E246" s="90">
        <v>34</v>
      </c>
      <c r="F246" s="157">
        <f t="shared" si="33"/>
        <v>1.8888888888888888</v>
      </c>
      <c r="G246" s="72">
        <v>10</v>
      </c>
      <c r="H246" s="75">
        <v>29</v>
      </c>
      <c r="I246" s="75"/>
      <c r="J246" s="75"/>
      <c r="K246" s="75"/>
      <c r="L246" s="75"/>
      <c r="M246" s="75">
        <v>10</v>
      </c>
      <c r="N246" s="75"/>
      <c r="O246" s="90">
        <v>3</v>
      </c>
      <c r="P246" s="77"/>
      <c r="Q246" s="77"/>
      <c r="R246" s="77"/>
      <c r="S246" s="77"/>
      <c r="T246" s="77"/>
      <c r="U246" s="71">
        <f t="shared" si="34"/>
        <v>30</v>
      </c>
      <c r="V246" s="257">
        <f t="shared" si="40"/>
        <v>10.199999999999999</v>
      </c>
      <c r="W246" s="73">
        <f t="shared" si="35"/>
        <v>10</v>
      </c>
      <c r="X246" s="147">
        <v>30</v>
      </c>
      <c r="Y246" s="73">
        <f>'ИТОГ и проверка (миша-барс)'!C246+AC246</f>
        <v>9</v>
      </c>
      <c r="Z246" s="10">
        <f t="shared" si="39"/>
        <v>26.470588235294116</v>
      </c>
      <c r="AA246" s="71">
        <f t="shared" si="36"/>
        <v>-3.529411764705884</v>
      </c>
      <c r="AB246" s="73">
        <f t="shared" si="37"/>
        <v>0</v>
      </c>
      <c r="AC246" s="77"/>
      <c r="AD246" s="73"/>
      <c r="AE246" s="77"/>
      <c r="AF246" s="77"/>
      <c r="AG246" s="73">
        <f t="shared" si="38"/>
        <v>9</v>
      </c>
      <c r="AH246" s="73"/>
    </row>
    <row r="247" spans="1:34" ht="47.25">
      <c r="A247" s="66" t="s">
        <v>500</v>
      </c>
      <c r="B247" s="67" t="s">
        <v>501</v>
      </c>
      <c r="C247" s="168">
        <v>144.4</v>
      </c>
      <c r="D247" s="74">
        <v>348</v>
      </c>
      <c r="E247" s="206">
        <v>446</v>
      </c>
      <c r="F247" s="157">
        <f t="shared" si="33"/>
        <v>3.0886426592797784</v>
      </c>
      <c r="G247" s="72">
        <v>65</v>
      </c>
      <c r="H247" s="75">
        <v>19</v>
      </c>
      <c r="I247" s="75"/>
      <c r="J247" s="75"/>
      <c r="K247" s="75"/>
      <c r="L247" s="75"/>
      <c r="M247" s="75">
        <v>65</v>
      </c>
      <c r="N247" s="75"/>
      <c r="O247" s="70">
        <v>25</v>
      </c>
      <c r="P247" s="77"/>
      <c r="Q247" s="77"/>
      <c r="R247" s="77"/>
      <c r="S247" s="77"/>
      <c r="T247" s="77"/>
      <c r="U247" s="71">
        <f t="shared" si="34"/>
        <v>38.46153846153846</v>
      </c>
      <c r="V247" s="71">
        <f t="shared" si="40"/>
        <v>133.79999999999998</v>
      </c>
      <c r="W247" s="10">
        <f t="shared" si="35"/>
        <v>133</v>
      </c>
      <c r="X247" s="77">
        <v>30</v>
      </c>
      <c r="Y247" s="10">
        <f>'ИТОГ и проверка (миша-барс)'!C247+AC247</f>
        <v>89</v>
      </c>
      <c r="Z247" s="73">
        <f t="shared" si="39"/>
        <v>19.955156950672645</v>
      </c>
      <c r="AA247" s="71">
        <f t="shared" si="36"/>
        <v>-10.044843049327355</v>
      </c>
      <c r="AB247" s="10">
        <f t="shared" si="37"/>
        <v>0</v>
      </c>
      <c r="AC247" s="77"/>
      <c r="AD247" s="73"/>
      <c r="AE247" s="77"/>
      <c r="AF247" s="77"/>
      <c r="AG247" s="73">
        <f t="shared" si="38"/>
        <v>89</v>
      </c>
      <c r="AH247" s="73"/>
    </row>
    <row r="248" spans="1:34">
      <c r="A248" s="93" t="s">
        <v>502</v>
      </c>
      <c r="B248" s="57" t="s">
        <v>503</v>
      </c>
      <c r="C248" s="163"/>
      <c r="D248" s="165"/>
      <c r="E248" s="258"/>
      <c r="F248" s="261"/>
      <c r="G248" s="119"/>
      <c r="H248" s="61"/>
      <c r="I248" s="61"/>
      <c r="J248" s="61"/>
      <c r="K248" s="61"/>
      <c r="L248" s="61"/>
      <c r="M248" s="61"/>
      <c r="N248" s="61"/>
      <c r="O248" s="59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120"/>
      <c r="AA248" s="60"/>
      <c r="AB248" s="73">
        <f t="shared" si="37"/>
        <v>0</v>
      </c>
      <c r="AC248" s="60"/>
      <c r="AD248" s="60"/>
      <c r="AE248" s="60"/>
      <c r="AF248" s="60"/>
      <c r="AG248" s="60"/>
      <c r="AH248" s="60"/>
    </row>
    <row r="249" spans="1:34" ht="63">
      <c r="A249" s="66" t="s">
        <v>504</v>
      </c>
      <c r="B249" s="67" t="s">
        <v>505</v>
      </c>
      <c r="C249" s="168">
        <v>29.6</v>
      </c>
      <c r="D249" s="74">
        <v>15</v>
      </c>
      <c r="E249" s="187">
        <v>17</v>
      </c>
      <c r="F249" s="157">
        <f t="shared" si="33"/>
        <v>0.57432432432432434</v>
      </c>
      <c r="G249" s="72">
        <v>2</v>
      </c>
      <c r="H249" s="75">
        <v>13</v>
      </c>
      <c r="I249" s="75"/>
      <c r="J249" s="75"/>
      <c r="K249" s="75"/>
      <c r="L249" s="75"/>
      <c r="M249" s="75">
        <v>2</v>
      </c>
      <c r="N249" s="75"/>
      <c r="O249" s="70">
        <v>1</v>
      </c>
      <c r="P249" s="77"/>
      <c r="Q249" s="77"/>
      <c r="R249" s="77"/>
      <c r="S249" s="77"/>
      <c r="T249" s="77"/>
      <c r="U249" s="71">
        <f t="shared" si="34"/>
        <v>50</v>
      </c>
      <c r="V249" s="257">
        <f t="shared" si="40"/>
        <v>5.0999999999999996</v>
      </c>
      <c r="W249" s="73">
        <f t="shared" si="35"/>
        <v>5</v>
      </c>
      <c r="X249" s="147">
        <v>30</v>
      </c>
      <c r="Y249" s="73">
        <f>'ИТОГ и проверка (миша-барс)'!C249+AC249</f>
        <v>5</v>
      </c>
      <c r="Z249" s="10">
        <f t="shared" si="39"/>
        <v>29.411764705882351</v>
      </c>
      <c r="AA249" s="71">
        <f t="shared" si="36"/>
        <v>-0.58823529411764852</v>
      </c>
      <c r="AB249" s="10">
        <f t="shared" si="37"/>
        <v>0</v>
      </c>
      <c r="AC249" s="77"/>
      <c r="AD249" s="73"/>
      <c r="AE249" s="77"/>
      <c r="AF249" s="77"/>
      <c r="AG249" s="73">
        <f t="shared" si="38"/>
        <v>5</v>
      </c>
      <c r="AH249" s="73"/>
    </row>
    <row r="250" spans="1:34" ht="47.25">
      <c r="A250" s="66" t="s">
        <v>506</v>
      </c>
      <c r="B250" s="67" t="s">
        <v>507</v>
      </c>
      <c r="C250" s="171">
        <v>5.2</v>
      </c>
      <c r="D250" s="74">
        <v>8</v>
      </c>
      <c r="E250" s="90">
        <v>7</v>
      </c>
      <c r="F250" s="157">
        <f t="shared" si="33"/>
        <v>1.346153846153846</v>
      </c>
      <c r="G250" s="72">
        <v>1</v>
      </c>
      <c r="H250" s="75">
        <v>13</v>
      </c>
      <c r="I250" s="75"/>
      <c r="J250" s="75"/>
      <c r="K250" s="75"/>
      <c r="L250" s="75"/>
      <c r="M250" s="75">
        <v>1</v>
      </c>
      <c r="N250" s="75"/>
      <c r="O250" s="90">
        <v>1</v>
      </c>
      <c r="P250" s="77"/>
      <c r="Q250" s="77"/>
      <c r="R250" s="77"/>
      <c r="S250" s="77"/>
      <c r="T250" s="77"/>
      <c r="U250" s="71">
        <f t="shared" si="34"/>
        <v>100</v>
      </c>
      <c r="V250" s="71">
        <f t="shared" si="40"/>
        <v>2.1</v>
      </c>
      <c r="W250" s="10">
        <f t="shared" si="35"/>
        <v>2</v>
      </c>
      <c r="X250" s="77">
        <v>30</v>
      </c>
      <c r="Y250" s="10">
        <f>'ИТОГ и проверка (миша-барс)'!C250+AC250</f>
        <v>0</v>
      </c>
      <c r="Z250" s="73">
        <f t="shared" si="39"/>
        <v>0</v>
      </c>
      <c r="AA250" s="257">
        <f t="shared" si="36"/>
        <v>-30</v>
      </c>
      <c r="AB250" s="73">
        <f t="shared" si="37"/>
        <v>0</v>
      </c>
      <c r="AC250" s="77"/>
      <c r="AD250" s="73"/>
      <c r="AE250" s="77"/>
      <c r="AF250" s="77"/>
      <c r="AG250" s="73">
        <f t="shared" si="38"/>
        <v>0</v>
      </c>
      <c r="AH250" s="73"/>
    </row>
    <row r="251" spans="1:34" ht="47.25">
      <c r="A251" s="66" t="s">
        <v>508</v>
      </c>
      <c r="B251" s="67" t="s">
        <v>509</v>
      </c>
      <c r="C251" s="168">
        <v>3.2</v>
      </c>
      <c r="D251" s="74">
        <v>4</v>
      </c>
      <c r="E251" s="148">
        <v>4</v>
      </c>
      <c r="F251" s="157">
        <f t="shared" si="33"/>
        <v>1.25</v>
      </c>
      <c r="G251" s="72">
        <v>0</v>
      </c>
      <c r="H251" s="75">
        <v>0</v>
      </c>
      <c r="I251" s="75"/>
      <c r="J251" s="75"/>
      <c r="K251" s="75"/>
      <c r="L251" s="75"/>
      <c r="M251" s="75">
        <v>0</v>
      </c>
      <c r="N251" s="75"/>
      <c r="O251" s="90">
        <v>0</v>
      </c>
      <c r="P251" s="77"/>
      <c r="Q251" s="77"/>
      <c r="R251" s="77"/>
      <c r="S251" s="77"/>
      <c r="T251" s="77"/>
      <c r="U251" s="71">
        <v>0</v>
      </c>
      <c r="V251" s="257">
        <f t="shared" si="40"/>
        <v>1.2</v>
      </c>
      <c r="W251" s="73">
        <f t="shared" si="35"/>
        <v>1</v>
      </c>
      <c r="X251" s="147">
        <v>30</v>
      </c>
      <c r="Y251" s="73">
        <f>'ИТОГ и проверка (миша-барс)'!C251+AC251</f>
        <v>0</v>
      </c>
      <c r="Z251" s="10">
        <f t="shared" si="39"/>
        <v>0</v>
      </c>
      <c r="AA251" s="71">
        <f t="shared" si="36"/>
        <v>-30</v>
      </c>
      <c r="AB251" s="10">
        <f t="shared" si="37"/>
        <v>0</v>
      </c>
      <c r="AC251" s="77"/>
      <c r="AD251" s="73"/>
      <c r="AE251" s="77"/>
      <c r="AF251" s="77"/>
      <c r="AG251" s="73">
        <f t="shared" si="38"/>
        <v>0</v>
      </c>
      <c r="AH251" s="73"/>
    </row>
    <row r="252" spans="1:34" ht="31.5">
      <c r="A252" s="66" t="s">
        <v>510</v>
      </c>
      <c r="B252" s="67" t="s">
        <v>511</v>
      </c>
      <c r="C252" s="171">
        <v>4</v>
      </c>
      <c r="D252" s="74">
        <v>4</v>
      </c>
      <c r="E252" s="90">
        <v>4</v>
      </c>
      <c r="F252" s="157">
        <f t="shared" si="33"/>
        <v>1</v>
      </c>
      <c r="G252" s="72">
        <v>1</v>
      </c>
      <c r="H252" s="75">
        <v>25</v>
      </c>
      <c r="I252" s="75"/>
      <c r="J252" s="75"/>
      <c r="K252" s="75"/>
      <c r="L252" s="75"/>
      <c r="M252" s="75">
        <v>1</v>
      </c>
      <c r="N252" s="75"/>
      <c r="O252" s="90">
        <v>1</v>
      </c>
      <c r="P252" s="77"/>
      <c r="Q252" s="77"/>
      <c r="R252" s="77"/>
      <c r="S252" s="77"/>
      <c r="T252" s="77"/>
      <c r="U252" s="71">
        <f t="shared" si="34"/>
        <v>100</v>
      </c>
      <c r="V252" s="71">
        <f t="shared" si="40"/>
        <v>1.2</v>
      </c>
      <c r="W252" s="10">
        <f t="shared" si="35"/>
        <v>1</v>
      </c>
      <c r="X252" s="77">
        <v>30</v>
      </c>
      <c r="Y252" s="10">
        <f>'ИТОГ и проверка (миша-барс)'!C252+AC252</f>
        <v>1</v>
      </c>
      <c r="Z252" s="73">
        <f t="shared" si="39"/>
        <v>25</v>
      </c>
      <c r="AA252" s="257">
        <f t="shared" si="36"/>
        <v>-5</v>
      </c>
      <c r="AB252" s="73">
        <f t="shared" si="37"/>
        <v>0</v>
      </c>
      <c r="AC252" s="77"/>
      <c r="AD252" s="73"/>
      <c r="AE252" s="77"/>
      <c r="AF252" s="77"/>
      <c r="AG252" s="73">
        <f t="shared" si="38"/>
        <v>1</v>
      </c>
      <c r="AH252" s="73"/>
    </row>
    <row r="253" spans="1:34" ht="31.5">
      <c r="A253" s="66" t="s">
        <v>512</v>
      </c>
      <c r="B253" s="67" t="s">
        <v>513</v>
      </c>
      <c r="C253" s="168">
        <v>9.4</v>
      </c>
      <c r="D253" s="74">
        <v>9</v>
      </c>
      <c r="E253" s="148">
        <v>9</v>
      </c>
      <c r="F253" s="157">
        <f t="shared" si="33"/>
        <v>0.95744680851063824</v>
      </c>
      <c r="G253" s="72">
        <v>2</v>
      </c>
      <c r="H253" s="75">
        <v>22</v>
      </c>
      <c r="I253" s="75"/>
      <c r="J253" s="75"/>
      <c r="K253" s="75"/>
      <c r="L253" s="75"/>
      <c r="M253" s="75">
        <v>2</v>
      </c>
      <c r="N253" s="75"/>
      <c r="O253" s="70">
        <v>0</v>
      </c>
      <c r="P253" s="77"/>
      <c r="Q253" s="77"/>
      <c r="R253" s="77"/>
      <c r="S253" s="77"/>
      <c r="T253" s="77"/>
      <c r="U253" s="71">
        <f t="shared" si="34"/>
        <v>0</v>
      </c>
      <c r="V253" s="257">
        <f t="shared" si="40"/>
        <v>2.6999999999999997</v>
      </c>
      <c r="W253" s="73">
        <f t="shared" si="35"/>
        <v>2</v>
      </c>
      <c r="X253" s="147">
        <v>30</v>
      </c>
      <c r="Y253" s="73">
        <f>'ИТОГ и проверка (миша-барс)'!C253+AC253</f>
        <v>2</v>
      </c>
      <c r="Z253" s="10">
        <f t="shared" si="39"/>
        <v>22.222222222222221</v>
      </c>
      <c r="AA253" s="71">
        <f t="shared" si="36"/>
        <v>-7.7777777777777786</v>
      </c>
      <c r="AB253" s="10">
        <f t="shared" si="37"/>
        <v>0</v>
      </c>
      <c r="AC253" s="77"/>
      <c r="AD253" s="73"/>
      <c r="AE253" s="77"/>
      <c r="AF253" s="77"/>
      <c r="AG253" s="73">
        <f t="shared" si="38"/>
        <v>2</v>
      </c>
      <c r="AH253" s="73"/>
    </row>
    <row r="254" spans="1:34" ht="63">
      <c r="A254" s="66" t="s">
        <v>514</v>
      </c>
      <c r="B254" s="67" t="s">
        <v>515</v>
      </c>
      <c r="C254" s="171">
        <v>11.4</v>
      </c>
      <c r="D254" s="74">
        <v>0</v>
      </c>
      <c r="E254" s="90">
        <v>0</v>
      </c>
      <c r="F254" s="157">
        <f t="shared" si="33"/>
        <v>0</v>
      </c>
      <c r="G254" s="72">
        <v>0</v>
      </c>
      <c r="H254" s="75">
        <v>0</v>
      </c>
      <c r="I254" s="75"/>
      <c r="J254" s="75"/>
      <c r="K254" s="75"/>
      <c r="L254" s="75"/>
      <c r="M254" s="75">
        <v>0</v>
      </c>
      <c r="N254" s="75"/>
      <c r="O254" s="90">
        <v>0</v>
      </c>
      <c r="P254" s="77"/>
      <c r="Q254" s="77"/>
      <c r="R254" s="77"/>
      <c r="S254" s="77"/>
      <c r="T254" s="77"/>
      <c r="U254" s="71">
        <v>0</v>
      </c>
      <c r="V254" s="71">
        <f t="shared" si="40"/>
        <v>0</v>
      </c>
      <c r="W254" s="10">
        <f t="shared" si="35"/>
        <v>0</v>
      </c>
      <c r="X254" s="77">
        <v>0</v>
      </c>
      <c r="Y254" s="10">
        <f>'ИТОГ и проверка (миша-барс)'!C254+AC254</f>
        <v>0</v>
      </c>
      <c r="Z254" s="73">
        <v>0</v>
      </c>
      <c r="AA254" s="257">
        <f t="shared" si="36"/>
        <v>0</v>
      </c>
      <c r="AB254" s="73">
        <f t="shared" si="37"/>
        <v>0</v>
      </c>
      <c r="AC254" s="77"/>
      <c r="AD254" s="73"/>
      <c r="AE254" s="77"/>
      <c r="AF254" s="77"/>
      <c r="AG254" s="73">
        <f t="shared" si="38"/>
        <v>0</v>
      </c>
      <c r="AH254" s="73"/>
    </row>
    <row r="255" spans="1:34">
      <c r="A255" s="66" t="s">
        <v>516</v>
      </c>
      <c r="B255" s="67" t="s">
        <v>517</v>
      </c>
      <c r="C255" s="168">
        <v>5.1719999999999997</v>
      </c>
      <c r="D255" s="74">
        <v>12</v>
      </c>
      <c r="E255" s="187">
        <v>11</v>
      </c>
      <c r="F255" s="157">
        <f t="shared" si="33"/>
        <v>2.1268368136117557</v>
      </c>
      <c r="G255" s="72">
        <v>2</v>
      </c>
      <c r="H255" s="75">
        <v>17</v>
      </c>
      <c r="I255" s="75"/>
      <c r="J255" s="75"/>
      <c r="K255" s="75"/>
      <c r="L255" s="75"/>
      <c r="M255" s="75">
        <v>2</v>
      </c>
      <c r="N255" s="75"/>
      <c r="O255" s="90">
        <v>0</v>
      </c>
      <c r="P255" s="77"/>
      <c r="Q255" s="77"/>
      <c r="R255" s="77"/>
      <c r="S255" s="77"/>
      <c r="T255" s="77"/>
      <c r="U255" s="71">
        <f t="shared" si="34"/>
        <v>0</v>
      </c>
      <c r="V255" s="257">
        <f t="shared" si="40"/>
        <v>3.3</v>
      </c>
      <c r="W255" s="73">
        <f t="shared" si="35"/>
        <v>3</v>
      </c>
      <c r="X255" s="147">
        <v>30</v>
      </c>
      <c r="Y255" s="73">
        <f>'ИТОГ и проверка (миша-барс)'!C255+AC255</f>
        <v>2</v>
      </c>
      <c r="Z255" s="10">
        <f t="shared" si="39"/>
        <v>18.181818181818183</v>
      </c>
      <c r="AA255" s="71">
        <f t="shared" si="36"/>
        <v>-11.818181818181817</v>
      </c>
      <c r="AB255" s="10">
        <f t="shared" si="37"/>
        <v>0</v>
      </c>
      <c r="AC255" s="77"/>
      <c r="AD255" s="73"/>
      <c r="AE255" s="77"/>
      <c r="AF255" s="77"/>
      <c r="AG255" s="73">
        <f t="shared" si="38"/>
        <v>2</v>
      </c>
      <c r="AH255" s="73"/>
    </row>
    <row r="256" spans="1:34" ht="31.5">
      <c r="A256" s="66" t="s">
        <v>518</v>
      </c>
      <c r="B256" s="67" t="s">
        <v>519</v>
      </c>
      <c r="C256" s="171">
        <v>3.52</v>
      </c>
      <c r="D256" s="74">
        <v>0</v>
      </c>
      <c r="E256" s="111">
        <v>0</v>
      </c>
      <c r="F256" s="157">
        <f t="shared" si="33"/>
        <v>0</v>
      </c>
      <c r="G256" s="72">
        <v>0</v>
      </c>
      <c r="H256" s="75">
        <v>0</v>
      </c>
      <c r="I256" s="75"/>
      <c r="J256" s="75"/>
      <c r="K256" s="75"/>
      <c r="L256" s="75"/>
      <c r="M256" s="75">
        <v>0</v>
      </c>
      <c r="N256" s="75"/>
      <c r="O256" s="90">
        <v>0</v>
      </c>
      <c r="P256" s="77"/>
      <c r="Q256" s="77"/>
      <c r="R256" s="77"/>
      <c r="S256" s="77"/>
      <c r="T256" s="77"/>
      <c r="U256" s="71">
        <v>0</v>
      </c>
      <c r="V256" s="71">
        <f t="shared" si="40"/>
        <v>0</v>
      </c>
      <c r="W256" s="10">
        <f t="shared" si="35"/>
        <v>0</v>
      </c>
      <c r="X256" s="77">
        <v>0</v>
      </c>
      <c r="Y256" s="10">
        <f>'ИТОГ и проверка (миша-барс)'!C256+AC256</f>
        <v>0</v>
      </c>
      <c r="Z256" s="73">
        <v>0</v>
      </c>
      <c r="AA256" s="257">
        <f t="shared" si="36"/>
        <v>0</v>
      </c>
      <c r="AB256" s="73">
        <f t="shared" si="37"/>
        <v>0</v>
      </c>
      <c r="AC256" s="77"/>
      <c r="AD256" s="73"/>
      <c r="AE256" s="77"/>
      <c r="AF256" s="77"/>
      <c r="AG256" s="73">
        <f t="shared" si="38"/>
        <v>0</v>
      </c>
      <c r="AH256" s="73"/>
    </row>
    <row r="257" spans="1:38" ht="31.5">
      <c r="A257" s="66" t="s">
        <v>520</v>
      </c>
      <c r="B257" s="67" t="s">
        <v>521</v>
      </c>
      <c r="C257" s="168">
        <v>23.2</v>
      </c>
      <c r="D257" s="74">
        <v>8</v>
      </c>
      <c r="E257" s="148">
        <v>8</v>
      </c>
      <c r="F257" s="157">
        <f t="shared" si="33"/>
        <v>0.34482758620689657</v>
      </c>
      <c r="G257" s="72">
        <v>2</v>
      </c>
      <c r="H257" s="75">
        <v>25</v>
      </c>
      <c r="I257" s="75"/>
      <c r="J257" s="75"/>
      <c r="K257" s="75"/>
      <c r="L257" s="75"/>
      <c r="M257" s="75">
        <v>2</v>
      </c>
      <c r="N257" s="75"/>
      <c r="O257" s="90">
        <v>1</v>
      </c>
      <c r="P257" s="77"/>
      <c r="Q257" s="77"/>
      <c r="R257" s="77"/>
      <c r="S257" s="77"/>
      <c r="T257" s="77"/>
      <c r="U257" s="71">
        <f t="shared" si="34"/>
        <v>50</v>
      </c>
      <c r="V257" s="257">
        <f t="shared" si="40"/>
        <v>2.4</v>
      </c>
      <c r="W257" s="73">
        <f t="shared" si="35"/>
        <v>2</v>
      </c>
      <c r="X257" s="147">
        <v>30</v>
      </c>
      <c r="Y257" s="73">
        <f>'ИТОГ и проверка (миша-барс)'!C257+AC257</f>
        <v>2</v>
      </c>
      <c r="Z257" s="10">
        <f t="shared" si="39"/>
        <v>25</v>
      </c>
      <c r="AA257" s="71">
        <f t="shared" si="36"/>
        <v>-5</v>
      </c>
      <c r="AB257" s="10">
        <f t="shared" si="37"/>
        <v>0</v>
      </c>
      <c r="AC257" s="77"/>
      <c r="AD257" s="73"/>
      <c r="AE257" s="77"/>
      <c r="AF257" s="77"/>
      <c r="AG257" s="73">
        <f t="shared" si="38"/>
        <v>2</v>
      </c>
      <c r="AH257" s="73"/>
    </row>
    <row r="258" spans="1:38" ht="31.5">
      <c r="A258" s="66" t="s">
        <v>522</v>
      </c>
      <c r="B258" s="67" t="s">
        <v>523</v>
      </c>
      <c r="C258" s="222">
        <v>35.938000000000002</v>
      </c>
      <c r="D258" s="74">
        <v>7</v>
      </c>
      <c r="E258" s="70">
        <v>7</v>
      </c>
      <c r="F258" s="157">
        <f t="shared" si="33"/>
        <v>0.19477989871445264</v>
      </c>
      <c r="G258" s="72">
        <v>2</v>
      </c>
      <c r="H258" s="75">
        <v>29</v>
      </c>
      <c r="I258" s="75"/>
      <c r="J258" s="75"/>
      <c r="K258" s="75"/>
      <c r="L258" s="75"/>
      <c r="M258" s="75">
        <v>2</v>
      </c>
      <c r="N258" s="75"/>
      <c r="O258" s="70">
        <v>0</v>
      </c>
      <c r="P258" s="77"/>
      <c r="Q258" s="77"/>
      <c r="R258" s="77"/>
      <c r="S258" s="77"/>
      <c r="T258" s="77"/>
      <c r="U258" s="71">
        <f t="shared" si="34"/>
        <v>0</v>
      </c>
      <c r="V258" s="71">
        <f t="shared" si="40"/>
        <v>2.1</v>
      </c>
      <c r="W258" s="10">
        <f t="shared" si="35"/>
        <v>2</v>
      </c>
      <c r="X258" s="77">
        <v>30</v>
      </c>
      <c r="Y258" s="10">
        <f>'ИТОГ и проверка (миша-барс)'!C258+AC258</f>
        <v>2</v>
      </c>
      <c r="Z258" s="73">
        <f t="shared" si="39"/>
        <v>28.571428571428569</v>
      </c>
      <c r="AA258" s="257">
        <f t="shared" si="36"/>
        <v>-1.4285714285714306</v>
      </c>
      <c r="AB258" s="73">
        <f t="shared" si="37"/>
        <v>0</v>
      </c>
      <c r="AC258" s="77"/>
      <c r="AD258" s="73"/>
      <c r="AE258" s="77"/>
      <c r="AF258" s="77"/>
      <c r="AG258" s="73">
        <f t="shared" si="38"/>
        <v>2</v>
      </c>
      <c r="AH258" s="73"/>
    </row>
    <row r="259" spans="1:38" ht="47.25">
      <c r="A259" s="66" t="s">
        <v>524</v>
      </c>
      <c r="B259" s="67" t="s">
        <v>525</v>
      </c>
      <c r="C259" s="168">
        <v>12.676</v>
      </c>
      <c r="D259" s="74">
        <v>7</v>
      </c>
      <c r="E259" s="187">
        <v>8</v>
      </c>
      <c r="F259" s="157">
        <f t="shared" si="33"/>
        <v>0.63111391606184919</v>
      </c>
      <c r="G259" s="72">
        <v>2</v>
      </c>
      <c r="H259" s="75">
        <v>29</v>
      </c>
      <c r="I259" s="75"/>
      <c r="J259" s="75"/>
      <c r="K259" s="75"/>
      <c r="L259" s="75"/>
      <c r="M259" s="75">
        <v>2</v>
      </c>
      <c r="N259" s="75"/>
      <c r="O259" s="90">
        <v>1</v>
      </c>
      <c r="P259" s="77"/>
      <c r="Q259" s="77"/>
      <c r="R259" s="77"/>
      <c r="S259" s="77"/>
      <c r="T259" s="77"/>
      <c r="U259" s="71">
        <f t="shared" si="34"/>
        <v>50</v>
      </c>
      <c r="V259" s="257">
        <f t="shared" si="40"/>
        <v>2.4</v>
      </c>
      <c r="W259" s="73">
        <f t="shared" si="35"/>
        <v>2</v>
      </c>
      <c r="X259" s="147">
        <v>30</v>
      </c>
      <c r="Y259" s="73">
        <f>'ИТОГ и проверка (миша-барс)'!C259+AC259</f>
        <v>2</v>
      </c>
      <c r="Z259" s="10">
        <f t="shared" si="39"/>
        <v>25</v>
      </c>
      <c r="AA259" s="71">
        <f t="shared" si="36"/>
        <v>-5</v>
      </c>
      <c r="AB259" s="10">
        <f t="shared" si="37"/>
        <v>0</v>
      </c>
      <c r="AC259" s="77"/>
      <c r="AD259" s="73"/>
      <c r="AE259" s="77"/>
      <c r="AF259" s="77"/>
      <c r="AG259" s="73">
        <f t="shared" si="38"/>
        <v>2</v>
      </c>
      <c r="AH259" s="73"/>
    </row>
    <row r="260" spans="1:38" ht="63">
      <c r="A260" s="69" t="s">
        <v>526</v>
      </c>
      <c r="B260" s="128" t="s">
        <v>527</v>
      </c>
      <c r="C260" s="171">
        <v>9.8000000000000007</v>
      </c>
      <c r="D260" s="74">
        <v>4</v>
      </c>
      <c r="E260" s="70">
        <v>4</v>
      </c>
      <c r="F260" s="157">
        <f t="shared" si="33"/>
        <v>0.4081632653061224</v>
      </c>
      <c r="G260" s="72">
        <v>1</v>
      </c>
      <c r="H260" s="75">
        <v>25</v>
      </c>
      <c r="I260" s="75"/>
      <c r="J260" s="75"/>
      <c r="K260" s="75"/>
      <c r="L260" s="75"/>
      <c r="M260" s="75">
        <v>1</v>
      </c>
      <c r="N260" s="75"/>
      <c r="O260" s="70">
        <v>0</v>
      </c>
      <c r="P260" s="77"/>
      <c r="Q260" s="77"/>
      <c r="R260" s="77"/>
      <c r="S260" s="77"/>
      <c r="T260" s="77"/>
      <c r="U260" s="71">
        <v>0</v>
      </c>
      <c r="V260" s="71">
        <f t="shared" si="40"/>
        <v>1.2</v>
      </c>
      <c r="W260" s="10">
        <f t="shared" si="35"/>
        <v>1</v>
      </c>
      <c r="X260" s="77">
        <v>30</v>
      </c>
      <c r="Y260" s="10">
        <f>'ИТОГ и проверка (миша-барс)'!C260+AC260</f>
        <v>1</v>
      </c>
      <c r="Z260" s="73">
        <f t="shared" si="39"/>
        <v>25</v>
      </c>
      <c r="AA260" s="257">
        <f t="shared" si="36"/>
        <v>-5</v>
      </c>
      <c r="AB260" s="73">
        <f t="shared" si="37"/>
        <v>0</v>
      </c>
      <c r="AC260" s="77"/>
      <c r="AD260" s="73"/>
      <c r="AE260" s="77"/>
      <c r="AF260" s="77"/>
      <c r="AG260" s="73">
        <f t="shared" si="38"/>
        <v>1</v>
      </c>
      <c r="AH260" s="73"/>
    </row>
    <row r="261" spans="1:38" ht="63">
      <c r="A261" s="66" t="s">
        <v>528</v>
      </c>
      <c r="B261" s="67" t="s">
        <v>529</v>
      </c>
      <c r="C261" s="168">
        <v>16.123000000000001</v>
      </c>
      <c r="D261" s="69">
        <v>0</v>
      </c>
      <c r="E261" s="206">
        <v>7</v>
      </c>
      <c r="F261" s="157">
        <f t="shared" si="33"/>
        <v>0.43416237672889657</v>
      </c>
      <c r="G261" s="72">
        <v>0</v>
      </c>
      <c r="H261" s="75">
        <v>0</v>
      </c>
      <c r="I261" s="74"/>
      <c r="J261" s="75">
        <v>0</v>
      </c>
      <c r="K261" s="74"/>
      <c r="L261" s="74"/>
      <c r="M261" s="74"/>
      <c r="N261" s="75">
        <v>0</v>
      </c>
      <c r="O261" s="70">
        <v>0</v>
      </c>
      <c r="P261" s="69"/>
      <c r="Q261" s="69"/>
      <c r="R261" s="69"/>
      <c r="S261" s="69">
        <v>0</v>
      </c>
      <c r="T261" s="69">
        <v>0</v>
      </c>
      <c r="U261" s="71">
        <v>0</v>
      </c>
      <c r="V261" s="257">
        <f t="shared" si="40"/>
        <v>2.1</v>
      </c>
      <c r="W261" s="73">
        <f t="shared" si="35"/>
        <v>2</v>
      </c>
      <c r="X261" s="147">
        <v>30</v>
      </c>
      <c r="Y261" s="73">
        <f>'ИТОГ и проверка (миша-барс)'!C261+AC261</f>
        <v>2</v>
      </c>
      <c r="Z261" s="10">
        <f t="shared" si="39"/>
        <v>28.571428571428569</v>
      </c>
      <c r="AA261" s="71">
        <f t="shared" si="36"/>
        <v>-1.4285714285714306</v>
      </c>
      <c r="AB261" s="10">
        <f t="shared" si="37"/>
        <v>0</v>
      </c>
      <c r="AC261" s="69"/>
      <c r="AD261" s="73">
        <v>0</v>
      </c>
      <c r="AE261" s="69"/>
      <c r="AF261" s="69"/>
      <c r="AG261" s="69"/>
      <c r="AH261" s="73">
        <v>0</v>
      </c>
      <c r="AI261" s="91"/>
      <c r="AJ261" s="91"/>
      <c r="AK261" s="89"/>
      <c r="AL261" s="71"/>
    </row>
    <row r="262" spans="1:38" ht="31.5">
      <c r="A262" s="66" t="s">
        <v>530</v>
      </c>
      <c r="B262" s="67" t="s">
        <v>531</v>
      </c>
      <c r="C262" s="171">
        <v>179.86</v>
      </c>
      <c r="D262" s="284">
        <v>35</v>
      </c>
      <c r="E262" s="170">
        <v>35</v>
      </c>
      <c r="F262" s="174">
        <f t="shared" si="33"/>
        <v>0.19459579673079061</v>
      </c>
      <c r="G262" s="72">
        <v>10</v>
      </c>
      <c r="H262" s="75">
        <v>29</v>
      </c>
      <c r="I262" s="75"/>
      <c r="J262" s="75"/>
      <c r="K262" s="75"/>
      <c r="L262" s="75"/>
      <c r="M262" s="75">
        <v>10</v>
      </c>
      <c r="N262" s="75"/>
      <c r="O262" s="90">
        <v>2</v>
      </c>
      <c r="P262" s="77"/>
      <c r="Q262" s="77"/>
      <c r="R262" s="77"/>
      <c r="S262" s="77"/>
      <c r="T262" s="77"/>
      <c r="U262" s="71">
        <f t="shared" si="34"/>
        <v>20</v>
      </c>
      <c r="V262" s="71">
        <f t="shared" si="40"/>
        <v>10.5</v>
      </c>
      <c r="W262" s="10">
        <f t="shared" si="35"/>
        <v>10</v>
      </c>
      <c r="X262" s="77">
        <v>30</v>
      </c>
      <c r="Y262" s="10">
        <f>'ИТОГ и проверка (миша-барс)'!C262+AC262</f>
        <v>10</v>
      </c>
      <c r="Z262" s="73">
        <f t="shared" si="39"/>
        <v>28.571428571428573</v>
      </c>
      <c r="AA262" s="257">
        <f t="shared" si="36"/>
        <v>-1.428571428571427</v>
      </c>
      <c r="AB262" s="73">
        <f t="shared" si="37"/>
        <v>0</v>
      </c>
      <c r="AC262" s="77"/>
      <c r="AD262" s="73"/>
      <c r="AE262" s="77"/>
      <c r="AF262" s="77"/>
      <c r="AG262" s="73">
        <f t="shared" si="38"/>
        <v>10</v>
      </c>
      <c r="AH262" s="73"/>
    </row>
    <row r="263" spans="1:38" ht="47.25">
      <c r="A263" s="66" t="s">
        <v>532</v>
      </c>
      <c r="B263" s="67" t="s">
        <v>533</v>
      </c>
      <c r="C263" s="168">
        <v>47.5</v>
      </c>
      <c r="D263" s="284">
        <v>23</v>
      </c>
      <c r="E263" s="250">
        <v>20</v>
      </c>
      <c r="F263" s="174">
        <f t="shared" si="33"/>
        <v>0.42105263157894735</v>
      </c>
      <c r="G263" s="72">
        <v>6</v>
      </c>
      <c r="H263" s="75">
        <v>26</v>
      </c>
      <c r="I263" s="75"/>
      <c r="J263" s="75"/>
      <c r="K263" s="75"/>
      <c r="L263" s="75"/>
      <c r="M263" s="75">
        <v>6</v>
      </c>
      <c r="N263" s="75"/>
      <c r="O263" s="90">
        <v>3</v>
      </c>
      <c r="P263" s="77"/>
      <c r="Q263" s="77"/>
      <c r="R263" s="77"/>
      <c r="S263" s="77"/>
      <c r="T263" s="77"/>
      <c r="U263" s="71">
        <f t="shared" si="34"/>
        <v>50</v>
      </c>
      <c r="V263" s="257">
        <f t="shared" si="40"/>
        <v>6</v>
      </c>
      <c r="W263" s="73">
        <f t="shared" si="35"/>
        <v>6</v>
      </c>
      <c r="X263" s="147">
        <v>30</v>
      </c>
      <c r="Y263" s="73">
        <f>'ИТОГ и проверка (миша-барс)'!C263+AC263</f>
        <v>6</v>
      </c>
      <c r="Z263" s="10">
        <f t="shared" si="39"/>
        <v>30</v>
      </c>
      <c r="AA263" s="71">
        <f t="shared" si="36"/>
        <v>0</v>
      </c>
      <c r="AB263" s="10">
        <f t="shared" si="37"/>
        <v>0</v>
      </c>
      <c r="AC263" s="77"/>
      <c r="AD263" s="73"/>
      <c r="AE263" s="77"/>
      <c r="AF263" s="77"/>
      <c r="AG263" s="73">
        <f t="shared" si="38"/>
        <v>6</v>
      </c>
      <c r="AH263" s="73"/>
    </row>
    <row r="264" spans="1:38" ht="47.25">
      <c r="A264" s="66" t="s">
        <v>534</v>
      </c>
      <c r="B264" s="67" t="s">
        <v>535</v>
      </c>
      <c r="C264" s="222">
        <v>23.922999999999998</v>
      </c>
      <c r="D264" s="74">
        <v>6</v>
      </c>
      <c r="E264" s="246">
        <v>6</v>
      </c>
      <c r="F264" s="157">
        <f t="shared" si="33"/>
        <v>0.2508046649667684</v>
      </c>
      <c r="G264" s="72">
        <v>0</v>
      </c>
      <c r="H264" s="75">
        <v>0</v>
      </c>
      <c r="I264" s="75"/>
      <c r="J264" s="75"/>
      <c r="K264" s="75"/>
      <c r="L264" s="75"/>
      <c r="M264" s="75">
        <v>0</v>
      </c>
      <c r="N264" s="75"/>
      <c r="O264" s="75">
        <v>0</v>
      </c>
      <c r="P264" s="77"/>
      <c r="Q264" s="77"/>
      <c r="R264" s="77"/>
      <c r="S264" s="77"/>
      <c r="T264" s="77"/>
      <c r="U264" s="71">
        <v>0</v>
      </c>
      <c r="V264" s="71">
        <f t="shared" si="40"/>
        <v>1.7999999999999998</v>
      </c>
      <c r="W264" s="10">
        <f t="shared" si="35"/>
        <v>1</v>
      </c>
      <c r="X264" s="77">
        <v>30</v>
      </c>
      <c r="Y264" s="10">
        <f>'ИТОГ и проверка (миша-барс)'!C264+AC264</f>
        <v>0</v>
      </c>
      <c r="Z264" s="73">
        <f t="shared" si="39"/>
        <v>0</v>
      </c>
      <c r="AA264" s="257">
        <f t="shared" si="36"/>
        <v>-30</v>
      </c>
      <c r="AB264" s="73">
        <f t="shared" si="37"/>
        <v>0</v>
      </c>
      <c r="AC264" s="77"/>
      <c r="AD264" s="73"/>
      <c r="AE264" s="77"/>
      <c r="AF264" s="77"/>
      <c r="AG264" s="73">
        <f t="shared" si="38"/>
        <v>0</v>
      </c>
      <c r="AH264" s="73"/>
    </row>
    <row r="265" spans="1:38" s="139" customFormat="1">
      <c r="A265" s="129"/>
      <c r="B265" s="130" t="s">
        <v>536</v>
      </c>
      <c r="C265" s="131">
        <f>SUM(C13:C264)</f>
        <v>70022.294000000009</v>
      </c>
      <c r="D265" s="132">
        <f>SUM(D13:D264)</f>
        <v>22140</v>
      </c>
      <c r="E265" s="132">
        <f>SUM(E13:E264)</f>
        <v>21355</v>
      </c>
      <c r="F265" s="387">
        <f t="shared" si="33"/>
        <v>0.30497429861409564</v>
      </c>
      <c r="G265" s="388">
        <f>SUM(G13:G264)</f>
        <v>4122</v>
      </c>
      <c r="H265" s="388"/>
      <c r="I265" s="388">
        <v>186</v>
      </c>
      <c r="J265" s="388">
        <v>0</v>
      </c>
      <c r="K265" s="388">
        <v>0</v>
      </c>
      <c r="L265" s="388"/>
      <c r="M265" s="388">
        <v>4122</v>
      </c>
      <c r="N265" s="388"/>
      <c r="O265" s="389">
        <f t="shared" ref="O265:T265" si="41">SUM(O13:O264)</f>
        <v>450</v>
      </c>
      <c r="P265" s="132">
        <f t="shared" si="41"/>
        <v>0</v>
      </c>
      <c r="Q265" s="132">
        <f t="shared" si="41"/>
        <v>0</v>
      </c>
      <c r="R265" s="132">
        <f t="shared" si="41"/>
        <v>0</v>
      </c>
      <c r="S265" s="132">
        <f t="shared" si="41"/>
        <v>0</v>
      </c>
      <c r="T265" s="132">
        <f t="shared" si="41"/>
        <v>0</v>
      </c>
      <c r="U265" s="133">
        <f t="shared" si="34"/>
        <v>10.91703056768559</v>
      </c>
      <c r="V265" s="132">
        <f>SUM(V13:V264)</f>
        <v>6405.2999999999984</v>
      </c>
      <c r="W265" s="390">
        <f>SUM(W12:W264)</f>
        <v>6327</v>
      </c>
      <c r="X265" s="390"/>
      <c r="Y265" s="390">
        <f>SUM(Y12:Y264)</f>
        <v>3902</v>
      </c>
      <c r="Z265" s="132"/>
      <c r="AA265" s="132"/>
      <c r="AB265" s="132">
        <f>SUM(AB13:AB264)</f>
        <v>0</v>
      </c>
      <c r="AC265" s="132">
        <f>SUM(AC13:AC264)</f>
        <v>233</v>
      </c>
      <c r="AD265" s="132">
        <f>SUM(AD13:AD264)</f>
        <v>0</v>
      </c>
      <c r="AE265" s="132">
        <f>SUM(AE13:AE264)</f>
        <v>0</v>
      </c>
      <c r="AF265" s="390"/>
      <c r="AG265" s="390">
        <f>SUM(AG13:AG264)</f>
        <v>3668</v>
      </c>
      <c r="AH265" s="390"/>
    </row>
    <row r="266" spans="1:38">
      <c r="AB266" s="143"/>
    </row>
    <row r="268" spans="1:38" ht="60" customHeight="1">
      <c r="B268" s="537" t="s">
        <v>537</v>
      </c>
      <c r="C268" s="537"/>
      <c r="D268" s="538" t="s">
        <v>550</v>
      </c>
      <c r="E268" s="538"/>
      <c r="F268" s="539" t="s">
        <v>539</v>
      </c>
      <c r="G268" s="540"/>
      <c r="I268" s="541" t="s">
        <v>540</v>
      </c>
      <c r="J268" s="541"/>
      <c r="K268" s="541"/>
    </row>
  </sheetData>
  <mergeCells count="36">
    <mergeCell ref="P9:S9"/>
    <mergeCell ref="T9:T10"/>
    <mergeCell ref="AD9:AG9"/>
    <mergeCell ref="AH9:AH10"/>
    <mergeCell ref="B268:C268"/>
    <mergeCell ref="D268:E268"/>
    <mergeCell ref="F268:G268"/>
    <mergeCell ref="I268:K268"/>
    <mergeCell ref="Y8:Y10"/>
    <mergeCell ref="Z8:Z10"/>
    <mergeCell ref="AA8:AA10"/>
    <mergeCell ref="AC8:AC10"/>
    <mergeCell ref="AD8:AH8"/>
    <mergeCell ref="G6:U6"/>
    <mergeCell ref="G7:N7"/>
    <mergeCell ref="O7:U7"/>
    <mergeCell ref="W7:X7"/>
    <mergeCell ref="G8:G10"/>
    <mergeCell ref="H8:H10"/>
    <mergeCell ref="I8:I10"/>
    <mergeCell ref="J8:N8"/>
    <mergeCell ref="O8:O10"/>
    <mergeCell ref="P8:T8"/>
    <mergeCell ref="U8:U10"/>
    <mergeCell ref="V8:V10"/>
    <mergeCell ref="W8:W10"/>
    <mergeCell ref="X8:X10"/>
    <mergeCell ref="J9:M9"/>
    <mergeCell ref="N9:N10"/>
    <mergeCell ref="A6:A10"/>
    <mergeCell ref="B6:B10"/>
    <mergeCell ref="C6:C10"/>
    <mergeCell ref="D6:E8"/>
    <mergeCell ref="F6:F10"/>
    <mergeCell ref="D9:D10"/>
    <mergeCell ref="E9:E10"/>
  </mergeCells>
  <pageMargins left="0.70078740157480324" right="0.70078740157480324" top="0.75196850393700787" bottom="0.75196850393700787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Лось24-25</vt:lpstr>
      <vt:lpstr>Б.олень24-25</vt:lpstr>
      <vt:lpstr>Косуля24-25</vt:lpstr>
      <vt:lpstr>Кабарга24-25</vt:lpstr>
      <vt:lpstr>ДСО24-25</vt:lpstr>
      <vt:lpstr>Соболь24-25</vt:lpstr>
      <vt:lpstr>Рысь24-25</vt:lpstr>
      <vt:lpstr>Барсук24-25</vt:lpstr>
      <vt:lpstr>Медведь24-25</vt:lpstr>
      <vt:lpstr>ИТОГ и проверка (миша-барс)</vt:lpstr>
      <vt:lpstr>ИТОГ и проверка</vt:lpstr>
      <vt:lpstr>Р-НЫ (копытные и др.)</vt:lpstr>
      <vt:lpstr>КМНС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20-3</dc:creator>
  <cp:lastModifiedBy>20-3</cp:lastModifiedBy>
  <cp:revision>68</cp:revision>
  <dcterms:created xsi:type="dcterms:W3CDTF">2024-04-12T04:53:24Z</dcterms:created>
  <dcterms:modified xsi:type="dcterms:W3CDTF">2024-04-12T04:53:24Z</dcterms:modified>
</cp:coreProperties>
</file>