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AppData\Local\Temp\Rar$DIa4556.49794\"/>
    </mc:Choice>
  </mc:AlternateContent>
  <xr:revisionPtr revIDLastSave="0" documentId="13_ncr:1_{77D3BA1E-2995-47F8-AD1E-605AEC094EB9}" xr6:coauthVersionLast="43" xr6:coauthVersionMax="43" xr10:uidLastSave="{00000000-0000-0000-0000-000000000000}"/>
  <bookViews>
    <workbookView xWindow="-120" yWindow="-120" windowWidth="15600" windowHeight="11160" firstSheet="12" activeTab="16" xr2:uid="{00000000-000D-0000-FFFF-FFFF00000000}"/>
  </bookViews>
  <sheets>
    <sheet name="прил1" sheetId="18" r:id="rId1"/>
    <sheet name="прил2" sheetId="19" r:id="rId2"/>
    <sheet name="прил 3 (админ ОГВ)" sheetId="20" r:id="rId3"/>
    <sheet name="прил 4" sheetId="41" r:id="rId4"/>
    <sheet name="прил5" sheetId="50" r:id="rId5"/>
    <sheet name="прил6" sheetId="54" r:id="rId6"/>
    <sheet name="прил7" sheetId="55" r:id="rId7"/>
    <sheet name="прил8" sheetId="44" r:id="rId8"/>
    <sheet name="прил9" sheetId="45" r:id="rId9"/>
    <sheet name="прил10" sheetId="56" r:id="rId10"/>
    <sheet name="прил11" sheetId="57" r:id="rId11"/>
    <sheet name="прил15ФФПП " sheetId="22" r:id="rId12"/>
    <sheet name="прил17ИМБТ" sheetId="23" r:id="rId13"/>
    <sheet name="прил18" sheetId="39" r:id="rId14"/>
    <sheet name="прил19" sheetId="51" r:id="rId15"/>
    <sheet name="прил20" sheetId="52" r:id="rId16"/>
    <sheet name="прил21" sheetId="53" r:id="rId17"/>
  </sheets>
  <definedNames>
    <definedName name="_xlnm._FilterDatabase" localSheetId="9" hidden="1">прил10!$A$12:$AB$653</definedName>
    <definedName name="_xlnm._FilterDatabase" localSheetId="10" hidden="1">прил11!$A$9:$AB$625</definedName>
    <definedName name="_xlnm._FilterDatabase" localSheetId="5" hidden="1">прил6!$A$12:$U$651</definedName>
    <definedName name="_xlnm._FilterDatabase" localSheetId="6" hidden="1">прил7!$A$12:$U$615</definedName>
    <definedName name="_xlnm._FilterDatabase" localSheetId="7" hidden="1">прил8!$A$12:$AB$56</definedName>
    <definedName name="_xlnm._FilterDatabase" localSheetId="8" hidden="1">прил9!$A$13:$I$58</definedName>
    <definedName name="_xlnm.Print_Titles" localSheetId="3">'прил 4'!$13:$14</definedName>
    <definedName name="_xlnm.Print_Titles" localSheetId="9">прил10!$10:$12</definedName>
    <definedName name="_xlnm.Print_Titles" localSheetId="10">прил11!$7:$9</definedName>
    <definedName name="_xlnm.Print_Titles" localSheetId="5">прил6!$10:$12</definedName>
    <definedName name="_xlnm.Print_Titles" localSheetId="6">прил7!$10:$12</definedName>
    <definedName name="_xlnm.Print_Titles" localSheetId="7">прил8!$10:$12</definedName>
    <definedName name="_xlnm.Print_Titles" localSheetId="8">прил9!$11:$13</definedName>
    <definedName name="к_Решению_Думы__О_бюджете_Черемховского" localSheetId="3">#REF!</definedName>
    <definedName name="к_Решению_Думы__О_бюджете_Черемховского" localSheetId="11">#REF!</definedName>
    <definedName name="к_Решению_Думы__О_бюджете_Черемховского" localSheetId="12">#REF!</definedName>
    <definedName name="к_Решению_Думы__О_бюджете_Черемховского" localSheetId="7">#REF!</definedName>
    <definedName name="к_Решению_Думы__О_бюджете_Черемховского" localSheetId="8">#REF!</definedName>
    <definedName name="к_Решению_Думы__О_бюджете_Черемховского">#REF!</definedName>
    <definedName name="_xlnm.Print_Area" localSheetId="2">'прил 3 (админ ОГВ)'!$A$1:$D$30</definedName>
    <definedName name="_xlnm.Print_Area" localSheetId="3">'прил 4'!$A$1:$D$59</definedName>
    <definedName name="_xlnm.Print_Area" localSheetId="0">прил1!$A$1:$C$70</definedName>
    <definedName name="_xlnm.Print_Area" localSheetId="9">прил10!$A$1:$G$656</definedName>
    <definedName name="_xlnm.Print_Area" localSheetId="10">прил11!$A$1:$H$625</definedName>
    <definedName name="_xlnm.Print_Area" localSheetId="11">'прил15ФФПП '!$A$1:$E$35</definedName>
    <definedName name="_xlnm.Print_Area" localSheetId="12">прил17ИМБТ!$A$1:$E$29</definedName>
    <definedName name="_xlnm.Print_Area" localSheetId="1">прил2!$A$1:$D$78</definedName>
    <definedName name="_xlnm.Print_Area" localSheetId="5">прил6!$A$1:$E$654</definedName>
    <definedName name="_xlnm.Print_Area" localSheetId="6">прил7!$A$1:$F$619</definedName>
    <definedName name="_xlnm.Print_Area" localSheetId="7">прил8!$A$1:$D$58</definedName>
    <definedName name="_xlnm.Print_Area" localSheetId="8">прил9!$A$1:$E$61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53" l="1"/>
  <c r="D30" i="53"/>
  <c r="D29" i="53" s="1"/>
  <c r="D28" i="53" s="1"/>
  <c r="D27" i="53" s="1"/>
  <c r="C26" i="53"/>
  <c r="C30" i="53"/>
  <c r="C30" i="52"/>
  <c r="C26" i="52"/>
  <c r="C25" i="52" s="1"/>
  <c r="C24" i="52" s="1"/>
  <c r="C23" i="52" s="1"/>
  <c r="H622" i="57"/>
  <c r="G622" i="57"/>
  <c r="H233" i="57"/>
  <c r="G233" i="57"/>
  <c r="F615" i="55"/>
  <c r="E615" i="55"/>
  <c r="D44" i="19"/>
  <c r="C44" i="19"/>
  <c r="C49" i="18"/>
  <c r="C15" i="18"/>
  <c r="D37" i="53"/>
  <c r="D36" i="53" s="1"/>
  <c r="D32" i="53" s="1"/>
  <c r="C37" i="53"/>
  <c r="C36" i="53" s="1"/>
  <c r="C32" i="53" s="1"/>
  <c r="C29" i="53"/>
  <c r="C28" i="53" s="1"/>
  <c r="C27" i="53" s="1"/>
  <c r="D25" i="53"/>
  <c r="D24" i="53" s="1"/>
  <c r="D23" i="53" s="1"/>
  <c r="C25" i="53"/>
  <c r="C24" i="53" s="1"/>
  <c r="C23" i="53" s="1"/>
  <c r="D20" i="53"/>
  <c r="C20" i="53"/>
  <c r="D18" i="53"/>
  <c r="C18" i="53"/>
  <c r="C17" i="53"/>
  <c r="D15" i="53"/>
  <c r="C15" i="53"/>
  <c r="D13" i="53"/>
  <c r="C13" i="53"/>
  <c r="C37" i="52"/>
  <c r="C36" i="52"/>
  <c r="C32" i="52" s="1"/>
  <c r="C29" i="52"/>
  <c r="C28" i="52" s="1"/>
  <c r="C27" i="52" s="1"/>
  <c r="C20" i="52"/>
  <c r="C18" i="52"/>
  <c r="C13" i="52"/>
  <c r="C12" i="52" s="1"/>
  <c r="F14" i="51"/>
  <c r="I14" i="51" s="1"/>
  <c r="F13" i="51"/>
  <c r="I13" i="51" s="1"/>
  <c r="H11" i="51"/>
  <c r="G11" i="51"/>
  <c r="E11" i="51"/>
  <c r="D11" i="51"/>
  <c r="C11" i="51"/>
  <c r="F14" i="39"/>
  <c r="F13" i="39"/>
  <c r="F11" i="39" s="1"/>
  <c r="E11" i="39"/>
  <c r="D11" i="39"/>
  <c r="C11" i="39"/>
  <c r="D14" i="45"/>
  <c r="E53" i="45"/>
  <c r="D53" i="45"/>
  <c r="I11" i="51" l="1"/>
  <c r="D12" i="53"/>
  <c r="F11" i="51"/>
  <c r="C12" i="53"/>
  <c r="C22" i="53"/>
  <c r="C11" i="53"/>
  <c r="D17" i="53"/>
  <c r="C17" i="52"/>
  <c r="D22" i="53"/>
  <c r="C22" i="52"/>
  <c r="C11" i="52" s="1"/>
  <c r="E55" i="45"/>
  <c r="D55" i="45"/>
  <c r="E51" i="45"/>
  <c r="D51" i="45"/>
  <c r="E49" i="45"/>
  <c r="D49" i="45"/>
  <c r="E44" i="45"/>
  <c r="D44" i="45"/>
  <c r="E42" i="45"/>
  <c r="D42" i="45"/>
  <c r="E39" i="45"/>
  <c r="D39" i="45"/>
  <c r="E32" i="45"/>
  <c r="D32" i="45"/>
  <c r="E30" i="45"/>
  <c r="D30" i="45"/>
  <c r="E26" i="45"/>
  <c r="D26" i="45"/>
  <c r="E24" i="45"/>
  <c r="D24" i="45"/>
  <c r="E22" i="45"/>
  <c r="D22" i="45"/>
  <c r="E14" i="45"/>
  <c r="D53" i="44"/>
  <c r="D51" i="44"/>
  <c r="D49" i="44"/>
  <c r="D44" i="44"/>
  <c r="D42" i="44"/>
  <c r="D39" i="44"/>
  <c r="D32" i="44"/>
  <c r="D29" i="44"/>
  <c r="D25" i="44"/>
  <c r="D23" i="44"/>
  <c r="D21" i="44"/>
  <c r="D13" i="44"/>
  <c r="C25" i="23"/>
  <c r="E58" i="45" l="1"/>
  <c r="D58" i="45"/>
  <c r="D56" i="44"/>
  <c r="D11" i="53"/>
  <c r="E25" i="23"/>
  <c r="D25" i="23"/>
  <c r="D57" i="19" l="1"/>
  <c r="C57" i="19"/>
  <c r="D17" i="19"/>
  <c r="C17" i="19"/>
  <c r="C60" i="18"/>
  <c r="C65" i="18"/>
  <c r="C54" i="18" l="1"/>
  <c r="C18" i="18" l="1"/>
  <c r="E31" i="22" l="1"/>
  <c r="D31" i="22"/>
  <c r="C31" i="22"/>
  <c r="D33" i="19" l="1"/>
  <c r="D55" i="19"/>
  <c r="D53" i="19"/>
  <c r="D48" i="19"/>
  <c r="D41" i="19"/>
  <c r="D37" i="19"/>
  <c r="D35" i="19"/>
  <c r="D30" i="19"/>
  <c r="D28" i="19"/>
  <c r="D26" i="19"/>
  <c r="D24" i="19"/>
  <c r="D22" i="19"/>
  <c r="D15" i="19"/>
  <c r="D13" i="19"/>
  <c r="C55" i="19"/>
  <c r="C53" i="19"/>
  <c r="C48" i="19"/>
  <c r="C41" i="19"/>
  <c r="C37" i="19"/>
  <c r="C35" i="19"/>
  <c r="C33" i="19"/>
  <c r="C30" i="19"/>
  <c r="C28" i="19"/>
  <c r="C26" i="19"/>
  <c r="C24" i="19"/>
  <c r="C22" i="19"/>
  <c r="C15" i="19"/>
  <c r="C13" i="19"/>
  <c r="C42" i="18"/>
  <c r="C27" i="18"/>
  <c r="C16" i="18"/>
  <c r="C63" i="18"/>
  <c r="D40" i="19" l="1"/>
  <c r="D39" i="19" s="1"/>
  <c r="C40" i="19"/>
  <c r="C39" i="19" s="1"/>
  <c r="C12" i="19"/>
  <c r="D12" i="19"/>
  <c r="C35" i="18"/>
  <c r="C25" i="18"/>
  <c r="D60" i="19" l="1"/>
  <c r="C60" i="19"/>
  <c r="C46" i="18" l="1"/>
  <c r="C40" i="18"/>
  <c r="C38" i="18"/>
  <c r="C29" i="18"/>
  <c r="C23" i="18"/>
  <c r="C14" i="18"/>
  <c r="C45" i="18" l="1"/>
  <c r="C44" i="18" s="1"/>
  <c r="C13" i="18" l="1"/>
  <c r="C68" i="18" s="1"/>
</calcChain>
</file>

<file path=xl/sharedStrings.xml><?xml version="1.0" encoding="utf-8"?>
<sst xmlns="http://schemas.openxmlformats.org/spreadsheetml/2006/main" count="8192" uniqueCount="851">
  <si>
    <t>100</t>
  </si>
  <si>
    <t>Ю.Н. Гайдук</t>
  </si>
  <si>
    <t>Наименование</t>
  </si>
  <si>
    <t>Начальник финансового управления</t>
  </si>
  <si>
    <t>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</si>
  <si>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</si>
  <si>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</si>
  <si>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</si>
  <si>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</si>
  <si>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</si>
  <si>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</si>
  <si>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</si>
  <si>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</si>
  <si>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</si>
  <si>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</si>
  <si>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</si>
  <si>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</si>
  <si>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</si>
  <si>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</si>
  <si>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</si>
  <si>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</si>
  <si>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</si>
  <si>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</si>
  <si>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</si>
  <si>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</si>
  <si>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</si>
  <si>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</si>
  <si>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</si>
  <si>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</si>
  <si>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</si>
  <si>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</si>
  <si>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</si>
  <si>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</si>
  <si>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</si>
  <si>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</si>
  <si>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</si>
  <si>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</si>
  <si>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</si>
  <si>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сбросы загрязняющих веществ в водные объекты</t>
  </si>
  <si>
    <t>000 1 12 01030 01 0000 120</t>
  </si>
  <si>
    <t>ДОХОДЫ ОТ ОКАЗАНИЯ ПЛАТНЫХ УСЛУГ (РАБОТ) И КОМПЕНСАЦИИ ЗАТРАТ ГОСУДАРСТВА</t>
  </si>
  <si>
    <t>000 1 13 00000 00 0000 000</t>
  </si>
  <si>
    <t>000 113 01000 00 0000 130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</si>
  <si>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</si>
  <si>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</si>
  <si>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</si>
  <si>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</si>
  <si>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</si>
  <si>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</si>
  <si>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</si>
  <si>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</si>
  <si>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</si>
  <si>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</si>
  <si>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</si>
  <si>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</si>
  <si>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</si>
  <si>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</si>
  <si>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</si>
  <si>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</si>
  <si>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СУБСИДИИ БЮДЖЕТАМ БЮДЖЕТНОЙ СИСТЕМЫ РФ (межбюджетные субсидии)</t>
  </si>
  <si>
    <t>Прочие субсидии</t>
  </si>
  <si>
    <t>СУБВЕНЦИИ БЮДЖЕТАМ БЮДЖЕТНОЙ СИСТЕМЫ РФ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</si>
  <si>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</si>
  <si>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</si>
  <si>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</si>
  <si>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</si>
  <si>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</si>
  <si>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</si>
  <si>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</si>
  <si>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остатков субсидий и субвенций из бюджетов муниципальных районов</t>
  </si>
  <si>
    <t>ИТОГО ДОХОДОВ</t>
  </si>
  <si>
    <t>Прогноз на</t>
  </si>
  <si>
    <t>Перечень главных администраторов доходов бюджета Черемховского районного муниципального образования 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</si>
  <si>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</si>
  <si>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</si>
  <si>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</si>
  <si>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</si>
  <si>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048</t>
  </si>
  <si>
    <t>1 12 01000 01 0000 120</t>
  </si>
  <si>
    <t>Управление Федерального казначейства по Иркутской области</t>
  </si>
  <si>
    <t>Территориальные органы (подразделения) федеральных органов государственной власти</t>
  </si>
  <si>
    <t xml:space="preserve">Управление Федеральной налоговой службы по Иркутской области </t>
  </si>
  <si>
    <t>1 01 02000 01 0000 110</t>
  </si>
  <si>
    <t>1 05 01000 01 0000 110</t>
  </si>
  <si>
    <t>182</t>
  </si>
  <si>
    <t>1 05 02000 00 0000 110</t>
  </si>
  <si>
    <t>1 05 03000 01 0000 110</t>
  </si>
  <si>
    <t>Единый сельскохозяйственный налог</t>
  </si>
  <si>
    <t>1 08 03010 01 0000 110</t>
  </si>
  <si>
    <t>1 09 00000 00 0000 000</t>
  </si>
  <si>
    <r>
      <t>Задолженность и перерасчеты по отмененным налогам, сборам и иным обязательным платежам</t>
    </r>
    <r>
      <rPr>
        <vertAlign val="superscript"/>
        <sz val="11"/>
        <rFont val="Times New Roman"/>
        <family val="1"/>
        <charset val="204"/>
      </rPr>
      <t xml:space="preserve"> </t>
    </r>
  </si>
  <si>
    <t>Иные доходы бюджета Черемховского районного муниципального образования, администрирование которых может осуществляться территориальными органами (подразделениями) федеральных органов государственной власти и органами государственной власти Иркутской области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</si>
  <si>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 Черемховского районного муниципального образования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</si>
  <si>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</si>
  <si>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</si>
  <si>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1 17 01050 05 0000 180</t>
  </si>
  <si>
    <t>Невыясненные поступления, зачисляемые в бюджеты муниципальных районов</t>
  </si>
  <si>
    <t>Отдел образования администрации Черемховского районного муниципального образования</t>
  </si>
  <si>
    <t>Финансовое управление Администрации Черемховского районного муниципального образования</t>
  </si>
  <si>
    <t>Комитет по управлению муниципальным имуществом Черемховского районного муниципального образования</t>
  </si>
  <si>
    <t>1 11 05013 05 0000 120</t>
  </si>
  <si>
    <t>1 11 05035 05 0000 120</t>
  </si>
  <si>
    <t>1 14 06013 05 0000 430</t>
  </si>
  <si>
    <t>Администрация Черемховского районного муниципального образования</t>
  </si>
  <si>
    <t>Иные доходы бюджета Черемховского районного муниципального образования, администрирование которых может осуществляться главными администраторами доходов бюджета Черемховского районного муниципального образования в пределах их компетенции</t>
  </si>
  <si>
    <t>2 00 00000 00 0000 000</t>
  </si>
  <si>
    <r>
      <t>Безвозмездные поступления</t>
    </r>
    <r>
      <rPr>
        <b/>
        <sz val="11"/>
        <color indexed="8"/>
        <rFont val="Times New Roman"/>
        <family val="1"/>
        <charset val="204"/>
      </rPr>
      <t>*(1), *(2)</t>
    </r>
  </si>
  <si>
    <t>*(1) В части доходов, зачисляемых в бюджет Черемховского районного муниципального образования;</t>
  </si>
  <si>
    <t xml:space="preserve">                   Ю.Н. Гайдук</t>
  </si>
  <si>
    <t>ЗАДОЛЖЕННОСТЬ И ПЕРЕРАСЧЕТЫ ПО ОТМЕНЕННЫМ НАЛОГАМ, СБОРАМ И ИНЫМ ОБЯЗАТЕЛЬНЫМ ПЛАТЕЖАМ</t>
  </si>
  <si>
    <t>000 1 09 00000 00 0000 000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</si>
  <si>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</si>
  <si>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</si>
  <si>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</si>
  <si>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</si>
  <si>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Прочие доходы от компенсации затрат бюджетов муниципальных районов</t>
  </si>
  <si>
    <t>000 113 02000 00 0000 130</t>
  </si>
  <si>
    <t xml:space="preserve">Доходы от оказания платных услуг (работ) </t>
  </si>
  <si>
    <t>Доходы от компенсации затрат государства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</si>
  <si>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</si>
  <si>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</si>
  <si>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000 1 09 06000 02 0000 110</t>
  </si>
  <si>
    <t>Прочие налоги и сборы (по отмененным налогам и сборам субъектов Российской Федерации)</t>
  </si>
  <si>
    <t>000 2 02 00000 00 0000 000</t>
  </si>
  <si>
    <t>000 2 02 10000 00 0000 150</t>
  </si>
  <si>
    <t>000 2 02 20000 00 0000 150</t>
  </si>
  <si>
    <t>000 2 02 30000 00 0000 150</t>
  </si>
  <si>
    <t>Дотации бюджетам на выравнивание бюджетной обеспеченности</t>
  </si>
  <si>
    <t>000 2 02 15001 00 0000 150</t>
  </si>
  <si>
    <t>000 2 02 15002 00 0000 150</t>
  </si>
  <si>
    <t>000 2 02 29999 00 0000 150</t>
  </si>
  <si>
    <t>000 2 02 30022 00 0000 150</t>
  </si>
  <si>
    <t>000 2 02 30024 00 0000 150</t>
  </si>
  <si>
    <t>000 2 02 35120 00 0000 150</t>
  </si>
  <si>
    <t>000 2 02 39999 00 0000 150</t>
  </si>
  <si>
    <t>000 2 02 40000 00 0000 150</t>
  </si>
  <si>
    <t>000 2 02 40014 00 0000 150</t>
  </si>
  <si>
    <t>000 2 07 05020 00 0000 180</t>
  </si>
  <si>
    <t>Дотации бюджетам на поддержку мер  по обеспечению сбалансированности  бюджетов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</si>
  <si>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</si>
  <si>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</si>
  <si>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113 02995 05 0000 130</t>
  </si>
  <si>
    <t xml:space="preserve">113 02995 05 0000 130 </t>
  </si>
  <si>
    <t>1 03 02000 01 0000 110</t>
  </si>
  <si>
    <t xml:space="preserve">Акцизы по подакцизным товарам (продукции), производимым на территории Российской Федерации </t>
  </si>
  <si>
    <t>№п/п</t>
  </si>
  <si>
    <t>Наименование городских и сельских поселений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</si>
  <si>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</si>
  <si>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</si>
  <si>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</si>
  <si>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</si>
  <si>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</si>
  <si>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</si>
  <si>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</si>
  <si>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</si>
  <si>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</si>
  <si>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</si>
  <si>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</si>
  <si>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</si>
  <si>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</si>
  <si>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</si>
  <si>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</si>
  <si>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</si>
  <si>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</si>
  <si>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</si>
  <si>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</si>
  <si>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</si>
  <si>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Распределение 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</t>
  </si>
  <si>
    <t>Поддержка мер по обеспечению сбалансированности местных бюджетов</t>
  </si>
  <si>
    <t>Нераспределенный резерв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</si>
  <si>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</si>
  <si>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</si>
  <si>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</si>
  <si>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1 13 02995 05 0000 130 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</si>
  <si>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</si>
  <si>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</si>
  <si>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Управление жилищно-коммунального хозяйства, строительства, транспорта, связи и экологии администрации Черемховского районного муниципального образования</t>
  </si>
  <si>
    <t>Контрольно-счетная палата Черемховского районного муниципального образования</t>
  </si>
  <si>
    <t>*(2)Администрирование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классификации.</t>
  </si>
  <si>
    <t xml:space="preserve">Прогнозируемые доходы бюджета Черемховского районного муниципального образования на 2020 год </t>
  </si>
  <si>
    <t xml:space="preserve">Прогноз на 2020 год </t>
  </si>
  <si>
    <t>Налог, взимаемый в связи с применением патентной системы налогообложения</t>
  </si>
  <si>
    <t>000 1 05 04000 02 0000 110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</si>
  <si>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</si>
  <si>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</si>
  <si>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000 1 16 07000 00 0000 140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</si>
  <si>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</si>
  <si>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</si>
  <si>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Субсидия бюджетам муниципальных районов на поддержку отрасли культуры</t>
  </si>
  <si>
    <t>000 202 25519 00 0000 150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</si>
  <si>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</si>
  <si>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</si>
  <si>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ВОЗВРАТ ОТСТАКОВ СУБСИДИЙ И СУБВЕНЦИЙ</t>
  </si>
  <si>
    <t>000 2 19 00000 00 0000 000</t>
  </si>
  <si>
    <t>000 2 19 25064 05 0000 150</t>
  </si>
  <si>
    <t>000 2 19 60010 05 0000 150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</si>
  <si>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</si>
  <si>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Прочие межбюджетные трансферты, передаваемые бюджетам</t>
  </si>
  <si>
    <t>000 2 02 49999 00 0000 150</t>
  </si>
  <si>
    <t xml:space="preserve">Прогнозируемые доходы бюджета Черемховского районного муниципального образования на плановый период 2021 и 2022 годов </t>
  </si>
  <si>
    <t>Межрегиональное управление Росприроднадзора по Иркутской области и Байкальской природной территории</t>
  </si>
  <si>
    <t>1 05 04000 01 0000 110</t>
  </si>
  <si>
    <t>1 16 00000 00 0000 140</t>
  </si>
  <si>
    <t>Штрафы, санкции, возмещение ущерба</t>
  </si>
  <si>
    <t>1 16 07090 05 0000 140</t>
  </si>
  <si>
    <t>1 17 05050 05 0000 180</t>
  </si>
  <si>
    <t>Прочие неналоговые доходы бюджетов муниципальных районов</t>
  </si>
  <si>
    <t>Голуметское</t>
  </si>
  <si>
    <t xml:space="preserve">Распределение  дотаций на выравнивание уровня бюджетной обеспеченности поселений из бюджета Черемховского районного муниципального образования </t>
  </si>
  <si>
    <t xml:space="preserve">Дотация на выравнивание уровня бюджетной обеспеченности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</si>
  <si>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2020 год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</si>
  <si>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</si>
  <si>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</si>
  <si>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</si>
  <si>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</si>
  <si>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</si>
  <si>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</si>
  <si>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</si>
  <si>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</si>
  <si>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</si>
  <si>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</si>
  <si>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</si>
  <si>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</si>
  <si>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</si>
  <si>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</si>
  <si>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</si>
  <si>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</si>
  <si>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</si>
  <si>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</si>
  <si>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Капитальный ремонт учреждений образования, культуры</t>
  </si>
  <si>
    <t>6110120002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</si>
  <si>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</si>
  <si>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</si>
  <si>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</si>
  <si>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</si>
  <si>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</si>
  <si>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</si>
  <si>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</si>
  <si>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</si>
  <si>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</si>
  <si>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</si>
  <si>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</si>
  <si>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</si>
  <si>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</si>
  <si>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</si>
  <si>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</si>
  <si>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</si>
  <si>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</si>
  <si>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</si>
  <si>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</si>
  <si>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</si>
  <si>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</si>
  <si>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</si>
  <si>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</si>
  <si>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</si>
  <si>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</si>
  <si>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</si>
  <si>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</si>
  <si>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</si>
  <si>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</si>
  <si>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</si>
  <si>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Мероприятия по капитальному ремонту образовательных организаций</t>
  </si>
  <si>
    <t>61102S2050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</si>
  <si>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</si>
  <si>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61102S2200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</si>
  <si>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</si>
  <si>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</si>
  <si>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</si>
  <si>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</si>
  <si>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 xml:space="preserve">Приобретение средств обучения и воспитания (мебели для занятий в учебных классах) необходимых для оснащения муниципальных общеобразовательных организаций в Иркутской области </t>
  </si>
  <si>
    <t>61102S2988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</si>
  <si>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</si>
  <si>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61102S2989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</si>
  <si>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</si>
  <si>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</si>
  <si>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</si>
  <si>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</si>
  <si>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</si>
  <si>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</si>
  <si>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</si>
  <si>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6110372972</t>
  </si>
  <si>
    <t>Региональный проект «Финансовая поддержка семей при рождении детей (Иркутская область)»</t>
  </si>
  <si>
    <t>611P100000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</si>
  <si>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</si>
  <si>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611P173050</t>
  </si>
  <si>
    <t>Охрана семьи и детства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</si>
  <si>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</si>
  <si>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</si>
  <si>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</si>
  <si>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</si>
  <si>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</si>
  <si>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</si>
  <si>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</si>
  <si>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</si>
  <si>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6120172972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</si>
  <si>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</si>
  <si>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</si>
  <si>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</si>
  <si>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</si>
  <si>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</si>
  <si>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</si>
  <si>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</si>
  <si>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</si>
  <si>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Социальное обеспечение и иные выплаты населению</t>
  </si>
  <si>
    <t>300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</si>
  <si>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</si>
  <si>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</si>
  <si>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</si>
  <si>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</si>
  <si>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</si>
  <si>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</si>
  <si>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</si>
  <si>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</si>
  <si>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</si>
  <si>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</si>
  <si>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</si>
  <si>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</si>
  <si>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</si>
  <si>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</si>
  <si>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Культура</t>
  </si>
  <si>
    <t>6210172972</t>
  </si>
  <si>
    <t>Основное мероприятие: Организация библиотечного обслуживания</t>
  </si>
  <si>
    <t>6210200000</t>
  </si>
  <si>
    <t>6210220100</t>
  </si>
  <si>
    <t>6210220290</t>
  </si>
  <si>
    <t>6210272972</t>
  </si>
  <si>
    <t>Комплектование книжных фондов муниципальных общедоступных библиотек</t>
  </si>
  <si>
    <t>62102S2102</t>
  </si>
  <si>
    <t>Мероприятия по капитальному ремонту объектов муниципальной собственности в сфере культуры</t>
  </si>
  <si>
    <t>62102S2120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</si>
  <si>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</si>
  <si>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</si>
  <si>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</si>
  <si>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</si>
  <si>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</si>
  <si>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</si>
  <si>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6210372972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</si>
  <si>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</si>
  <si>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</si>
  <si>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</si>
  <si>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</si>
  <si>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6210420100</t>
  </si>
  <si>
    <t>6210420290</t>
  </si>
  <si>
    <t>6210472972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</si>
  <si>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</si>
  <si>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</si>
  <si>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</si>
  <si>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</si>
  <si>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</si>
  <si>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</si>
  <si>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</si>
  <si>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6220172972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</si>
  <si>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</si>
  <si>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</si>
  <si>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</si>
  <si>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</si>
  <si>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</si>
  <si>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</si>
  <si>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</t>
  </si>
  <si>
    <t>63101S2790</t>
  </si>
  <si>
    <t>Капитальные вложения в объекты государственной (муниципальной) собственности</t>
  </si>
  <si>
    <t>400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</si>
  <si>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</si>
  <si>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</si>
  <si>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</si>
  <si>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</si>
  <si>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</si>
  <si>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</si>
  <si>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</si>
  <si>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</si>
  <si>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</si>
  <si>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</si>
  <si>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6320373120</t>
  </si>
  <si>
    <t>Сельское хозяйство и рыболовство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</si>
  <si>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</si>
  <si>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</si>
  <si>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</si>
  <si>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</si>
  <si>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</si>
  <si>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</si>
  <si>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</si>
  <si>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</si>
  <si>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</si>
  <si>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</si>
  <si>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</si>
  <si>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</si>
  <si>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</si>
  <si>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</si>
  <si>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</si>
  <si>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6340172972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</si>
  <si>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</si>
  <si>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</si>
  <si>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</si>
  <si>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</si>
  <si>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Социальное обеспечение населения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</si>
  <si>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</si>
  <si>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</si>
  <si>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</si>
  <si>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</si>
  <si>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</si>
  <si>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</si>
  <si>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</si>
  <si>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</si>
  <si>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</si>
  <si>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</si>
  <si>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6410172972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</si>
  <si>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</si>
  <si>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</si>
  <si>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</si>
  <si>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</si>
  <si>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</si>
  <si>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</si>
  <si>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</si>
  <si>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</si>
  <si>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Прочие межбюджетные трансферты общего характера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</si>
  <si>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</si>
  <si>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</si>
  <si>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</si>
  <si>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</si>
  <si>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</si>
  <si>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</si>
  <si>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</si>
  <si>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</si>
  <si>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</si>
  <si>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</si>
  <si>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</si>
  <si>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</si>
  <si>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</si>
  <si>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</si>
  <si>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</si>
  <si>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</si>
  <si>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</si>
  <si>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Другие вопросы в области национальной экономики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</si>
  <si>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</si>
  <si>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</si>
  <si>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</si>
  <si>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</si>
  <si>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</si>
  <si>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</si>
  <si>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</si>
  <si>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</si>
  <si>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</si>
  <si>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</si>
  <si>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</si>
  <si>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</si>
  <si>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</si>
  <si>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</si>
  <si>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</si>
  <si>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6520172972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</si>
  <si>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</si>
  <si>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</si>
  <si>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</si>
  <si>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</si>
  <si>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</si>
  <si>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</si>
  <si>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</si>
  <si>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</si>
  <si>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</si>
  <si>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</si>
  <si>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</si>
  <si>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6530172972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</si>
  <si>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</si>
  <si>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</si>
  <si>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</si>
  <si>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</si>
  <si>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</si>
  <si>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</si>
  <si>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</si>
  <si>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</si>
  <si>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</si>
  <si>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</si>
  <si>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</si>
  <si>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</si>
  <si>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</si>
  <si>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</si>
  <si>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</si>
  <si>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</si>
  <si>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</si>
  <si>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</si>
  <si>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</si>
  <si>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</si>
  <si>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</si>
  <si>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</si>
  <si>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</si>
  <si>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</si>
  <si>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</si>
  <si>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</si>
  <si>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6610572972</t>
  </si>
  <si>
    <t>66105S2972</t>
  </si>
  <si>
    <t>Основное мероприятие: Обеспечение деятельности мэра муниципального района</t>
  </si>
  <si>
    <t>6610600000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</si>
  <si>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</si>
  <si>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</si>
  <si>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6610672972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</si>
  <si>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</si>
  <si>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</si>
  <si>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</si>
  <si>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</si>
  <si>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</si>
  <si>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</si>
  <si>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</si>
  <si>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</si>
  <si>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</si>
  <si>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</si>
  <si>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</si>
  <si>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</si>
  <si>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</si>
  <si>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</si>
  <si>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</si>
  <si>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Осуществление отдельных областных государственных полномочий в области противодействия коррупции</t>
  </si>
  <si>
    <t>6610773160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</si>
  <si>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</si>
  <si>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</si>
  <si>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</si>
  <si>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</si>
  <si>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</si>
  <si>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</si>
  <si>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</si>
  <si>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</si>
  <si>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</si>
  <si>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</si>
  <si>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</si>
  <si>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</si>
  <si>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</si>
  <si>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</si>
  <si>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</si>
  <si>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</si>
  <si>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Дорожное хозяйство (дорожные фонды)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</si>
  <si>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</si>
  <si>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</si>
  <si>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</si>
  <si>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</si>
  <si>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</si>
  <si>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</si>
  <si>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</si>
  <si>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</si>
  <si>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</si>
  <si>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</si>
  <si>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</si>
  <si>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</si>
  <si>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</si>
  <si>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</si>
  <si>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</si>
  <si>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</si>
  <si>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</si>
  <si>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</si>
  <si>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</si>
  <si>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</si>
  <si>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</si>
  <si>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</si>
  <si>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</si>
  <si>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</si>
  <si>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</si>
  <si>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</si>
  <si>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</si>
  <si>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</si>
  <si>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Другие вопросы в области национальной безопасности и правоохранительной деятельности</t>
  </si>
  <si>
    <t>6730272972</t>
  </si>
  <si>
    <t>Муниципальная программа "Молодежная политика и спорт в Черемховском районном муниципальном образовании" на 2018-2023 годы</t>
  </si>
  <si>
    <t>6800000000</t>
  </si>
  <si>
    <t>Подпрограмма "Молодежная политика в Черемховском районном муниципальном образовании" на 2018-2023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</si>
  <si>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</si>
  <si>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</si>
  <si>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</si>
  <si>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</si>
  <si>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</si>
  <si>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Содействие участию молодежи в областных, межрегиональных, всероссийских, международных мероприятиях</t>
  </si>
  <si>
    <t>6810120038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</si>
  <si>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</si>
  <si>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</si>
  <si>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 на 2018-2023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</si>
  <si>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</si>
  <si>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</si>
  <si>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</si>
  <si>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</si>
  <si>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</si>
  <si>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</si>
  <si>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</si>
  <si>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</si>
  <si>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</si>
  <si>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</si>
  <si>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</si>
  <si>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</si>
  <si>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</si>
  <si>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</si>
  <si>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Приобретение спортивного  инвентаря для организации физкультурной и спортивной работы</t>
  </si>
  <si>
    <t>6820220044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</si>
  <si>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</si>
  <si>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</si>
  <si>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Подпрограмма "Молодым семьям – доступное жилье" на 2018-2020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</si>
  <si>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</si>
  <si>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</si>
  <si>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</si>
  <si>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</si>
  <si>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</si>
  <si>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</si>
  <si>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</si>
  <si>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</si>
  <si>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</si>
  <si>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</si>
  <si>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</si>
  <si>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</si>
  <si>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</si>
  <si>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</si>
  <si>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</si>
  <si>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</si>
  <si>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</si>
  <si>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</si>
  <si>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</si>
  <si>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</si>
  <si>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</si>
  <si>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</si>
  <si>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</si>
  <si>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</si>
  <si>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</si>
  <si>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</si>
  <si>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</si>
  <si>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</si>
  <si>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</si>
  <si>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</si>
  <si>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</si>
  <si>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</si>
  <si>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</si>
  <si>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</si>
  <si>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</si>
  <si>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</si>
  <si>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</si>
  <si>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</si>
  <si>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</si>
  <si>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</si>
  <si>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</si>
  <si>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</si>
  <si>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</si>
  <si>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</si>
  <si>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</si>
  <si>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</si>
  <si>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</si>
  <si>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</si>
  <si>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</si>
  <si>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</si>
  <si>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</si>
  <si>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</si>
  <si>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</si>
  <si>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</si>
  <si>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</si>
  <si>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</si>
  <si>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</si>
  <si>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</si>
  <si>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</si>
  <si>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</si>
  <si>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</si>
  <si>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</si>
  <si>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</si>
  <si>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8010172972</t>
  </si>
  <si>
    <t>Аппарат управления представительного органа муниципального образования</t>
  </si>
  <si>
    <t>8010200000</t>
  </si>
  <si>
    <t>8010220190</t>
  </si>
  <si>
    <t>8010272972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</si>
  <si>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</si>
  <si>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</si>
  <si>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</si>
  <si>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</si>
  <si>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8020120190</t>
  </si>
  <si>
    <t>Аппарат управления контрольно - счетной палаты муниципального образования</t>
  </si>
  <si>
    <t>8020200000</t>
  </si>
  <si>
    <t>8020220100</t>
  </si>
  <si>
    <t>8020220190</t>
  </si>
  <si>
    <t>8020272972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</si>
  <si>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</si>
  <si>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</si>
  <si>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</si>
  <si>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</si>
  <si>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</si>
  <si>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</si>
  <si>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</si>
  <si>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</si>
  <si>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</si>
  <si>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</si>
  <si>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</si>
  <si>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</si>
  <si>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</si>
  <si>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</si>
  <si>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</si>
  <si>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</si>
  <si>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Реализация мероприятий перечня проектов народных инициатив</t>
  </si>
  <si>
    <t>80601S2370</t>
  </si>
  <si>
    <t>Восстановление (ремонт, реставрация, благоустройство) воинских захоронений на территории Иркутской области</t>
  </si>
  <si>
    <t>8060200000</t>
  </si>
  <si>
    <t>80602L2991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</si>
  <si>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</si>
  <si>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8070000000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</si>
  <si>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</si>
  <si>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8070100000</t>
  </si>
  <si>
    <t>Проведение Всероссийской переписи населения 2020 года</t>
  </si>
  <si>
    <t>8070154690</t>
  </si>
  <si>
    <t>ИТОГО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</si>
  <si>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2021 и 2022 годов</t>
  </si>
  <si>
    <t>61101S2050</t>
  </si>
  <si>
    <t>61101S2200</t>
  </si>
  <si>
    <t>Распределение бюджетных ассигнований по разделам, подразделам классификации расходов бюджетов на 2020 год</t>
  </si>
  <si>
    <t>раздела</t>
  </si>
  <si>
    <t>подраздела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</si>
  <si>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</si>
  <si>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</si>
  <si>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</si>
  <si>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</si>
  <si>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</si>
  <si>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</si>
  <si>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</si>
  <si>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</si>
  <si>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</si>
  <si>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</si>
  <si>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</si>
  <si>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</si>
  <si>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 xml:space="preserve">Начальник финансового управления </t>
  </si>
  <si>
    <t>Распределение бюджетных ассигнований по разделам, подразделам классификации расходов бюджетов на плановый период 2021 и 2022 годов</t>
  </si>
  <si>
    <t>Сумма, тыс.руб.</t>
  </si>
  <si>
    <t>Ведомственная структура расходов бюджета Черемховского районного муниципального образования на 2020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</si>
  <si>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</si>
  <si>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</si>
  <si>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</si>
  <si>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</si>
  <si>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</si>
  <si>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</si>
  <si>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</si>
  <si>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</si>
  <si>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</si>
  <si>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Ведомственная структура расходов бюджета Черемховского районного муниципального образования на плановый период 2021 и 2022 годов</t>
  </si>
  <si>
    <t>Сумма, тыс. руб.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</si>
  <si>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</si>
  <si>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</si>
  <si>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</si>
  <si>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</si>
  <si>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</si>
  <si>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</si>
  <si>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</si>
  <si>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</si>
  <si>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Перечень главных администраторов источников финансирования дефицита бюджета Черемховского районного муниципального образования</t>
  </si>
  <si>
    <t>Наименование главного администратора источников финансирования дефицита бюджета Черемховского районного муниципального образования</t>
  </si>
  <si>
    <t>главного администратора источников</t>
  </si>
  <si>
    <t>источников финансирования дефицита  бюджета Черемховского районного муниципального образования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</si>
  <si>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</si>
  <si>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</si>
  <si>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</si>
  <si>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</si>
  <si>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</si>
  <si>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</si>
  <si>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</si>
  <si>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</si>
  <si>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01 06 05 02 05 0000540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</si>
  <si>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</si>
  <si>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</si>
  <si>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</si>
  <si>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</si>
  <si>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</si>
  <si>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</si>
  <si>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</si>
  <si>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                            Ю.Н.Гайдук</t>
  </si>
  <si>
    <t>Программа муниципальных внутренних заимствований Черемховского районного муниципального образования на 2020 год</t>
  </si>
  <si>
    <t>(тыс.рублей)</t>
  </si>
  <si>
    <t>Виды долговых обязательств (привлечение/погашение)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</si>
  <si>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</si>
  <si>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</si>
  <si>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</si>
  <si>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</si>
  <si>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</si>
  <si>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</si>
  <si>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 xml:space="preserve">до 3 лет </t>
  </si>
  <si>
    <t xml:space="preserve">2. Бюджетные кредиты от других бюджетов бюджетной системы Российской Федерации </t>
  </si>
  <si>
    <t>Ю.Н.Гайдук</t>
  </si>
  <si>
    <t>предельные сроки погашения долговых обязательств,возникших при осуществлении заимствований в соответствующем финасовом году</t>
  </si>
  <si>
    <t>Программа муниципальных внутренних заимствований Черемховского районного муниципального образования на  плановый период 2021 и 2022 годов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</si>
  <si>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</si>
  <si>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</si>
  <si>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</si>
  <si>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 xml:space="preserve">Верхний предел муниципального долга на 1 января 2022 года </t>
  </si>
  <si>
    <t>Объем привлечения в 2022 году</t>
  </si>
  <si>
    <t>Объем погашения в 2022 году</t>
  </si>
  <si>
    <t xml:space="preserve">Верхний предел муниципального долга на 1 января 2023 года </t>
  </si>
  <si>
    <t>до 3-х лет</t>
  </si>
  <si>
    <t>Источники внутреннего финансирования дефицита бюджета Черемховского районного муниципального образования на 2020 год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</si>
  <si>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</si>
  <si>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</si>
  <si>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</si>
  <si>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</si>
  <si>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</si>
  <si>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</si>
  <si>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</si>
  <si>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910 01 02 00 00 05 0000 710</t>
  </si>
  <si>
    <t>Погашение кредитов от кредитных организаций в валюте Российской Федерации</t>
  </si>
  <si>
    <t>910 01 02 00 00 00 0000 800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</si>
  <si>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</si>
  <si>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</si>
  <si>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</si>
  <si>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</si>
  <si>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</si>
  <si>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</si>
  <si>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</si>
  <si>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</si>
  <si>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</si>
  <si>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</si>
  <si>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</si>
  <si>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</si>
  <si>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</si>
  <si>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</si>
  <si>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</si>
  <si>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</si>
  <si>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</si>
  <si>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</si>
  <si>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</si>
  <si>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</si>
  <si>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</si>
  <si>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</si>
  <si>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</si>
  <si>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</si>
  <si>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</si>
  <si>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</si>
  <si>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</si>
  <si>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</si>
  <si>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</si>
  <si>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</si>
  <si>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</si>
  <si>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</si>
  <si>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</si>
  <si>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</si>
  <si>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</si>
  <si>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</si>
  <si>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</si>
  <si>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</si>
  <si>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</si>
  <si>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</si>
  <si>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</si>
  <si>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Источники внутреннего финансирования дефицита бюджета Черемховского районного муниципального образования на плановый период 2021-2022 год</t>
  </si>
  <si>
    <t>Предельные сроки погашения долговых обязательств,возникших при осуществлении заимствований в соответствующем финасовом году</t>
  </si>
  <si>
    <t>000 202 25097 00 0000 150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</si>
  <si>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</si>
  <si>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 - июле 2019 года на территории Иркутской области</t>
  </si>
  <si>
    <t>6110273170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</si>
  <si>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</si>
  <si>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</si>
  <si>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капитального ремонта зданий с наибольшей степенью физического износа)</t>
  </si>
  <si>
    <t>61102L2551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</si>
  <si>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</si>
  <si>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</si>
  <si>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</si>
  <si>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</si>
  <si>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</si>
  <si>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</si>
  <si>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>Развитие домов культуры</t>
  </si>
  <si>
    <t>62103S2100</t>
  </si>
  <si>
    <t xml:space="preserve">Верхний предел муниципального долга на 1 января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</si>
</sst>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_р_._-;\-* #,##0.00_р_._-;_-* &quot;-&quot;??_р_._-;_-@_-"/>
    <numFmt numFmtId="165" formatCode="#,##0.0_ ;[Red]\-#,##0.0\ "/>
    <numFmt numFmtId="166" formatCode="#,##0.0"/>
    <numFmt numFmtId="167" formatCode="0.0"/>
    <numFmt numFmtId="168" formatCode="#,##0.0000"/>
    <numFmt numFmtId="169" formatCode="#,##0.00000"/>
    <numFmt numFmtId="170" formatCode="000\.00\.000\.0"/>
    <numFmt numFmtId="171" formatCode="#,##0.0;[Red]\-#,##0.0;0.0"/>
    <numFmt numFmtId="172" formatCode="#,##0.00;[Red]\-#,##0.00;0.00"/>
    <numFmt numFmtId="173" formatCode="000"/>
    <numFmt numFmtId="174" formatCode="00;[Red]\-00;&quot;₽&quot;"/>
    <numFmt numFmtId="175" formatCode="0000000000;[Red]\-0000000000;&quot;&quot;"/>
    <numFmt numFmtId="176" formatCode="000;[Red]\-000;&quot;&quot;"/>
    <numFmt numFmtId="177" formatCode="0000;[Red]\-0000;&quot;&quot;"/>
    <numFmt numFmtId="178" formatCode="00;[Red]\-00;&quot;&quot;"/>
  </numFmts>
  <fonts count="4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1"/>
      <name val="TimesNewRomanPSMT"/>
    </font>
    <font>
      <sz val="11"/>
      <color indexed="8"/>
      <name val="TimesNewRomanPSMT"/>
    </font>
    <font>
      <sz val="8"/>
      <name val="Arial Cyr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color indexed="8"/>
      <name val="Calibri"/>
      <family val="2"/>
      <charset val="204"/>
    </font>
    <font>
      <sz val="12"/>
      <name val="Arial Cyr"/>
      <family val="2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67">
    <xf numFmtId="0" fontId="0" fillId="0" borderId="0"/>
    <xf numFmtId="0" fontId="1" fillId="0" borderId="0"/>
    <xf numFmtId="0" fontId="4" fillId="0" borderId="0"/>
    <xf numFmtId="0" fontId="4" fillId="0" borderId="0"/>
    <xf numFmtId="0" fontId="8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164" fontId="13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4">
    <xf numFmtId="0" fontId="0" fillId="0" borderId="0" xfId="0"/>
    <xf numFmtId="0" fontId="11" fillId="0" borderId="0" xfId="7"/>
    <xf numFmtId="0" fontId="6" fillId="0" borderId="0" xfId="7" applyFont="1"/>
    <xf numFmtId="0" fontId="16" fillId="0" borderId="0" xfId="50" applyFont="1" applyFill="1"/>
    <xf numFmtId="166" fontId="9" fillId="2" borderId="0" xfId="7" applyNumberFormat="1" applyFont="1" applyFill="1"/>
    <xf numFmtId="0" fontId="17" fillId="2" borderId="0" xfId="50" applyFont="1" applyFill="1" applyAlignment="1">
      <alignment horizontal="center" vertical="center" wrapText="1"/>
    </xf>
    <xf numFmtId="0" fontId="17" fillId="0" borderId="0" xfId="50" applyFont="1" applyFill="1" applyAlignment="1">
      <alignment horizontal="center" vertical="center" wrapText="1"/>
    </xf>
    <xf numFmtId="166" fontId="10" fillId="0" borderId="0" xfId="7" applyNumberFormat="1" applyFont="1" applyFill="1" applyAlignment="1">
      <alignment horizontal="right"/>
    </xf>
    <xf numFmtId="0" fontId="21" fillId="0" borderId="1" xfId="50" applyFont="1" applyFill="1" applyBorder="1" applyAlignment="1">
      <alignment horizontal="center" vertical="center"/>
    </xf>
    <xf numFmtId="0" fontId="21" fillId="0" borderId="1" xfId="50" applyFont="1" applyFill="1" applyBorder="1" applyAlignment="1">
      <alignment horizontal="center" vertical="center" wrapText="1"/>
    </xf>
    <xf numFmtId="0" fontId="21" fillId="0" borderId="1" xfId="50" applyFont="1" applyFill="1" applyBorder="1"/>
    <xf numFmtId="166" fontId="11" fillId="0" borderId="0" xfId="7" applyNumberFormat="1"/>
    <xf numFmtId="0" fontId="22" fillId="0" borderId="0" xfId="7" applyFont="1"/>
    <xf numFmtId="166" fontId="22" fillId="0" borderId="0" xfId="7" applyNumberFormat="1" applyFont="1"/>
    <xf numFmtId="0" fontId="6" fillId="0" borderId="1" xfId="7" applyFont="1" applyBorder="1" applyAlignment="1">
      <alignment wrapText="1"/>
    </xf>
    <xf numFmtId="0" fontId="15" fillId="0" borderId="1" xfId="50" applyFont="1" applyFill="1" applyBorder="1" applyAlignment="1">
      <alignment horizontal="center" vertical="center"/>
    </xf>
    <xf numFmtId="0" fontId="6" fillId="0" borderId="1" xfId="55" applyFont="1" applyBorder="1" applyAlignment="1" applyProtection="1">
      <alignment wrapText="1"/>
    </xf>
    <xf numFmtId="0" fontId="10" fillId="0" borderId="0" xfId="31" applyFont="1"/>
    <xf numFmtId="0" fontId="5" fillId="0" borderId="1" xfId="7" applyFont="1" applyBorder="1" applyAlignment="1">
      <alignment horizontal="left" wrapText="1"/>
    </xf>
    <xf numFmtId="0" fontId="6" fillId="0" borderId="1" xfId="7" applyFont="1" applyBorder="1" applyAlignment="1">
      <alignment horizontal="center" vertical="center" wrapText="1"/>
    </xf>
    <xf numFmtId="0" fontId="21" fillId="0" borderId="1" xfId="50" applyFont="1" applyFill="1" applyBorder="1" applyAlignment="1"/>
    <xf numFmtId="0" fontId="15" fillId="0" borderId="1" xfId="55" applyFont="1" applyBorder="1" applyAlignment="1" applyProtection="1">
      <alignment wrapText="1"/>
    </xf>
    <xf numFmtId="0" fontId="6" fillId="0" borderId="1" xfId="7" applyFont="1" applyBorder="1" applyAlignment="1">
      <alignment horizontal="center"/>
    </xf>
    <xf numFmtId="0" fontId="6" fillId="0" borderId="4" xfId="50" applyFont="1" applyFill="1" applyBorder="1" applyAlignment="1">
      <alignment horizontal="left" vertical="center" wrapText="1"/>
    </xf>
    <xf numFmtId="0" fontId="15" fillId="0" borderId="4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left" vertical="center" wrapText="1"/>
    </xf>
    <xf numFmtId="0" fontId="21" fillId="0" borderId="1" xfId="50" applyFont="1" applyFill="1" applyBorder="1" applyAlignment="1">
      <alignment wrapText="1"/>
    </xf>
    <xf numFmtId="0" fontId="15" fillId="2" borderId="1" xfId="50" applyFont="1" applyFill="1" applyBorder="1" applyAlignment="1">
      <alignment horizontal="center" vertical="center"/>
    </xf>
    <xf numFmtId="0" fontId="11" fillId="2" borderId="0" xfId="7" applyFill="1"/>
    <xf numFmtId="0" fontId="21" fillId="2" borderId="1" xfId="50" applyFont="1" applyFill="1" applyBorder="1" applyAlignment="1">
      <alignment wrapText="1"/>
    </xf>
    <xf numFmtId="0" fontId="21" fillId="2" borderId="1" xfId="50" applyFont="1" applyFill="1" applyBorder="1" applyAlignment="1">
      <alignment horizontal="center" vertical="center"/>
    </xf>
    <xf numFmtId="0" fontId="22" fillId="2" borderId="0" xfId="7" applyFont="1" applyFill="1"/>
    <xf numFmtId="0" fontId="6" fillId="2" borderId="1" xfId="50" applyFont="1" applyFill="1" applyBorder="1" applyAlignment="1">
      <alignment vertical="top" wrapText="1"/>
    </xf>
    <xf numFmtId="0" fontId="6" fillId="0" borderId="1" xfId="50" applyFont="1" applyFill="1" applyBorder="1" applyAlignment="1">
      <alignment wrapText="1"/>
    </xf>
    <xf numFmtId="0" fontId="11" fillId="0" borderId="0" xfId="7" applyFont="1"/>
    <xf numFmtId="166" fontId="5" fillId="0" borderId="1" xfId="7" applyNumberFormat="1" applyFont="1" applyFill="1" applyBorder="1" applyAlignment="1">
      <alignment vertical="center" wrapText="1"/>
    </xf>
    <xf numFmtId="166" fontId="5" fillId="0" borderId="1" xfId="7" applyNumberFormat="1" applyFont="1" applyFill="1" applyBorder="1" applyAlignment="1" applyProtection="1">
      <alignment horizontal="center" vertical="center" wrapText="1"/>
    </xf>
    <xf numFmtId="0" fontId="6" fillId="0" borderId="1" xfId="7" applyFont="1" applyFill="1" applyBorder="1" applyAlignment="1">
      <alignment horizontal="justify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justify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left" vertical="center" wrapText="1"/>
    </xf>
    <xf numFmtId="0" fontId="22" fillId="0" borderId="0" xfId="7" applyFont="1" applyFill="1"/>
    <xf numFmtId="0" fontId="15" fillId="0" borderId="1" xfId="39" applyFont="1" applyFill="1" applyBorder="1" applyAlignment="1">
      <alignment wrapText="1"/>
    </xf>
    <xf numFmtId="166" fontId="6" fillId="2" borderId="1" xfId="7" applyNumberFormat="1" applyFont="1" applyFill="1" applyBorder="1" applyAlignment="1">
      <alignment horizontal="right" vertical="center"/>
    </xf>
    <xf numFmtId="0" fontId="11" fillId="0" borderId="0" xfId="7" applyFill="1"/>
    <xf numFmtId="0" fontId="21" fillId="0" borderId="0" xfId="50" applyFont="1" applyFill="1" applyBorder="1" applyAlignment="1">
      <alignment wrapText="1"/>
    </xf>
    <xf numFmtId="0" fontId="21" fillId="0" borderId="0" xfId="50" applyFont="1" applyFill="1" applyBorder="1" applyAlignment="1">
      <alignment horizontal="center" vertical="center"/>
    </xf>
    <xf numFmtId="166" fontId="6" fillId="2" borderId="0" xfId="7" applyNumberFormat="1" applyFont="1" applyFill="1"/>
    <xf numFmtId="0" fontId="15" fillId="0" borderId="0" xfId="50" applyFont="1" applyFill="1"/>
    <xf numFmtId="0" fontId="16" fillId="0" borderId="0" xfId="50" applyFont="1" applyFill="1" applyAlignment="1"/>
    <xf numFmtId="0" fontId="17" fillId="2" borderId="0" xfId="50" applyFont="1" applyFill="1" applyAlignment="1">
      <alignment horizontal="center" wrapText="1"/>
    </xf>
    <xf numFmtId="166" fontId="6" fillId="2" borderId="0" xfId="7" applyNumberFormat="1" applyFont="1" applyFill="1" applyAlignment="1">
      <alignment horizontal="right" vertical="center" wrapText="1"/>
    </xf>
    <xf numFmtId="3" fontId="5" fillId="2" borderId="1" xfId="7" applyNumberFormat="1" applyFont="1" applyFill="1" applyBorder="1" applyAlignment="1">
      <alignment horizontal="center" vertical="center" wrapText="1"/>
    </xf>
    <xf numFmtId="166" fontId="6" fillId="2" borderId="0" xfId="7" applyNumberFormat="1" applyFont="1" applyFill="1" applyBorder="1"/>
    <xf numFmtId="166" fontId="6" fillId="2" borderId="0" xfId="7" applyNumberFormat="1" applyFont="1" applyFill="1" applyBorder="1" applyAlignment="1">
      <alignment vertical="center"/>
    </xf>
    <xf numFmtId="0" fontId="15" fillId="0" borderId="0" xfId="50" applyFont="1" applyFill="1" applyBorder="1"/>
    <xf numFmtId="0" fontId="6" fillId="0" borderId="0" xfId="50" applyFont="1" applyFill="1" applyBorder="1" applyAlignment="1">
      <alignment wrapText="1"/>
    </xf>
    <xf numFmtId="0" fontId="15" fillId="0" borderId="0" xfId="50" applyFont="1" applyFill="1" applyBorder="1" applyAlignment="1">
      <alignment horizontal="center" vertical="center"/>
    </xf>
    <xf numFmtId="166" fontId="6" fillId="2" borderId="0" xfId="7" applyNumberFormat="1" applyFont="1" applyFill="1" applyBorder="1" applyAlignment="1">
      <alignment horizontal="right" vertical="center"/>
    </xf>
    <xf numFmtId="166" fontId="5" fillId="2" borderId="0" xfId="50" applyNumberFormat="1" applyFont="1" applyFill="1" applyBorder="1" applyAlignment="1">
      <alignment vertical="center"/>
    </xf>
    <xf numFmtId="165" fontId="6" fillId="2" borderId="0" xfId="51" applyNumberFormat="1" applyFont="1" applyFill="1" applyBorder="1" applyAlignment="1">
      <alignment horizontal="left" wrapText="1"/>
    </xf>
    <xf numFmtId="49" fontId="15" fillId="2" borderId="0" xfId="50" applyNumberFormat="1" applyFont="1" applyFill="1" applyBorder="1" applyAlignment="1">
      <alignment horizontal="center" vertical="center"/>
    </xf>
    <xf numFmtId="166" fontId="6" fillId="2" borderId="0" xfId="50" applyNumberFormat="1" applyFont="1" applyFill="1" applyBorder="1" applyAlignment="1">
      <alignment vertical="center"/>
    </xf>
    <xf numFmtId="0" fontId="11" fillId="2" borderId="0" xfId="7" applyFill="1" applyBorder="1"/>
    <xf numFmtId="0" fontId="15" fillId="2" borderId="0" xfId="50" applyFont="1" applyFill="1" applyBorder="1" applyAlignment="1">
      <alignment horizontal="center" vertical="center"/>
    </xf>
    <xf numFmtId="0" fontId="5" fillId="0" borderId="0" xfId="50" applyFont="1" applyFill="1" applyBorder="1" applyAlignment="1">
      <alignment wrapText="1"/>
    </xf>
    <xf numFmtId="0" fontId="22" fillId="0" borderId="0" xfId="7" applyFont="1" applyBorder="1"/>
    <xf numFmtId="0" fontId="11" fillId="0" borderId="0" xfId="7" applyBorder="1"/>
    <xf numFmtId="166" fontId="6" fillId="2" borderId="0" xfId="7" applyNumberFormat="1" applyFont="1" applyFill="1" applyBorder="1" applyAlignment="1">
      <alignment horizontal="right" vertical="center" wrapText="1"/>
    </xf>
    <xf numFmtId="165" fontId="6" fillId="0" borderId="0" xfId="51" applyNumberFormat="1" applyFont="1" applyFill="1" applyBorder="1" applyAlignment="1">
      <alignment horizontal="left" wrapText="1"/>
    </xf>
    <xf numFmtId="0" fontId="6" fillId="0" borderId="0" xfId="7" applyFont="1" applyFill="1" applyBorder="1" applyAlignment="1">
      <alignment wrapText="1"/>
    </xf>
    <xf numFmtId="0" fontId="6" fillId="0" borderId="0" xfId="51" applyFont="1" applyFill="1" applyBorder="1" applyAlignment="1">
      <alignment horizontal="left" wrapText="1"/>
    </xf>
    <xf numFmtId="0" fontId="6" fillId="0" borderId="0" xfId="7" applyNumberFormat="1" applyFont="1" applyFill="1" applyBorder="1" applyAlignment="1">
      <alignment wrapText="1"/>
    </xf>
    <xf numFmtId="0" fontId="6" fillId="2" borderId="0" xfId="7" applyFont="1" applyFill="1" applyBorder="1" applyAlignment="1">
      <alignment wrapText="1"/>
    </xf>
    <xf numFmtId="166" fontId="5" fillId="2" borderId="0" xfId="50" applyNumberFormat="1" applyFont="1" applyFill="1" applyBorder="1" applyAlignment="1">
      <alignment horizontal="right" vertical="center"/>
    </xf>
    <xf numFmtId="0" fontId="15" fillId="0" borderId="0" xfId="7" applyFont="1" applyBorder="1" applyAlignment="1">
      <alignment horizontal="left" wrapText="1"/>
    </xf>
    <xf numFmtId="0" fontId="6" fillId="0" borderId="0" xfId="50" applyFont="1" applyFill="1" applyBorder="1" applyAlignment="1">
      <alignment horizontal="left" wrapText="1"/>
    </xf>
    <xf numFmtId="166" fontId="21" fillId="2" borderId="0" xfId="50" applyNumberFormat="1" applyFont="1" applyFill="1" applyBorder="1" applyAlignment="1">
      <alignment vertical="center"/>
    </xf>
    <xf numFmtId="166" fontId="6" fillId="0" borderId="0" xfId="7" applyNumberFormat="1" applyFont="1" applyBorder="1" applyAlignment="1">
      <alignment horizontal="right" vertical="center"/>
    </xf>
    <xf numFmtId="0" fontId="27" fillId="0" borderId="0" xfId="7" applyFont="1" applyBorder="1"/>
    <xf numFmtId="0" fontId="27" fillId="0" borderId="0" xfId="7" applyFont="1"/>
    <xf numFmtId="0" fontId="15" fillId="2" borderId="0" xfId="50" applyFont="1" applyFill="1" applyBorder="1" applyAlignment="1">
      <alignment wrapText="1"/>
    </xf>
    <xf numFmtId="166" fontId="15" fillId="2" borderId="0" xfId="50" applyNumberFormat="1" applyFont="1" applyFill="1" applyBorder="1" applyAlignment="1">
      <alignment vertical="center"/>
    </xf>
    <xf numFmtId="0" fontId="6" fillId="0" borderId="0" xfId="7" applyFont="1" applyBorder="1" applyAlignment="1">
      <alignment wrapText="1"/>
    </xf>
    <xf numFmtId="166" fontId="21" fillId="0" borderId="0" xfId="50" applyNumberFormat="1" applyFont="1" applyFill="1" applyBorder="1" applyAlignment="1">
      <alignment vertical="center"/>
    </xf>
    <xf numFmtId="0" fontId="22" fillId="0" borderId="0" xfId="7" applyFont="1" applyFill="1" applyBorder="1"/>
    <xf numFmtId="0" fontId="15" fillId="0" borderId="0" xfId="39" applyFont="1" applyFill="1" applyBorder="1" applyAlignment="1">
      <alignment wrapText="1"/>
    </xf>
    <xf numFmtId="0" fontId="11" fillId="0" borderId="0" xfId="7" applyFill="1" applyBorder="1"/>
    <xf numFmtId="0" fontId="25" fillId="0" borderId="0" xfId="7" applyFont="1" applyBorder="1" applyAlignment="1">
      <alignment horizontal="justify" wrapText="1"/>
    </xf>
    <xf numFmtId="166" fontId="5" fillId="2" borderId="0" xfId="7" applyNumberFormat="1" applyFont="1" applyFill="1" applyBorder="1" applyAlignment="1">
      <alignment horizontal="right" vertical="center"/>
    </xf>
    <xf numFmtId="0" fontId="26" fillId="0" borderId="0" xfId="7" applyFont="1" applyBorder="1" applyAlignment="1">
      <alignment wrapText="1"/>
    </xf>
    <xf numFmtId="0" fontId="15" fillId="0" borderId="0" xfId="7" applyFont="1" applyBorder="1" applyAlignment="1">
      <alignment horizontal="center" vertical="center"/>
    </xf>
    <xf numFmtId="0" fontId="19" fillId="0" borderId="0" xfId="50" applyFont="1" applyFill="1" applyBorder="1" applyAlignment="1"/>
    <xf numFmtId="0" fontId="19" fillId="0" borderId="0" xfId="50" applyFont="1" applyFill="1" applyBorder="1" applyAlignment="1">
      <alignment horizontal="right"/>
    </xf>
    <xf numFmtId="0" fontId="18" fillId="0" borderId="0" xfId="7" applyFont="1" applyBorder="1"/>
    <xf numFmtId="0" fontId="18" fillId="0" borderId="0" xfId="7" applyFont="1"/>
    <xf numFmtId="0" fontId="28" fillId="0" borderId="0" xfId="7" applyFont="1" applyBorder="1" applyAlignment="1"/>
    <xf numFmtId="0" fontId="28" fillId="0" borderId="0" xfId="7" applyFont="1" applyBorder="1"/>
    <xf numFmtId="0" fontId="11" fillId="0" borderId="0" xfId="7" applyBorder="1" applyAlignment="1"/>
    <xf numFmtId="166" fontId="9" fillId="2" borderId="0" xfId="7" applyNumberFormat="1" applyFont="1" applyFill="1" applyBorder="1"/>
    <xf numFmtId="0" fontId="11" fillId="0" borderId="0" xfId="7" applyAlignment="1"/>
    <xf numFmtId="0" fontId="16" fillId="0" borderId="0" xfId="7" applyFont="1" applyFill="1"/>
    <xf numFmtId="0" fontId="10" fillId="0" borderId="0" xfId="7" applyFont="1" applyFill="1" applyAlignment="1"/>
    <xf numFmtId="0" fontId="17" fillId="0" borderId="0" xfId="7" applyFont="1" applyFill="1" applyAlignment="1">
      <alignment horizontal="center" vertical="center" wrapText="1"/>
    </xf>
    <xf numFmtId="0" fontId="21" fillId="0" borderId="1" xfId="7" applyFont="1" applyFill="1" applyBorder="1" applyAlignment="1">
      <alignment horizontal="center" vertical="center" wrapText="1"/>
    </xf>
    <xf numFmtId="49" fontId="21" fillId="0" borderId="1" xfId="7" applyNumberFormat="1" applyFont="1" applyFill="1" applyBorder="1" applyAlignment="1">
      <alignment horizontal="center" vertical="center"/>
    </xf>
    <xf numFmtId="0" fontId="21" fillId="0" borderId="1" xfId="7" applyFont="1" applyFill="1" applyBorder="1"/>
    <xf numFmtId="0" fontId="16" fillId="0" borderId="0" xfId="7" applyFont="1" applyFill="1" applyAlignment="1">
      <alignment wrapText="1"/>
    </xf>
    <xf numFmtId="49" fontId="15" fillId="0" borderId="1" xfId="7" applyNumberFormat="1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center" vertical="center"/>
    </xf>
    <xf numFmtId="49" fontId="5" fillId="2" borderId="1" xfId="7" applyNumberFormat="1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/>
    </xf>
    <xf numFmtId="0" fontId="5" fillId="2" borderId="1" xfId="7" applyFont="1" applyFill="1" applyBorder="1" applyAlignment="1">
      <alignment vertical="center" wrapText="1"/>
    </xf>
    <xf numFmtId="0" fontId="4" fillId="2" borderId="0" xfId="7" applyFont="1" applyFill="1"/>
    <xf numFmtId="49" fontId="6" fillId="2" borderId="1" xfId="7" applyNumberFormat="1" applyFont="1" applyFill="1" applyBorder="1" applyAlignment="1">
      <alignment horizontal="center" vertical="center" wrapText="1"/>
    </xf>
    <xf numFmtId="49" fontId="15" fillId="0" borderId="1" xfId="50" applyNumberFormat="1" applyFont="1" applyFill="1" applyBorder="1" applyAlignment="1">
      <alignment horizontal="center" vertical="center"/>
    </xf>
    <xf numFmtId="0" fontId="15" fillId="0" borderId="0" xfId="7" applyFont="1" applyFill="1"/>
    <xf numFmtId="4" fontId="11" fillId="0" borderId="0" xfId="7" applyNumberFormat="1"/>
    <xf numFmtId="0" fontId="16" fillId="0" borderId="0" xfId="39" applyFont="1" applyFill="1"/>
    <xf numFmtId="0" fontId="10" fillId="0" borderId="0" xfId="39" applyFont="1" applyFill="1" applyAlignment="1"/>
    <xf numFmtId="0" fontId="17" fillId="0" borderId="0" xfId="39" applyFont="1" applyFill="1" applyAlignment="1">
      <alignment horizontal="center" vertical="center" wrapText="1"/>
    </xf>
    <xf numFmtId="0" fontId="30" fillId="0" borderId="1" xfId="39" applyFont="1" applyFill="1" applyBorder="1" applyAlignment="1">
      <alignment horizontal="center" vertical="center" wrapText="1"/>
    </xf>
    <xf numFmtId="0" fontId="21" fillId="0" borderId="1" xfId="39" applyFont="1" applyFill="1" applyBorder="1" applyAlignment="1">
      <alignment horizontal="center" vertical="center"/>
    </xf>
    <xf numFmtId="0" fontId="21" fillId="0" borderId="1" xfId="39" applyFont="1" applyFill="1" applyBorder="1"/>
    <xf numFmtId="0" fontId="16" fillId="0" borderId="0" xfId="39" applyFont="1" applyFill="1" applyAlignment="1">
      <alignment wrapText="1"/>
    </xf>
    <xf numFmtId="0" fontId="15" fillId="0" borderId="1" xfId="39" applyFont="1" applyFill="1" applyBorder="1" applyAlignment="1">
      <alignment horizontal="center" vertical="center"/>
    </xf>
    <xf numFmtId="0" fontId="15" fillId="2" borderId="1" xfId="39" applyFont="1" applyFill="1" applyBorder="1" applyAlignment="1">
      <alignment horizontal="center" vertical="center"/>
    </xf>
    <xf numFmtId="0" fontId="16" fillId="2" borderId="0" xfId="39" applyFont="1" applyFill="1" applyAlignment="1">
      <alignment wrapText="1"/>
    </xf>
    <xf numFmtId="49" fontId="16" fillId="0" borderId="0" xfId="50" applyNumberFormat="1" applyFont="1" applyFill="1" applyBorder="1" applyAlignment="1">
      <alignment horizontal="center" vertical="center"/>
    </xf>
    <xf numFmtId="0" fontId="16" fillId="0" borderId="0" xfId="50" applyFont="1" applyFill="1" applyBorder="1" applyAlignment="1">
      <alignment horizontal="center" vertical="center"/>
    </xf>
    <xf numFmtId="0" fontId="16" fillId="0" borderId="0" xfId="7" applyFont="1" applyBorder="1" applyAlignment="1">
      <alignment horizontal="left" wrapText="1"/>
    </xf>
    <xf numFmtId="0" fontId="11" fillId="0" borderId="0" xfId="7" applyAlignment="1">
      <alignment vertical="top" wrapText="1"/>
    </xf>
    <xf numFmtId="0" fontId="16" fillId="0" borderId="0" xfId="39" applyFont="1" applyFill="1" applyBorder="1"/>
    <xf numFmtId="0" fontId="21" fillId="0" borderId="1" xfId="50" applyFont="1" applyFill="1" applyBorder="1" applyAlignment="1">
      <alignment horizontal="center" vertical="center"/>
    </xf>
    <xf numFmtId="0" fontId="9" fillId="0" borderId="1" xfId="7" applyFont="1" applyBorder="1"/>
    <xf numFmtId="0" fontId="15" fillId="0" borderId="0" xfId="43" applyFont="1"/>
    <xf numFmtId="0" fontId="15" fillId="0" borderId="0" xfId="43" applyFont="1" applyAlignment="1">
      <alignment horizontal="left" readingOrder="2"/>
    </xf>
    <xf numFmtId="0" fontId="15" fillId="0" borderId="0" xfId="43" applyFont="1" applyAlignment="1">
      <alignment horizontal="center"/>
    </xf>
    <xf numFmtId="0" fontId="9" fillId="0" borderId="0" xfId="7" applyFont="1"/>
    <xf numFmtId="0" fontId="9" fillId="0" borderId="0" xfId="7" applyFont="1" applyAlignment="1">
      <alignment horizontal="center"/>
    </xf>
    <xf numFmtId="0" fontId="16" fillId="0" borderId="0" xfId="7" applyFont="1" applyAlignment="1">
      <alignment horizontal="center"/>
    </xf>
    <xf numFmtId="0" fontId="2" fillId="0" borderId="1" xfId="56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/>
    </xf>
    <xf numFmtId="0" fontId="32" fillId="0" borderId="1" xfId="7" applyFont="1" applyBorder="1" applyAlignment="1">
      <alignment horizontal="center" vertical="center"/>
    </xf>
    <xf numFmtId="0" fontId="33" fillId="0" borderId="1" xfId="43" applyFont="1" applyBorder="1"/>
    <xf numFmtId="167" fontId="32" fillId="0" borderId="1" xfId="7" applyNumberFormat="1" applyFont="1" applyFill="1" applyBorder="1" applyAlignment="1">
      <alignment horizontal="center" vertical="center"/>
    </xf>
    <xf numFmtId="167" fontId="33" fillId="0" borderId="1" xfId="56" applyNumberFormat="1" applyFont="1" applyBorder="1" applyAlignment="1">
      <alignment horizontal="center" vertical="center" wrapText="1"/>
    </xf>
    <xf numFmtId="167" fontId="33" fillId="0" borderId="1" xfId="7" applyNumberFormat="1" applyFont="1" applyBorder="1" applyAlignment="1">
      <alignment horizontal="center" vertical="center"/>
    </xf>
    <xf numFmtId="167" fontId="32" fillId="0" borderId="1" xfId="44" applyNumberFormat="1" applyFont="1" applyBorder="1" applyAlignment="1">
      <alignment horizontal="center" vertical="center"/>
    </xf>
    <xf numFmtId="0" fontId="32" fillId="0" borderId="1" xfId="44" applyFont="1" applyBorder="1" applyAlignment="1">
      <alignment horizontal="center" vertical="center"/>
    </xf>
    <xf numFmtId="0" fontId="32" fillId="0" borderId="1" xfId="7" applyFont="1" applyBorder="1"/>
    <xf numFmtId="0" fontId="34" fillId="0" borderId="1" xfId="7" applyFont="1" applyBorder="1" applyAlignment="1">
      <alignment horizontal="center" vertical="center" wrapText="1"/>
    </xf>
    <xf numFmtId="167" fontId="34" fillId="0" borderId="1" xfId="7" applyNumberFormat="1" applyFont="1" applyBorder="1" applyAlignment="1">
      <alignment horizontal="center" vertical="center" wrapText="1"/>
    </xf>
    <xf numFmtId="0" fontId="16" fillId="0" borderId="0" xfId="7" applyFont="1"/>
    <xf numFmtId="0" fontId="3" fillId="0" borderId="0" xfId="57" applyFont="1"/>
    <xf numFmtId="0" fontId="3" fillId="0" borderId="0" xfId="57" applyFont="1" applyAlignment="1">
      <alignment horizontal="center"/>
    </xf>
    <xf numFmtId="0" fontId="3" fillId="0" borderId="0" xfId="57" applyFont="1" applyAlignment="1"/>
    <xf numFmtId="165" fontId="32" fillId="0" borderId="1" xfId="4" applyNumberFormat="1" applyFont="1" applyFill="1" applyBorder="1" applyAlignment="1">
      <alignment horizontal="center" vertical="center" shrinkToFit="1"/>
    </xf>
    <xf numFmtId="167" fontId="32" fillId="0" borderId="1" xfId="43" applyNumberFormat="1" applyFont="1" applyBorder="1" applyAlignment="1">
      <alignment horizontal="center"/>
    </xf>
    <xf numFmtId="169" fontId="22" fillId="0" borderId="0" xfId="7" applyNumberFormat="1" applyFont="1"/>
    <xf numFmtId="168" fontId="11" fillId="0" borderId="0" xfId="7" applyNumberFormat="1"/>
    <xf numFmtId="0" fontId="21" fillId="0" borderId="1" xfId="50" applyFont="1" applyFill="1" applyBorder="1" applyAlignment="1">
      <alignment horizontal="center" vertical="center"/>
    </xf>
    <xf numFmtId="166" fontId="5" fillId="2" borderId="1" xfId="7" applyNumberFormat="1" applyFont="1" applyFill="1" applyBorder="1" applyAlignment="1">
      <alignment horizontal="center" vertical="center" wrapText="1"/>
    </xf>
    <xf numFmtId="0" fontId="21" fillId="0" borderId="1" xfId="50" applyFont="1" applyFill="1" applyBorder="1" applyAlignment="1">
      <alignment vertical="center" wrapText="1"/>
    </xf>
    <xf numFmtId="166" fontId="5" fillId="2" borderId="1" xfId="7" applyNumberFormat="1" applyFont="1" applyFill="1" applyBorder="1" applyAlignment="1">
      <alignment horizontal="right" vertical="center"/>
    </xf>
    <xf numFmtId="166" fontId="5" fillId="2" borderId="1" xfId="50" applyNumberFormat="1" applyFont="1" applyFill="1" applyBorder="1" applyAlignment="1">
      <alignment vertical="center"/>
    </xf>
    <xf numFmtId="166" fontId="6" fillId="2" borderId="1" xfId="50" applyNumberFormat="1" applyFont="1" applyFill="1" applyBorder="1" applyAlignment="1">
      <alignment vertical="center"/>
    </xf>
    <xf numFmtId="166" fontId="6" fillId="0" borderId="1" xfId="7" applyNumberFormat="1" applyFont="1" applyBorder="1" applyAlignment="1">
      <alignment vertical="center" wrapText="1"/>
    </xf>
    <xf numFmtId="166" fontId="6" fillId="2" borderId="4" xfId="7" applyNumberFormat="1" applyFont="1" applyFill="1" applyBorder="1" applyAlignment="1">
      <alignment vertical="center"/>
    </xf>
    <xf numFmtId="166" fontId="6" fillId="2" borderId="1" xfId="7" applyNumberFormat="1" applyFont="1" applyFill="1" applyBorder="1" applyAlignment="1">
      <alignment vertical="center"/>
    </xf>
    <xf numFmtId="166" fontId="5" fillId="2" borderId="1" xfId="7" applyNumberFormat="1" applyFont="1" applyFill="1" applyBorder="1" applyAlignment="1">
      <alignment vertical="center"/>
    </xf>
    <xf numFmtId="166" fontId="5" fillId="2" borderId="1" xfId="50" applyNumberFormat="1" applyFont="1" applyFill="1" applyBorder="1" applyAlignment="1">
      <alignment horizontal="right" vertical="center"/>
    </xf>
    <xf numFmtId="166" fontId="6" fillId="2" borderId="1" xfId="50" applyNumberFormat="1" applyFont="1" applyFill="1" applyBorder="1" applyAlignment="1">
      <alignment horizontal="right" vertical="center"/>
    </xf>
    <xf numFmtId="166" fontId="15" fillId="2" borderId="1" xfId="50" applyNumberFormat="1" applyFont="1" applyFill="1" applyBorder="1" applyAlignment="1">
      <alignment vertical="center"/>
    </xf>
    <xf numFmtId="166" fontId="21" fillId="0" borderId="1" xfId="50" applyNumberFormat="1" applyFont="1" applyFill="1" applyBorder="1" applyAlignment="1">
      <alignment vertical="center"/>
    </xf>
    <xf numFmtId="0" fontId="1" fillId="0" borderId="0" xfId="58"/>
    <xf numFmtId="0" fontId="1" fillId="0" borderId="0" xfId="58" applyAlignment="1">
      <alignment horizontal="center"/>
    </xf>
    <xf numFmtId="0" fontId="6" fillId="0" borderId="0" xfId="58" applyFont="1"/>
    <xf numFmtId="0" fontId="3" fillId="0" borderId="0" xfId="63" applyFont="1"/>
    <xf numFmtId="0" fontId="37" fillId="0" borderId="1" xfId="120" applyNumberFormat="1" applyFont="1" applyFill="1" applyBorder="1" applyAlignment="1" applyProtection="1">
      <alignment horizontal="center" vertical="center" wrapText="1"/>
      <protection hidden="1"/>
    </xf>
    <xf numFmtId="0" fontId="37" fillId="0" borderId="1" xfId="5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58" applyNumberFormat="1" applyFont="1" applyFill="1" applyBorder="1" applyAlignment="1" applyProtection="1">
      <alignment horizontal="center"/>
      <protection hidden="1"/>
    </xf>
    <xf numFmtId="170" fontId="2" fillId="0" borderId="1" xfId="63" applyNumberFormat="1" applyFont="1" applyFill="1" applyBorder="1" applyAlignment="1" applyProtection="1">
      <alignment wrapText="1"/>
      <protection hidden="1"/>
    </xf>
    <xf numFmtId="171" fontId="2" fillId="0" borderId="1" xfId="63" applyNumberFormat="1" applyFont="1" applyFill="1" applyBorder="1" applyAlignment="1" applyProtection="1">
      <protection hidden="1"/>
    </xf>
    <xf numFmtId="0" fontId="2" fillId="0" borderId="0" xfId="63" applyFont="1"/>
    <xf numFmtId="170" fontId="3" fillId="0" borderId="1" xfId="63" applyNumberFormat="1" applyFont="1" applyFill="1" applyBorder="1" applyAlignment="1" applyProtection="1">
      <alignment wrapText="1"/>
      <protection hidden="1"/>
    </xf>
    <xf numFmtId="171" fontId="3" fillId="0" borderId="1" xfId="63" applyNumberFormat="1" applyFont="1" applyFill="1" applyBorder="1" applyAlignment="1" applyProtection="1">
      <protection hidden="1"/>
    </xf>
    <xf numFmtId="0" fontId="3" fillId="0" borderId="0" xfId="63" applyNumberFormat="1" applyFont="1" applyFill="1" applyBorder="1" applyAlignment="1" applyProtection="1">
      <alignment horizontal="center"/>
      <protection hidden="1"/>
    </xf>
    <xf numFmtId="0" fontId="3" fillId="0" borderId="0" xfId="63" applyFont="1" applyBorder="1" applyAlignment="1" applyProtection="1">
      <alignment horizontal="center"/>
      <protection hidden="1"/>
    </xf>
    <xf numFmtId="0" fontId="3" fillId="0" borderId="0" xfId="63" applyFont="1" applyBorder="1" applyProtection="1">
      <protection hidden="1"/>
    </xf>
    <xf numFmtId="0" fontId="3" fillId="0" borderId="0" xfId="63" applyNumberFormat="1" applyFont="1" applyFill="1" applyAlignment="1" applyProtection="1">
      <alignment horizontal="center"/>
      <protection hidden="1"/>
    </xf>
    <xf numFmtId="0" fontId="3" fillId="0" borderId="0" xfId="63" applyFont="1" applyAlignment="1" applyProtection="1">
      <alignment horizontal="center"/>
      <protection hidden="1"/>
    </xf>
    <xf numFmtId="0" fontId="3" fillId="0" borderId="0" xfId="63" applyFont="1" applyProtection="1">
      <protection hidden="1"/>
    </xf>
    <xf numFmtId="0" fontId="3" fillId="0" borderId="0" xfId="63" applyFont="1" applyAlignment="1">
      <alignment horizontal="center"/>
    </xf>
    <xf numFmtId="0" fontId="6" fillId="0" borderId="0" xfId="58" applyFont="1" applyAlignment="1">
      <alignment horizontal="center"/>
    </xf>
    <xf numFmtId="0" fontId="3" fillId="0" borderId="0" xfId="63" applyNumberFormat="1" applyFont="1" applyFill="1" applyAlignment="1" applyProtection="1">
      <alignment horizontal="centerContinuous"/>
      <protection hidden="1"/>
    </xf>
    <xf numFmtId="0" fontId="37" fillId="0" borderId="1" xfId="58" applyNumberFormat="1" applyFont="1" applyFill="1" applyBorder="1" applyAlignment="1" applyProtection="1">
      <alignment horizontal="center"/>
      <protection hidden="1"/>
    </xf>
    <xf numFmtId="0" fontId="3" fillId="0" borderId="0" xfId="58" applyNumberFormat="1" applyFont="1" applyFill="1" applyAlignment="1" applyProtection="1">
      <alignment horizontal="centerContinuous"/>
      <protection hidden="1"/>
    </xf>
    <xf numFmtId="0" fontId="3" fillId="0" borderId="0" xfId="58" applyFont="1" applyProtection="1">
      <protection hidden="1"/>
    </xf>
    <xf numFmtId="0" fontId="3" fillId="0" borderId="0" xfId="58" applyFont="1"/>
    <xf numFmtId="0" fontId="36" fillId="0" borderId="1" xfId="120" applyNumberFormat="1" applyFont="1" applyFill="1" applyBorder="1" applyAlignment="1" applyProtection="1">
      <alignment horizontal="center" wrapText="1"/>
      <protection hidden="1"/>
    </xf>
    <xf numFmtId="0" fontId="36" fillId="0" borderId="1" xfId="120" applyNumberFormat="1" applyFont="1" applyFill="1" applyBorder="1" applyAlignment="1" applyProtection="1">
      <alignment horizontal="center"/>
      <protection hidden="1"/>
    </xf>
    <xf numFmtId="173" fontId="2" fillId="0" borderId="1" xfId="58" applyNumberFormat="1" applyFont="1" applyFill="1" applyBorder="1" applyAlignment="1" applyProtection="1">
      <alignment wrapText="1"/>
      <protection hidden="1"/>
    </xf>
    <xf numFmtId="174" fontId="2" fillId="0" borderId="1" xfId="58" applyNumberFormat="1" applyFont="1" applyFill="1" applyBorder="1" applyAlignment="1" applyProtection="1">
      <protection hidden="1"/>
    </xf>
    <xf numFmtId="171" fontId="2" fillId="0" borderId="1" xfId="58" applyNumberFormat="1" applyFont="1" applyFill="1" applyBorder="1" applyAlignment="1" applyProtection="1">
      <protection hidden="1"/>
    </xf>
    <xf numFmtId="0" fontId="2" fillId="0" borderId="0" xfId="58" applyFont="1"/>
    <xf numFmtId="173" fontId="3" fillId="0" borderId="1" xfId="58" applyNumberFormat="1" applyFont="1" applyFill="1" applyBorder="1" applyAlignment="1" applyProtection="1">
      <alignment wrapText="1"/>
      <protection hidden="1"/>
    </xf>
    <xf numFmtId="174" fontId="3" fillId="0" borderId="1" xfId="58" applyNumberFormat="1" applyFont="1" applyFill="1" applyBorder="1" applyAlignment="1" applyProtection="1">
      <protection hidden="1"/>
    </xf>
    <xf numFmtId="171" fontId="3" fillId="0" borderId="1" xfId="58" applyNumberFormat="1" applyFont="1" applyFill="1" applyBorder="1" applyAlignment="1" applyProtection="1">
      <protection hidden="1"/>
    </xf>
    <xf numFmtId="0" fontId="3" fillId="0" borderId="0" xfId="58" applyNumberFormat="1" applyFont="1" applyFill="1" applyBorder="1" applyAlignment="1" applyProtection="1">
      <alignment horizontal="center"/>
      <protection hidden="1"/>
    </xf>
    <xf numFmtId="0" fontId="3" fillId="0" borderId="0" xfId="58" applyFont="1" applyBorder="1" applyProtection="1">
      <protection hidden="1"/>
    </xf>
    <xf numFmtId="0" fontId="3" fillId="0" borderId="0" xfId="58" applyNumberFormat="1" applyFont="1" applyFill="1" applyAlignment="1" applyProtection="1">
      <alignment horizontal="left"/>
      <protection hidden="1"/>
    </xf>
    <xf numFmtId="0" fontId="3" fillId="0" borderId="0" xfId="58" applyFont="1" applyAlignment="1" applyProtection="1">
      <alignment horizontal="center"/>
      <protection hidden="1"/>
    </xf>
    <xf numFmtId="0" fontId="34" fillId="0" borderId="0" xfId="58" applyFont="1"/>
    <xf numFmtId="0" fontId="2" fillId="0" borderId="0" xfId="58" applyNumberFormat="1" applyFont="1" applyFill="1" applyAlignment="1" applyProtection="1">
      <protection hidden="1"/>
    </xf>
    <xf numFmtId="0" fontId="37" fillId="0" borderId="1" xfId="57" applyNumberFormat="1" applyFont="1" applyFill="1" applyBorder="1" applyAlignment="1" applyProtection="1">
      <alignment horizontal="center" vertical="center" wrapText="1"/>
      <protection hidden="1"/>
    </xf>
    <xf numFmtId="0" fontId="37" fillId="0" borderId="1" xfId="120" applyNumberFormat="1" applyFont="1" applyFill="1" applyBorder="1" applyAlignment="1" applyProtection="1">
      <alignment horizontal="center"/>
      <protection hidden="1"/>
    </xf>
    <xf numFmtId="0" fontId="37" fillId="0" borderId="1" xfId="57" applyNumberFormat="1" applyFont="1" applyFill="1" applyBorder="1" applyAlignment="1" applyProtection="1">
      <alignment horizontal="center"/>
      <protection hidden="1"/>
    </xf>
    <xf numFmtId="0" fontId="38" fillId="0" borderId="0" xfId="58" applyFont="1"/>
    <xf numFmtId="0" fontId="5" fillId="0" borderId="0" xfId="121" applyNumberFormat="1" applyFont="1" applyFill="1" applyAlignment="1" applyProtection="1">
      <protection hidden="1"/>
    </xf>
    <xf numFmtId="0" fontId="6" fillId="0" borderId="0" xfId="121" applyFont="1" applyAlignment="1" applyProtection="1">
      <alignment horizontal="center"/>
      <protection hidden="1"/>
    </xf>
    <xf numFmtId="0" fontId="6" fillId="0" borderId="0" xfId="121" applyFont="1" applyProtection="1">
      <protection hidden="1"/>
    </xf>
    <xf numFmtId="0" fontId="6" fillId="0" borderId="0" xfId="121" applyNumberFormat="1" applyFont="1" applyFill="1" applyAlignment="1" applyProtection="1">
      <alignment horizontal="center"/>
      <protection hidden="1"/>
    </xf>
    <xf numFmtId="0" fontId="6" fillId="0" borderId="0" xfId="121" applyNumberFormat="1" applyFont="1" applyFill="1" applyAlignment="1" applyProtection="1">
      <alignment vertical="top" wrapText="1"/>
      <protection hidden="1"/>
    </xf>
    <xf numFmtId="0" fontId="6" fillId="0" borderId="0" xfId="121" applyNumberFormat="1" applyFont="1" applyFill="1" applyAlignment="1" applyProtection="1">
      <alignment horizontal="center" vertical="top" wrapText="1"/>
      <protection hidden="1"/>
    </xf>
    <xf numFmtId="173" fontId="2" fillId="0" borderId="1" xfId="63" applyNumberFormat="1" applyFont="1" applyFill="1" applyBorder="1" applyAlignment="1" applyProtection="1">
      <alignment wrapText="1"/>
      <protection hidden="1"/>
    </xf>
    <xf numFmtId="173" fontId="2" fillId="0" borderId="1" xfId="63" applyNumberFormat="1" applyFont="1" applyFill="1" applyBorder="1" applyAlignment="1" applyProtection="1">
      <alignment horizontal="center"/>
      <protection hidden="1"/>
    </xf>
    <xf numFmtId="173" fontId="3" fillId="0" borderId="1" xfId="63" applyNumberFormat="1" applyFont="1" applyFill="1" applyBorder="1" applyAlignment="1" applyProtection="1">
      <alignment wrapText="1"/>
      <protection hidden="1"/>
    </xf>
    <xf numFmtId="173" fontId="3" fillId="0" borderId="1" xfId="63" applyNumberFormat="1" applyFont="1" applyFill="1" applyBorder="1" applyAlignment="1" applyProtection="1">
      <alignment horizontal="center"/>
      <protection hidden="1"/>
    </xf>
    <xf numFmtId="0" fontId="3" fillId="0" borderId="0" xfId="58" applyFont="1" applyAlignment="1">
      <alignment horizontal="center"/>
    </xf>
    <xf numFmtId="0" fontId="39" fillId="0" borderId="0" xfId="0" applyFont="1" applyAlignment="1">
      <alignment horizontal="left" readingOrder="2"/>
    </xf>
    <xf numFmtId="0" fontId="18" fillId="0" borderId="0" xfId="7" applyFont="1" applyAlignment="1">
      <alignment horizontal="center" wrapText="1"/>
    </xf>
    <xf numFmtId="0" fontId="3" fillId="0" borderId="0" xfId="7" applyFont="1" applyFill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17" fillId="0" borderId="2" xfId="7" applyFont="1" applyFill="1" applyBorder="1" applyAlignment="1">
      <alignment horizontal="center" vertical="center" wrapText="1"/>
    </xf>
    <xf numFmtId="0" fontId="41" fillId="0" borderId="1" xfId="7" applyFont="1" applyFill="1" applyBorder="1" applyAlignment="1">
      <alignment vertical="center" wrapText="1"/>
    </xf>
    <xf numFmtId="0" fontId="17" fillId="0" borderId="3" xfId="7" applyFont="1" applyFill="1" applyBorder="1" applyAlignment="1">
      <alignment horizontal="left" vertical="center" wrapText="1"/>
    </xf>
    <xf numFmtId="0" fontId="19" fillId="0" borderId="1" xfId="7" applyFont="1" applyFill="1" applyBorder="1" applyAlignment="1">
      <alignment horizontal="center" vertical="center" wrapText="1"/>
    </xf>
    <xf numFmtId="49" fontId="19" fillId="0" borderId="1" xfId="7" applyNumberFormat="1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9" fillId="0" borderId="2" xfId="7" applyFont="1" applyFill="1" applyBorder="1" applyAlignment="1">
      <alignment horizontal="center" vertical="center" wrapText="1"/>
    </xf>
    <xf numFmtId="0" fontId="3" fillId="0" borderId="3" xfId="7" applyFont="1" applyFill="1" applyBorder="1" applyAlignment="1">
      <alignment horizontal="left" vertical="center" wrapText="1"/>
    </xf>
    <xf numFmtId="0" fontId="42" fillId="0" borderId="0" xfId="7" applyFont="1"/>
    <xf numFmtId="0" fontId="19" fillId="0" borderId="0" xfId="7" applyFont="1"/>
    <xf numFmtId="0" fontId="3" fillId="0" borderId="0" xfId="7" applyFont="1" applyFill="1" applyBorder="1" applyAlignment="1">
      <alignment horizontal="right" vertical="center" wrapText="1"/>
    </xf>
    <xf numFmtId="0" fontId="3" fillId="0" borderId="0" xfId="7" applyFont="1" applyFill="1"/>
    <xf numFmtId="0" fontId="9" fillId="0" borderId="0" xfId="7" applyFont="1" applyFill="1"/>
    <xf numFmtId="0" fontId="3" fillId="0" borderId="0" xfId="7" applyFont="1" applyFill="1" applyAlignment="1">
      <alignment horizontal="center"/>
    </xf>
    <xf numFmtId="0" fontId="2" fillId="0" borderId="1" xfId="7" applyFont="1" applyFill="1" applyBorder="1" applyAlignment="1">
      <alignment horizontal="center" vertical="center" wrapText="1"/>
    </xf>
    <xf numFmtId="166" fontId="3" fillId="0" borderId="1" xfId="7" applyNumberFormat="1" applyFont="1" applyBorder="1" applyAlignment="1">
      <alignment horizontal="center" vertical="center" wrapText="1"/>
    </xf>
    <xf numFmtId="0" fontId="18" fillId="0" borderId="0" xfId="7" applyFont="1" applyFill="1" applyBorder="1" applyAlignment="1">
      <alignment vertical="center" wrapText="1"/>
    </xf>
    <xf numFmtId="166" fontId="43" fillId="0" borderId="0" xfId="7" applyNumberFormat="1" applyFont="1" applyFill="1" applyBorder="1" applyAlignment="1">
      <alignment horizontal="center" vertical="center"/>
    </xf>
    <xf numFmtId="166" fontId="18" fillId="0" borderId="0" xfId="7" applyNumberFormat="1" applyFont="1" applyBorder="1" applyAlignment="1">
      <alignment horizontal="center" wrapText="1"/>
    </xf>
    <xf numFmtId="0" fontId="3" fillId="0" borderId="0" xfId="4" applyNumberFormat="1" applyFont="1" applyFill="1" applyAlignment="1" applyProtection="1">
      <alignment horizontal="left"/>
      <protection hidden="1"/>
    </xf>
    <xf numFmtId="0" fontId="3" fillId="0" borderId="0" xfId="4" applyFont="1" applyAlignment="1" applyProtection="1">
      <alignment horizontal="center"/>
      <protection hidden="1"/>
    </xf>
    <xf numFmtId="0" fontId="1" fillId="0" borderId="0" xfId="4" applyFont="1" applyAlignment="1">
      <alignment horizontal="center"/>
    </xf>
    <xf numFmtId="0" fontId="3" fillId="0" borderId="0" xfId="4" applyFont="1" applyAlignment="1" applyProtection="1">
      <alignment horizontal="right"/>
      <protection hidden="1"/>
    </xf>
    <xf numFmtId="0" fontId="3" fillId="0" borderId="0" xfId="4" applyFont="1" applyAlignment="1" applyProtection="1">
      <protection hidden="1"/>
    </xf>
    <xf numFmtId="0" fontId="19" fillId="0" borderId="0" xfId="40" applyFont="1"/>
    <xf numFmtId="0" fontId="3" fillId="0" borderId="0" xfId="7" applyFont="1" applyFill="1" applyAlignment="1">
      <alignment horizontal="left" indent="3"/>
    </xf>
    <xf numFmtId="0" fontId="6" fillId="0" borderId="0" xfId="7" applyFont="1" applyAlignment="1">
      <alignment horizontal="left" readingOrder="2"/>
    </xf>
    <xf numFmtId="166" fontId="3" fillId="0" borderId="0" xfId="7" applyNumberFormat="1" applyFont="1" applyFill="1" applyAlignment="1"/>
    <xf numFmtId="0" fontId="36" fillId="0" borderId="1" xfId="7" applyFont="1" applyFill="1" applyBorder="1" applyAlignment="1">
      <alignment horizontal="center" vertical="center" wrapText="1"/>
    </xf>
    <xf numFmtId="0" fontId="36" fillId="2" borderId="1" xfId="7" applyFont="1" applyFill="1" applyBorder="1" applyAlignment="1">
      <alignment horizontal="center" vertical="center" wrapText="1"/>
    </xf>
    <xf numFmtId="166" fontId="3" fillId="0" borderId="1" xfId="7" applyNumberFormat="1" applyFont="1" applyFill="1" applyBorder="1" applyAlignment="1">
      <alignment horizontal="center" vertical="center"/>
    </xf>
    <xf numFmtId="166" fontId="3" fillId="0" borderId="0" xfId="7" applyNumberFormat="1" applyFont="1" applyFill="1"/>
    <xf numFmtId="3" fontId="3" fillId="0" borderId="0" xfId="7" applyNumberFormat="1" applyFont="1" applyFill="1"/>
    <xf numFmtId="0" fontId="44" fillId="0" borderId="0" xfId="4" applyFont="1" applyAlignment="1" applyProtection="1">
      <alignment horizontal="center"/>
      <protection hidden="1"/>
    </xf>
    <xf numFmtId="0" fontId="45" fillId="0" borderId="0" xfId="4" applyFont="1" applyAlignment="1">
      <alignment horizontal="center"/>
    </xf>
    <xf numFmtId="0" fontId="46" fillId="0" borderId="0" xfId="40" applyFont="1"/>
    <xf numFmtId="0" fontId="44" fillId="0" borderId="0" xfId="4" applyFont="1" applyAlignment="1" applyProtection="1">
      <protection hidden="1"/>
    </xf>
    <xf numFmtId="0" fontId="44" fillId="0" borderId="0" xfId="4" applyFont="1" applyAlignment="1" applyProtection="1">
      <alignment horizontal="right"/>
      <protection hidden="1"/>
    </xf>
    <xf numFmtId="4" fontId="3" fillId="0" borderId="0" xfId="7" applyNumberFormat="1" applyFont="1" applyFill="1"/>
    <xf numFmtId="0" fontId="9" fillId="0" borderId="0" xfId="7" applyFont="1" applyFill="1" applyBorder="1"/>
    <xf numFmtId="0" fontId="2" fillId="0" borderId="8" xfId="6" applyFont="1" applyBorder="1" applyAlignment="1">
      <alignment horizontal="center" wrapText="1"/>
    </xf>
    <xf numFmtId="0" fontId="2" fillId="0" borderId="9" xfId="6" applyFont="1" applyBorder="1" applyAlignment="1">
      <alignment horizontal="center" wrapText="1"/>
    </xf>
    <xf numFmtId="0" fontId="2" fillId="0" borderId="8" xfId="6" applyFont="1" applyBorder="1" applyAlignment="1">
      <alignment vertical="center" wrapText="1"/>
    </xf>
    <xf numFmtId="0" fontId="2" fillId="0" borderId="8" xfId="6" applyFont="1" applyBorder="1" applyAlignment="1">
      <alignment horizontal="center" vertical="center"/>
    </xf>
    <xf numFmtId="166" fontId="2" fillId="0" borderId="9" xfId="6" applyNumberFormat="1" applyFont="1" applyBorder="1" applyAlignment="1">
      <alignment horizontal="center" vertical="center"/>
    </xf>
    <xf numFmtId="0" fontId="3" fillId="0" borderId="8" xfId="6" applyFont="1" applyBorder="1" applyAlignment="1">
      <alignment vertical="center" wrapText="1"/>
    </xf>
    <xf numFmtId="0" fontId="3" fillId="0" borderId="8" xfId="6" applyFont="1" applyBorder="1" applyAlignment="1">
      <alignment horizontal="center" vertical="center"/>
    </xf>
    <xf numFmtId="166" fontId="3" fillId="0" borderId="9" xfId="6" applyNumberFormat="1" applyFont="1" applyBorder="1" applyAlignment="1">
      <alignment horizontal="center" vertical="center"/>
    </xf>
    <xf numFmtId="0" fontId="3" fillId="0" borderId="10" xfId="6" applyFont="1" applyBorder="1" applyAlignment="1">
      <alignment vertical="center" wrapText="1"/>
    </xf>
    <xf numFmtId="0" fontId="2" fillId="0" borderId="11" xfId="6" applyFont="1" applyBorder="1" applyAlignment="1">
      <alignment vertical="center" wrapText="1"/>
    </xf>
    <xf numFmtId="0" fontId="3" fillId="0" borderId="1" xfId="7" applyFont="1" applyFill="1" applyBorder="1" applyAlignment="1">
      <alignment horizontal="center" vertical="center"/>
    </xf>
    <xf numFmtId="166" fontId="3" fillId="0" borderId="9" xfId="6" applyNumberFormat="1" applyFont="1" applyBorder="1" applyAlignment="1">
      <alignment horizontal="center" vertical="center" wrapText="1"/>
    </xf>
    <xf numFmtId="167" fontId="2" fillId="0" borderId="9" xfId="6" applyNumberFormat="1" applyFont="1" applyBorder="1" applyAlignment="1">
      <alignment horizontal="center" vertical="center" wrapText="1"/>
    </xf>
    <xf numFmtId="0" fontId="3" fillId="0" borderId="10" xfId="6" applyFont="1" applyBorder="1" applyAlignment="1">
      <alignment horizontal="center" vertical="center"/>
    </xf>
    <xf numFmtId="166" fontId="3" fillId="0" borderId="12" xfId="6" applyNumberFormat="1" applyFont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166" fontId="3" fillId="0" borderId="1" xfId="6" applyNumberFormat="1" applyFont="1" applyBorder="1" applyAlignment="1">
      <alignment horizontal="center" vertical="center"/>
    </xf>
    <xf numFmtId="0" fontId="2" fillId="0" borderId="1" xfId="6" applyFont="1" applyBorder="1" applyAlignment="1">
      <alignment wrapText="1"/>
    </xf>
    <xf numFmtId="2" fontId="3" fillId="0" borderId="1" xfId="6" applyNumberFormat="1" applyFont="1" applyBorder="1" applyAlignment="1">
      <alignment horizontal="center"/>
    </xf>
    <xf numFmtId="167" fontId="3" fillId="0" borderId="1" xfId="6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6" applyFont="1" applyBorder="1" applyAlignment="1">
      <alignment wrapText="1"/>
    </xf>
    <xf numFmtId="0" fontId="3" fillId="0" borderId="0" xfId="6" applyFont="1" applyFill="1" applyBorder="1" applyAlignment="1">
      <alignment wrapText="1"/>
    </xf>
    <xf numFmtId="0" fontId="3" fillId="0" borderId="0" xfId="7" applyFont="1" applyAlignment="1">
      <alignment horizontal="right"/>
    </xf>
    <xf numFmtId="0" fontId="11" fillId="0" borderId="0" xfId="7" applyAlignment="1">
      <alignment horizontal="right"/>
    </xf>
    <xf numFmtId="0" fontId="2" fillId="0" borderId="14" xfId="6" applyFont="1" applyBorder="1" applyAlignment="1">
      <alignment horizontal="center" wrapText="1"/>
    </xf>
    <xf numFmtId="0" fontId="2" fillId="0" borderId="1" xfId="6" applyFont="1" applyBorder="1" applyAlignment="1">
      <alignment horizontal="center" wrapText="1"/>
    </xf>
    <xf numFmtId="166" fontId="2" fillId="0" borderId="14" xfId="6" applyNumberFormat="1" applyFont="1" applyBorder="1" applyAlignment="1">
      <alignment horizontal="center" vertical="center"/>
    </xf>
    <xf numFmtId="166" fontId="2" fillId="0" borderId="1" xfId="6" applyNumberFormat="1" applyFont="1" applyBorder="1" applyAlignment="1">
      <alignment horizontal="center" vertical="center"/>
    </xf>
    <xf numFmtId="166" fontId="3" fillId="0" borderId="14" xfId="6" applyNumberFormat="1" applyFont="1" applyBorder="1" applyAlignment="1">
      <alignment horizontal="center" vertical="center"/>
    </xf>
    <xf numFmtId="166" fontId="3" fillId="0" borderId="14" xfId="6" applyNumberFormat="1" applyFont="1" applyBorder="1" applyAlignment="1">
      <alignment horizontal="center" vertical="center" wrapText="1"/>
    </xf>
    <xf numFmtId="166" fontId="3" fillId="0" borderId="1" xfId="6" applyNumberFormat="1" applyFont="1" applyBorder="1" applyAlignment="1">
      <alignment horizontal="center" vertical="center" wrapText="1"/>
    </xf>
    <xf numFmtId="167" fontId="2" fillId="0" borderId="14" xfId="6" applyNumberFormat="1" applyFont="1" applyBorder="1" applyAlignment="1">
      <alignment horizontal="center" vertical="center" wrapText="1"/>
    </xf>
    <xf numFmtId="167" fontId="2" fillId="0" borderId="1" xfId="6" applyNumberFormat="1" applyFont="1" applyBorder="1" applyAlignment="1">
      <alignment horizontal="center" vertical="center" wrapText="1"/>
    </xf>
    <xf numFmtId="166" fontId="3" fillId="0" borderId="13" xfId="6" applyNumberFormat="1" applyFont="1" applyBorder="1" applyAlignment="1">
      <alignment horizontal="center" vertical="center"/>
    </xf>
    <xf numFmtId="166" fontId="3" fillId="0" borderId="2" xfId="6" applyNumberFormat="1" applyFont="1" applyBorder="1" applyAlignment="1">
      <alignment horizontal="center" vertical="center"/>
    </xf>
    <xf numFmtId="167" fontId="3" fillId="0" borderId="2" xfId="6" applyNumberFormat="1" applyFont="1" applyBorder="1" applyAlignment="1">
      <alignment horizontal="center"/>
    </xf>
    <xf numFmtId="0" fontId="3" fillId="0" borderId="1" xfId="7" applyFont="1" applyFill="1" applyBorder="1" applyAlignment="1">
      <alignment horizontal="center" vertical="center" wrapText="1"/>
    </xf>
    <xf numFmtId="0" fontId="36" fillId="0" borderId="1" xfId="120" applyNumberFormat="1" applyFont="1" applyFill="1" applyBorder="1" applyAlignment="1" applyProtection="1">
      <alignment horizontal="center" vertical="center" wrapText="1"/>
      <protection hidden="1"/>
    </xf>
    <xf numFmtId="0" fontId="37" fillId="0" borderId="1" xfId="120" applyNumberFormat="1" applyFont="1" applyFill="1" applyBorder="1" applyAlignment="1" applyProtection="1">
      <alignment horizontal="center" vertical="center" wrapText="1"/>
      <protection hidden="1"/>
    </xf>
    <xf numFmtId="175" fontId="2" fillId="0" borderId="1" xfId="63" applyNumberFormat="1" applyFont="1" applyFill="1" applyBorder="1" applyAlignment="1" applyProtection="1">
      <alignment horizontal="center"/>
      <protection hidden="1"/>
    </xf>
    <xf numFmtId="176" fontId="2" fillId="0" borderId="1" xfId="63" applyNumberFormat="1" applyFont="1" applyFill="1" applyBorder="1" applyAlignment="1" applyProtection="1">
      <alignment horizontal="center"/>
      <protection hidden="1"/>
    </xf>
    <xf numFmtId="177" fontId="2" fillId="0" borderId="1" xfId="63" applyNumberFormat="1" applyFont="1" applyFill="1" applyBorder="1" applyAlignment="1" applyProtection="1">
      <alignment horizontal="center"/>
      <protection hidden="1"/>
    </xf>
    <xf numFmtId="175" fontId="3" fillId="0" borderId="1" xfId="63" applyNumberFormat="1" applyFont="1" applyFill="1" applyBorder="1" applyAlignment="1" applyProtection="1">
      <alignment horizontal="center"/>
      <protection hidden="1"/>
    </xf>
    <xf numFmtId="176" fontId="3" fillId="0" borderId="1" xfId="63" applyNumberFormat="1" applyFont="1" applyFill="1" applyBorder="1" applyAlignment="1" applyProtection="1">
      <alignment horizontal="center"/>
      <protection hidden="1"/>
    </xf>
    <xf numFmtId="177" fontId="3" fillId="0" borderId="1" xfId="63" applyNumberFormat="1" applyFont="1" applyFill="1" applyBorder="1" applyAlignment="1" applyProtection="1">
      <alignment horizontal="center"/>
      <protection hidden="1"/>
    </xf>
    <xf numFmtId="178" fontId="2" fillId="0" borderId="1" xfId="63" applyNumberFormat="1" applyFont="1" applyFill="1" applyBorder="1" applyAlignment="1" applyProtection="1">
      <alignment horizontal="center"/>
      <protection hidden="1"/>
    </xf>
    <xf numFmtId="178" fontId="3" fillId="0" borderId="1" xfId="63" applyNumberFormat="1" applyFont="1" applyFill="1" applyBorder="1" applyAlignment="1" applyProtection="1">
      <alignment horizontal="center"/>
      <protection hidden="1"/>
    </xf>
    <xf numFmtId="0" fontId="20" fillId="0" borderId="0" xfId="50" applyFont="1" applyFill="1" applyAlignment="1">
      <alignment horizontal="center" vertical="center" wrapText="1"/>
    </xf>
    <xf numFmtId="0" fontId="21" fillId="0" borderId="1" xfId="50" applyFont="1" applyFill="1" applyBorder="1" applyAlignment="1">
      <alignment horizontal="center" wrapText="1"/>
    </xf>
    <xf numFmtId="166" fontId="6" fillId="2" borderId="0" xfId="7" applyNumberFormat="1" applyFont="1" applyFill="1" applyAlignment="1">
      <alignment horizontal="right"/>
    </xf>
    <xf numFmtId="166" fontId="3" fillId="2" borderId="0" xfId="7" applyNumberFormat="1" applyFont="1" applyFill="1" applyBorder="1" applyAlignment="1">
      <alignment horizontal="right"/>
    </xf>
    <xf numFmtId="0" fontId="21" fillId="0" borderId="1" xfId="50" applyFont="1" applyFill="1" applyBorder="1" applyAlignment="1">
      <alignment horizontal="center" vertical="center"/>
    </xf>
    <xf numFmtId="0" fontId="21" fillId="0" borderId="1" xfId="50" applyFont="1" applyFill="1" applyBorder="1" applyAlignment="1">
      <alignment horizontal="center" vertical="center" wrapText="1"/>
    </xf>
    <xf numFmtId="166" fontId="5" fillId="2" borderId="1" xfId="7" applyNumberFormat="1" applyFont="1" applyFill="1" applyBorder="1" applyAlignment="1">
      <alignment horizontal="center" vertical="center" wrapText="1"/>
    </xf>
    <xf numFmtId="166" fontId="6" fillId="2" borderId="0" xfId="7" applyNumberFormat="1" applyFont="1" applyFill="1" applyBorder="1" applyAlignment="1"/>
    <xf numFmtId="0" fontId="21" fillId="0" borderId="0" xfId="50" applyFont="1" applyFill="1" applyBorder="1" applyAlignment="1">
      <alignment horizontal="center" wrapText="1"/>
    </xf>
    <xf numFmtId="166" fontId="6" fillId="2" borderId="0" xfId="7" applyNumberFormat="1" applyFont="1" applyFill="1" applyBorder="1" applyAlignment="1">
      <alignment horizontal="right"/>
    </xf>
    <xf numFmtId="166" fontId="6" fillId="2" borderId="0" xfId="7" applyNumberFormat="1" applyFont="1" applyFill="1" applyBorder="1" applyAlignment="1">
      <alignment horizontal="center"/>
    </xf>
    <xf numFmtId="0" fontId="6" fillId="2" borderId="1" xfId="7" applyFont="1" applyFill="1" applyBorder="1" applyAlignment="1">
      <alignment horizontal="left" vertical="center" wrapText="1"/>
    </xf>
    <xf numFmtId="0" fontId="21" fillId="0" borderId="1" xfId="7" applyFont="1" applyFill="1" applyBorder="1" applyAlignment="1">
      <alignment horizontal="center" vertical="center" wrapText="1"/>
    </xf>
    <xf numFmtId="0" fontId="15" fillId="0" borderId="2" xfId="55" applyFont="1" applyBorder="1" applyAlignment="1" applyProtection="1">
      <alignment horizontal="left" wrapText="1"/>
    </xf>
    <xf numFmtId="0" fontId="15" fillId="0" borderId="3" xfId="55" applyFont="1" applyBorder="1" applyAlignment="1" applyProtection="1">
      <alignment horizontal="left" wrapText="1"/>
    </xf>
    <xf numFmtId="0" fontId="6" fillId="0" borderId="2" xfId="50" applyFont="1" applyFill="1" applyBorder="1" applyAlignment="1">
      <alignment horizontal="left" vertical="top" wrapText="1"/>
    </xf>
    <xf numFmtId="0" fontId="6" fillId="0" borderId="3" xfId="50" applyFont="1" applyFill="1" applyBorder="1" applyAlignment="1">
      <alignment horizontal="left" vertical="top" wrapText="1"/>
    </xf>
    <xf numFmtId="0" fontId="20" fillId="0" borderId="0" xfId="7" applyFont="1" applyFill="1" applyAlignment="1">
      <alignment horizontal="center" vertical="center" wrapText="1"/>
    </xf>
    <xf numFmtId="0" fontId="21" fillId="0" borderId="1" xfId="7" applyFont="1" applyFill="1" applyBorder="1" applyAlignment="1">
      <alignment horizontal="center"/>
    </xf>
    <xf numFmtId="0" fontId="21" fillId="0" borderId="1" xfId="7" applyFont="1" applyFill="1" applyBorder="1" applyAlignment="1">
      <alignment horizontal="center" vertical="center"/>
    </xf>
    <xf numFmtId="0" fontId="21" fillId="0" borderId="1" xfId="7" applyFont="1" applyFill="1" applyBorder="1" applyAlignment="1">
      <alignment horizontal="left" vertical="top" wrapText="1"/>
    </xf>
    <xf numFmtId="0" fontId="15" fillId="0" borderId="1" xfId="7" applyFont="1" applyFill="1" applyBorder="1" applyAlignment="1">
      <alignment horizontal="left" vertical="top" wrapText="1"/>
    </xf>
    <xf numFmtId="0" fontId="5" fillId="2" borderId="1" xfId="7" applyFont="1" applyFill="1" applyBorder="1" applyAlignment="1">
      <alignment horizontal="left" vertical="center" wrapText="1"/>
    </xf>
    <xf numFmtId="0" fontId="6" fillId="0" borderId="1" xfId="7" applyFont="1" applyBorder="1" applyAlignment="1">
      <alignment horizontal="left" wrapText="1"/>
    </xf>
    <xf numFmtId="0" fontId="16" fillId="0" borderId="0" xfId="7" applyFont="1" applyAlignment="1">
      <alignment horizontal="left" vertical="top" wrapText="1"/>
    </xf>
    <xf numFmtId="0" fontId="21" fillId="0" borderId="1" xfId="39" applyFont="1" applyFill="1" applyBorder="1" applyAlignment="1">
      <alignment horizontal="left" vertical="center" wrapText="1"/>
    </xf>
    <xf numFmtId="0" fontId="13" fillId="0" borderId="1" xfId="39" applyFont="1" applyBorder="1" applyAlignment="1">
      <alignment horizontal="left" vertical="center" wrapText="1"/>
    </xf>
    <xf numFmtId="0" fontId="15" fillId="0" borderId="1" xfId="39" applyFont="1" applyFill="1" applyBorder="1" applyAlignment="1">
      <alignment horizontal="left" vertical="center" wrapText="1"/>
    </xf>
    <xf numFmtId="0" fontId="15" fillId="0" borderId="1" xfId="7" applyFont="1" applyBorder="1" applyAlignment="1">
      <alignment horizontal="left" wrapText="1"/>
    </xf>
    <xf numFmtId="0" fontId="15" fillId="0" borderId="2" xfId="39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0" fillId="0" borderId="0" xfId="39" applyFont="1" applyFill="1" applyAlignment="1">
      <alignment horizontal="center" vertical="center" wrapText="1"/>
    </xf>
    <xf numFmtId="0" fontId="29" fillId="0" borderId="1" xfId="39" applyFont="1" applyFill="1" applyBorder="1" applyAlignment="1">
      <alignment horizontal="center"/>
    </xf>
    <xf numFmtId="0" fontId="29" fillId="0" borderId="1" xfId="39" applyFont="1" applyFill="1" applyBorder="1" applyAlignment="1">
      <alignment horizontal="center" vertical="center" wrapText="1"/>
    </xf>
    <xf numFmtId="0" fontId="7" fillId="0" borderId="1" xfId="39" applyBorder="1" applyAlignment="1">
      <alignment horizontal="center"/>
    </xf>
    <xf numFmtId="0" fontId="20" fillId="0" borderId="0" xfId="7" applyFont="1" applyAlignment="1">
      <alignment horizontal="center" vertical="center" wrapText="1"/>
    </xf>
    <xf numFmtId="0" fontId="40" fillId="0" borderId="0" xfId="7" applyFont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3" fillId="0" borderId="0" xfId="63" applyFont="1" applyAlignment="1">
      <alignment horizontal="right"/>
    </xf>
    <xf numFmtId="0" fontId="34" fillId="0" borderId="0" xfId="58" applyFont="1" applyAlignment="1">
      <alignment horizontal="center" wrapText="1"/>
    </xf>
    <xf numFmtId="0" fontId="36" fillId="0" borderId="1" xfId="120" applyNumberFormat="1" applyFont="1" applyFill="1" applyBorder="1" applyAlignment="1" applyProtection="1">
      <alignment horizontal="center" vertical="center" wrapText="1"/>
      <protection hidden="1"/>
    </xf>
    <xf numFmtId="0" fontId="37" fillId="0" borderId="1" xfId="58" applyNumberFormat="1" applyFont="1" applyFill="1" applyBorder="1" applyAlignment="1" applyProtection="1">
      <alignment horizontal="center" vertical="top" wrapText="1"/>
      <protection hidden="1"/>
    </xf>
    <xf numFmtId="0" fontId="37" fillId="0" borderId="1" xfId="120" applyNumberFormat="1" applyFont="1" applyFill="1" applyBorder="1" applyAlignment="1" applyProtection="1">
      <alignment horizontal="center" vertical="center" wrapText="1"/>
      <protection hidden="1"/>
    </xf>
    <xf numFmtId="172" fontId="2" fillId="0" borderId="2" xfId="63" applyNumberFormat="1" applyFont="1" applyFill="1" applyBorder="1" applyAlignment="1" applyProtection="1">
      <alignment horizontal="center"/>
      <protection hidden="1"/>
    </xf>
    <xf numFmtId="172" fontId="2" fillId="0" borderId="6" xfId="63" applyNumberFormat="1" applyFont="1" applyFill="1" applyBorder="1" applyAlignment="1" applyProtection="1">
      <alignment horizontal="center"/>
      <protection hidden="1"/>
    </xf>
    <xf numFmtId="172" fontId="2" fillId="0" borderId="3" xfId="63" applyNumberFormat="1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6" fillId="0" borderId="1" xfId="120" applyNumberFormat="1" applyFont="1" applyFill="1" applyBorder="1" applyAlignment="1" applyProtection="1">
      <alignment horizontal="center" wrapText="1"/>
      <protection hidden="1"/>
    </xf>
    <xf numFmtId="172" fontId="2" fillId="0" borderId="1" xfId="58" applyNumberFormat="1" applyFont="1" applyFill="1" applyBorder="1" applyAlignment="1" applyProtection="1">
      <alignment horizontal="center"/>
      <protection hidden="1"/>
    </xf>
    <xf numFmtId="0" fontId="37" fillId="0" borderId="1" xfId="57" applyFont="1" applyBorder="1" applyAlignment="1" applyProtection="1">
      <alignment horizontal="center" vertical="center"/>
      <protection hidden="1"/>
    </xf>
    <xf numFmtId="172" fontId="2" fillId="0" borderId="2" xfId="58" applyNumberFormat="1" applyFont="1" applyFill="1" applyBorder="1" applyAlignment="1" applyProtection="1">
      <alignment horizontal="center"/>
      <protection hidden="1"/>
    </xf>
    <xf numFmtId="172" fontId="2" fillId="0" borderId="6" xfId="58" applyNumberFormat="1" applyFont="1" applyFill="1" applyBorder="1" applyAlignment="1" applyProtection="1">
      <alignment horizontal="center"/>
      <protection hidden="1"/>
    </xf>
    <xf numFmtId="172" fontId="2" fillId="0" borderId="3" xfId="58" applyNumberFormat="1" applyFont="1" applyFill="1" applyBorder="1" applyAlignment="1" applyProtection="1">
      <alignment horizontal="center"/>
      <protection hidden="1"/>
    </xf>
    <xf numFmtId="0" fontId="34" fillId="0" borderId="0" xfId="65" applyFont="1" applyAlignment="1">
      <alignment horizontal="center" wrapText="1"/>
    </xf>
    <xf numFmtId="0" fontId="31" fillId="0" borderId="0" xfId="7" applyFont="1" applyFill="1" applyBorder="1" applyAlignment="1">
      <alignment horizontal="center" vertical="center" wrapText="1"/>
    </xf>
    <xf numFmtId="0" fontId="17" fillId="0" borderId="5" xfId="7" applyFont="1" applyBorder="1" applyAlignment="1">
      <alignment horizontal="center" vertical="center"/>
    </xf>
    <xf numFmtId="0" fontId="17" fillId="0" borderId="4" xfId="7" applyFont="1" applyBorder="1" applyAlignment="1">
      <alignment horizontal="center" vertical="center"/>
    </xf>
    <xf numFmtId="0" fontId="2" fillId="0" borderId="5" xfId="56" applyFont="1" applyBorder="1" applyAlignment="1">
      <alignment horizontal="center" vertical="center" wrapText="1"/>
    </xf>
    <xf numFmtId="0" fontId="2" fillId="0" borderId="4" xfId="56" applyFont="1" applyBorder="1" applyAlignment="1">
      <alignment horizontal="center" vertical="center" wrapText="1"/>
    </xf>
    <xf numFmtId="0" fontId="2" fillId="0" borderId="2" xfId="56" applyFont="1" applyBorder="1" applyAlignment="1">
      <alignment horizontal="center" vertical="center" wrapText="1"/>
    </xf>
    <xf numFmtId="0" fontId="2" fillId="0" borderId="6" xfId="56" applyFont="1" applyBorder="1" applyAlignment="1">
      <alignment horizontal="center" vertical="center" wrapText="1"/>
    </xf>
    <xf numFmtId="0" fontId="2" fillId="0" borderId="3" xfId="56" applyFont="1" applyBorder="1" applyAlignment="1">
      <alignment horizontal="center" vertical="center" wrapText="1"/>
    </xf>
    <xf numFmtId="0" fontId="3" fillId="0" borderId="0" xfId="57" applyFont="1" applyAlignment="1">
      <alignment horizontal="right"/>
    </xf>
    <xf numFmtId="0" fontId="17" fillId="0" borderId="1" xfId="7" applyFont="1" applyBorder="1" applyAlignment="1">
      <alignment horizontal="center" vertical="center"/>
    </xf>
    <xf numFmtId="0" fontId="2" fillId="0" borderId="1" xfId="56" applyFont="1" applyBorder="1" applyAlignment="1">
      <alignment horizontal="center" vertical="center" wrapText="1"/>
    </xf>
    <xf numFmtId="0" fontId="34" fillId="0" borderId="0" xfId="7" applyFont="1" applyFill="1" applyAlignment="1">
      <alignment horizontal="center" vertical="center" wrapText="1"/>
    </xf>
    <xf numFmtId="0" fontId="40" fillId="0" borderId="0" xfId="7" applyFont="1" applyAlignment="1">
      <alignment vertical="center" wrapText="1"/>
    </xf>
    <xf numFmtId="0" fontId="34" fillId="0" borderId="0" xfId="6" applyFont="1" applyAlignment="1">
      <alignment horizontal="center" wrapText="1"/>
    </xf>
    <xf numFmtId="0" fontId="32" fillId="0" borderId="0" xfId="7" applyFont="1" applyAlignment="1">
      <alignment horizontal="center" wrapText="1"/>
    </xf>
    <xf numFmtId="0" fontId="6" fillId="0" borderId="7" xfId="6" applyFont="1" applyBorder="1" applyAlignment="1">
      <alignment horizontal="right"/>
    </xf>
  </cellXfs>
  <cellStyles count="167">
    <cellStyle name="Excel Built-in Обычный 10" xfId="6" xr:uid="{00000000-0005-0000-0000-000000000000}"/>
    <cellStyle name="Гиперссылка" xfId="55" builtinId="8"/>
    <cellStyle name="Обычный" xfId="0" builtinId="0"/>
    <cellStyle name="Обычный 10" xfId="7" xr:uid="{00000000-0005-0000-0000-000003000000}"/>
    <cellStyle name="Обычный 11" xfId="8" xr:uid="{00000000-0005-0000-0000-000004000000}"/>
    <cellStyle name="Обычный 18" xfId="67" xr:uid="{00000000-0005-0000-0000-000005000000}"/>
    <cellStyle name="Обычный 2" xfId="1" xr:uid="{00000000-0005-0000-0000-000006000000}"/>
    <cellStyle name="Обычный 2 10" xfId="2" xr:uid="{00000000-0005-0000-0000-000007000000}"/>
    <cellStyle name="Обычный 2 10 2" xfId="9" xr:uid="{00000000-0005-0000-0000-000008000000}"/>
    <cellStyle name="Обычный 2 10 3" xfId="58" xr:uid="{00000000-0005-0000-0000-000009000000}"/>
    <cellStyle name="Обычный 2 10 3 2" xfId="68" xr:uid="{00000000-0005-0000-0000-00000A000000}"/>
    <cellStyle name="Обычный 2 11" xfId="10" xr:uid="{00000000-0005-0000-0000-00000B000000}"/>
    <cellStyle name="Обычный 2 11 2" xfId="3" xr:uid="{00000000-0005-0000-0000-00000C000000}"/>
    <cellStyle name="Обычный 2 11 2 2" xfId="57" xr:uid="{00000000-0005-0000-0000-00000D000000}"/>
    <cellStyle name="Обычный 2 11 3" xfId="4" xr:uid="{00000000-0005-0000-0000-00000E000000}"/>
    <cellStyle name="Обычный 2 11 4" xfId="11" xr:uid="{00000000-0005-0000-0000-00000F000000}"/>
    <cellStyle name="Обычный 2 11 4 2" xfId="12" xr:uid="{00000000-0005-0000-0000-000010000000}"/>
    <cellStyle name="Обычный 2 11 5" xfId="13" xr:uid="{00000000-0005-0000-0000-000011000000}"/>
    <cellStyle name="Обычный 2 12" xfId="14" xr:uid="{00000000-0005-0000-0000-000012000000}"/>
    <cellStyle name="Обычный 2 12 2" xfId="15" xr:uid="{00000000-0005-0000-0000-000013000000}"/>
    <cellStyle name="Обычный 2 12 3" xfId="16" xr:uid="{00000000-0005-0000-0000-000014000000}"/>
    <cellStyle name="Обычный 2 12 3 2" xfId="17" xr:uid="{00000000-0005-0000-0000-000015000000}"/>
    <cellStyle name="Обычный 2 12 3 2 2" xfId="18" xr:uid="{00000000-0005-0000-0000-000016000000}"/>
    <cellStyle name="Обычный 2 12 3 2 2 2" xfId="19" xr:uid="{00000000-0005-0000-0000-000017000000}"/>
    <cellStyle name="Обычный 2 13" xfId="20" xr:uid="{00000000-0005-0000-0000-000018000000}"/>
    <cellStyle name="Обычный 2 14" xfId="21" xr:uid="{00000000-0005-0000-0000-000019000000}"/>
    <cellStyle name="Обычный 2 14 2" xfId="22" xr:uid="{00000000-0005-0000-0000-00001A000000}"/>
    <cellStyle name="Обычный 2 14 2 2" xfId="23" xr:uid="{00000000-0005-0000-0000-00001B000000}"/>
    <cellStyle name="Обычный 2 14 3" xfId="24" xr:uid="{00000000-0005-0000-0000-00001C000000}"/>
    <cellStyle name="Обычный 2 15" xfId="25" xr:uid="{00000000-0005-0000-0000-00001D000000}"/>
    <cellStyle name="Обычный 2 15 2" xfId="26" xr:uid="{00000000-0005-0000-0000-00001E000000}"/>
    <cellStyle name="Обычный 2 16" xfId="27" xr:uid="{00000000-0005-0000-0000-00001F000000}"/>
    <cellStyle name="Обычный 2 17" xfId="28" xr:uid="{00000000-0005-0000-0000-000020000000}"/>
    <cellStyle name="Обычный 2 18" xfId="29" xr:uid="{00000000-0005-0000-0000-000021000000}"/>
    <cellStyle name="Обычный 2 19" xfId="30" xr:uid="{00000000-0005-0000-0000-000022000000}"/>
    <cellStyle name="Обычный 2 2" xfId="31" xr:uid="{00000000-0005-0000-0000-000023000000}"/>
    <cellStyle name="Обычный 2 20" xfId="59" xr:uid="{00000000-0005-0000-0000-000024000000}"/>
    <cellStyle name="Обычный 2 20 2" xfId="69" xr:uid="{00000000-0005-0000-0000-000025000000}"/>
    <cellStyle name="Обычный 2 21" xfId="60" xr:uid="{00000000-0005-0000-0000-000026000000}"/>
    <cellStyle name="Обычный 2 22" xfId="61" xr:uid="{00000000-0005-0000-0000-000027000000}"/>
    <cellStyle name="Обычный 2 22 2" xfId="70" xr:uid="{00000000-0005-0000-0000-000028000000}"/>
    <cellStyle name="Обычный 2 22 3" xfId="71" xr:uid="{00000000-0005-0000-0000-000029000000}"/>
    <cellStyle name="Обычный 2 22 4" xfId="72" xr:uid="{00000000-0005-0000-0000-00002A000000}"/>
    <cellStyle name="Обычный 2 22 5" xfId="73" xr:uid="{00000000-0005-0000-0000-00002B000000}"/>
    <cellStyle name="Обычный 2 23" xfId="62" xr:uid="{00000000-0005-0000-0000-00002C000000}"/>
    <cellStyle name="Обычный 2 24" xfId="63" xr:uid="{00000000-0005-0000-0000-00002D000000}"/>
    <cellStyle name="Обычный 2 24 2" xfId="121" xr:uid="{00000000-0005-0000-0000-00002E000000}"/>
    <cellStyle name="Обычный 2 24 3" xfId="122" xr:uid="{00000000-0005-0000-0000-00002F000000}"/>
    <cellStyle name="Обычный 2 24 3 2" xfId="129" xr:uid="{00000000-0005-0000-0000-000030000000}"/>
    <cellStyle name="Обычный 2 24 3 3" xfId="130" xr:uid="{00000000-0005-0000-0000-000031000000}"/>
    <cellStyle name="Обычный 2 24 3 4" xfId="131" xr:uid="{00000000-0005-0000-0000-000032000000}"/>
    <cellStyle name="Обычный 2 24 3 5" xfId="132" xr:uid="{00000000-0005-0000-0000-000033000000}"/>
    <cellStyle name="Обычный 2 24 3 6" xfId="133" xr:uid="{00000000-0005-0000-0000-000034000000}"/>
    <cellStyle name="Обычный 2 24 4" xfId="134" xr:uid="{00000000-0005-0000-0000-000035000000}"/>
    <cellStyle name="Обычный 2 24 5" xfId="135" xr:uid="{00000000-0005-0000-0000-000036000000}"/>
    <cellStyle name="Обычный 2 24 6" xfId="136" xr:uid="{00000000-0005-0000-0000-000037000000}"/>
    <cellStyle name="Обычный 2 24 7" xfId="137" xr:uid="{00000000-0005-0000-0000-000038000000}"/>
    <cellStyle name="Обычный 2 24 8" xfId="138" xr:uid="{00000000-0005-0000-0000-000039000000}"/>
    <cellStyle name="Обычный 2 25" xfId="64" xr:uid="{00000000-0005-0000-0000-00003A000000}"/>
    <cellStyle name="Обычный 2 26" xfId="65" xr:uid="{00000000-0005-0000-0000-00003B000000}"/>
    <cellStyle name="Обычный 2 27" xfId="66" xr:uid="{00000000-0005-0000-0000-00003C000000}"/>
    <cellStyle name="Обычный 2 28" xfId="74" xr:uid="{00000000-0005-0000-0000-00003D000000}"/>
    <cellStyle name="Обычный 2 29" xfId="75" xr:uid="{00000000-0005-0000-0000-00003E000000}"/>
    <cellStyle name="Обычный 2 3" xfId="32" xr:uid="{00000000-0005-0000-0000-00003F000000}"/>
    <cellStyle name="Обычный 2 30" xfId="76" xr:uid="{00000000-0005-0000-0000-000040000000}"/>
    <cellStyle name="Обычный 2 31" xfId="77" xr:uid="{00000000-0005-0000-0000-000041000000}"/>
    <cellStyle name="Обычный 2 32" xfId="78" xr:uid="{00000000-0005-0000-0000-000042000000}"/>
    <cellStyle name="Обычный 2 33" xfId="79" xr:uid="{00000000-0005-0000-0000-000043000000}"/>
    <cellStyle name="Обычный 2 34" xfId="80" xr:uid="{00000000-0005-0000-0000-000044000000}"/>
    <cellStyle name="Обычный 2 35" xfId="81" xr:uid="{00000000-0005-0000-0000-000045000000}"/>
    <cellStyle name="Обычный 2 36" xfId="82" xr:uid="{00000000-0005-0000-0000-000046000000}"/>
    <cellStyle name="Обычный 2 37" xfId="83" xr:uid="{00000000-0005-0000-0000-000047000000}"/>
    <cellStyle name="Обычный 2 38" xfId="84" xr:uid="{00000000-0005-0000-0000-000048000000}"/>
    <cellStyle name="Обычный 2 39" xfId="85" xr:uid="{00000000-0005-0000-0000-000049000000}"/>
    <cellStyle name="Обычный 2 4" xfId="33" xr:uid="{00000000-0005-0000-0000-00004A000000}"/>
    <cellStyle name="Обычный 2 40" xfId="86" xr:uid="{00000000-0005-0000-0000-00004B000000}"/>
    <cellStyle name="Обычный 2 40 2" xfId="87" xr:uid="{00000000-0005-0000-0000-00004C000000}"/>
    <cellStyle name="Обычный 2 40 3" xfId="88" xr:uid="{00000000-0005-0000-0000-00004D000000}"/>
    <cellStyle name="Обычный 2 40 3 2" xfId="89" xr:uid="{00000000-0005-0000-0000-00004E000000}"/>
    <cellStyle name="Обычный 2 40 3 3" xfId="123" xr:uid="{00000000-0005-0000-0000-00004F000000}"/>
    <cellStyle name="Обычный 2 40 3 3 2" xfId="139" xr:uid="{00000000-0005-0000-0000-000050000000}"/>
    <cellStyle name="Обычный 2 40 3 3 3" xfId="140" xr:uid="{00000000-0005-0000-0000-000051000000}"/>
    <cellStyle name="Обычный 2 40 3 3 4" xfId="141" xr:uid="{00000000-0005-0000-0000-000052000000}"/>
    <cellStyle name="Обычный 2 40 3 3 5" xfId="142" xr:uid="{00000000-0005-0000-0000-000053000000}"/>
    <cellStyle name="Обычный 2 40 3 3 6" xfId="143" xr:uid="{00000000-0005-0000-0000-000054000000}"/>
    <cellStyle name="Обычный 2 40 3 4" xfId="144" xr:uid="{00000000-0005-0000-0000-000055000000}"/>
    <cellStyle name="Обычный 2 40 3 5" xfId="145" xr:uid="{00000000-0005-0000-0000-000056000000}"/>
    <cellStyle name="Обычный 2 40 3 6" xfId="146" xr:uid="{00000000-0005-0000-0000-000057000000}"/>
    <cellStyle name="Обычный 2 40 3 7" xfId="147" xr:uid="{00000000-0005-0000-0000-000058000000}"/>
    <cellStyle name="Обычный 2 40 3 8" xfId="148" xr:uid="{00000000-0005-0000-0000-000059000000}"/>
    <cellStyle name="Обычный 2 41" xfId="90" xr:uid="{00000000-0005-0000-0000-00005A000000}"/>
    <cellStyle name="Обычный 2 41 2" xfId="91" xr:uid="{00000000-0005-0000-0000-00005B000000}"/>
    <cellStyle name="Обычный 2 41 3" xfId="124" xr:uid="{00000000-0005-0000-0000-00005C000000}"/>
    <cellStyle name="Обычный 2 41 3 2" xfId="149" xr:uid="{00000000-0005-0000-0000-00005D000000}"/>
    <cellStyle name="Обычный 2 41 3 3" xfId="150" xr:uid="{00000000-0005-0000-0000-00005E000000}"/>
    <cellStyle name="Обычный 2 41 3 4" xfId="151" xr:uid="{00000000-0005-0000-0000-00005F000000}"/>
    <cellStyle name="Обычный 2 41 3 5" xfId="152" xr:uid="{00000000-0005-0000-0000-000060000000}"/>
    <cellStyle name="Обычный 2 41 3 6" xfId="153" xr:uid="{00000000-0005-0000-0000-000061000000}"/>
    <cellStyle name="Обычный 2 41 4" xfId="154" xr:uid="{00000000-0005-0000-0000-000062000000}"/>
    <cellStyle name="Обычный 2 41 5" xfId="155" xr:uid="{00000000-0005-0000-0000-000063000000}"/>
    <cellStyle name="Обычный 2 41 6" xfId="156" xr:uid="{00000000-0005-0000-0000-000064000000}"/>
    <cellStyle name="Обычный 2 41 7" xfId="157" xr:uid="{00000000-0005-0000-0000-000065000000}"/>
    <cellStyle name="Обычный 2 41 8" xfId="158" xr:uid="{00000000-0005-0000-0000-000066000000}"/>
    <cellStyle name="Обычный 2 42" xfId="92" xr:uid="{00000000-0005-0000-0000-000067000000}"/>
    <cellStyle name="Обычный 2 43" xfId="93" xr:uid="{00000000-0005-0000-0000-000068000000}"/>
    <cellStyle name="Обычный 2 44" xfId="94" xr:uid="{00000000-0005-0000-0000-000069000000}"/>
    <cellStyle name="Обычный 2 45" xfId="95" xr:uid="{00000000-0005-0000-0000-00006A000000}"/>
    <cellStyle name="Обычный 2 46" xfId="96" xr:uid="{00000000-0005-0000-0000-00006B000000}"/>
    <cellStyle name="Обычный 2 47" xfId="97" xr:uid="{00000000-0005-0000-0000-00006C000000}"/>
    <cellStyle name="Обычный 2 48" xfId="98" xr:uid="{00000000-0005-0000-0000-00006D000000}"/>
    <cellStyle name="Обычный 2 49" xfId="125" xr:uid="{00000000-0005-0000-0000-00006E000000}"/>
    <cellStyle name="Обычный 2 5" xfId="34" xr:uid="{00000000-0005-0000-0000-00006F000000}"/>
    <cellStyle name="Обычный 2 50" xfId="126" xr:uid="{00000000-0005-0000-0000-000070000000}"/>
    <cellStyle name="Обычный 2 51" xfId="127" xr:uid="{00000000-0005-0000-0000-000071000000}"/>
    <cellStyle name="Обычный 2 52" xfId="128" xr:uid="{00000000-0005-0000-0000-000072000000}"/>
    <cellStyle name="Обычный 2 53" xfId="159" xr:uid="{00000000-0005-0000-0000-000073000000}"/>
    <cellStyle name="Обычный 2 54" xfId="160" xr:uid="{00000000-0005-0000-0000-000074000000}"/>
    <cellStyle name="Обычный 2 55" xfId="161" xr:uid="{00000000-0005-0000-0000-000075000000}"/>
    <cellStyle name="Обычный 2 56" xfId="162" xr:uid="{00000000-0005-0000-0000-000076000000}"/>
    <cellStyle name="Обычный 2 57" xfId="163" xr:uid="{00000000-0005-0000-0000-000077000000}"/>
    <cellStyle name="Обычный 2 58" xfId="164" xr:uid="{00000000-0005-0000-0000-000078000000}"/>
    <cellStyle name="Обычный 2 59" xfId="165" xr:uid="{00000000-0005-0000-0000-000079000000}"/>
    <cellStyle name="Обычный 2 6" xfId="35" xr:uid="{00000000-0005-0000-0000-00007A000000}"/>
    <cellStyle name="Обычный 2 60" xfId="166" xr:uid="{00000000-0005-0000-0000-00007B000000}"/>
    <cellStyle name="Обычный 2 7" xfId="36" xr:uid="{00000000-0005-0000-0000-00007C000000}"/>
    <cellStyle name="Обычный 2 8" xfId="37" xr:uid="{00000000-0005-0000-0000-00007D000000}"/>
    <cellStyle name="Обычный 2 9" xfId="38" xr:uid="{00000000-0005-0000-0000-00007E000000}"/>
    <cellStyle name="Обычный 3" xfId="5" xr:uid="{00000000-0005-0000-0000-00007F000000}"/>
    <cellStyle name="Обычный 3 10" xfId="99" xr:uid="{00000000-0005-0000-0000-000080000000}"/>
    <cellStyle name="Обычный 3 11" xfId="100" xr:uid="{00000000-0005-0000-0000-000081000000}"/>
    <cellStyle name="Обычный 3 12" xfId="101" xr:uid="{00000000-0005-0000-0000-000082000000}"/>
    <cellStyle name="Обычный 3 2" xfId="39" xr:uid="{00000000-0005-0000-0000-000083000000}"/>
    <cellStyle name="Обычный 3 2 10" xfId="102" xr:uid="{00000000-0005-0000-0000-000084000000}"/>
    <cellStyle name="Обычный 3 2 11" xfId="103" xr:uid="{00000000-0005-0000-0000-000085000000}"/>
    <cellStyle name="Обычный 3 2 12" xfId="104" xr:uid="{00000000-0005-0000-0000-000086000000}"/>
    <cellStyle name="Обычный 3 2 2" xfId="105" xr:uid="{00000000-0005-0000-0000-000087000000}"/>
    <cellStyle name="Обычный 3 2 3" xfId="106" xr:uid="{00000000-0005-0000-0000-000088000000}"/>
    <cellStyle name="Обычный 3 2 4" xfId="107" xr:uid="{00000000-0005-0000-0000-000089000000}"/>
    <cellStyle name="Обычный 3 2 5" xfId="108" xr:uid="{00000000-0005-0000-0000-00008A000000}"/>
    <cellStyle name="Обычный 3 2 6" xfId="109" xr:uid="{00000000-0005-0000-0000-00008B000000}"/>
    <cellStyle name="Обычный 3 2 7" xfId="110" xr:uid="{00000000-0005-0000-0000-00008C000000}"/>
    <cellStyle name="Обычный 3 2 8" xfId="111" xr:uid="{00000000-0005-0000-0000-00008D000000}"/>
    <cellStyle name="Обычный 3 2 9" xfId="112" xr:uid="{00000000-0005-0000-0000-00008E000000}"/>
    <cellStyle name="Обычный 3 3" xfId="113" xr:uid="{00000000-0005-0000-0000-00008F000000}"/>
    <cellStyle name="Обычный 3 4" xfId="114" xr:uid="{00000000-0005-0000-0000-000090000000}"/>
    <cellStyle name="Обычный 3 5" xfId="115" xr:uid="{00000000-0005-0000-0000-000091000000}"/>
    <cellStyle name="Обычный 3 6" xfId="116" xr:uid="{00000000-0005-0000-0000-000092000000}"/>
    <cellStyle name="Обычный 3 7" xfId="117" xr:uid="{00000000-0005-0000-0000-000093000000}"/>
    <cellStyle name="Обычный 3 8" xfId="118" xr:uid="{00000000-0005-0000-0000-000094000000}"/>
    <cellStyle name="Обычный 3 9" xfId="119" xr:uid="{00000000-0005-0000-0000-000095000000}"/>
    <cellStyle name="Обычный 4" xfId="40" xr:uid="{00000000-0005-0000-0000-000096000000}"/>
    <cellStyle name="Обычный 4 2" xfId="41" xr:uid="{00000000-0005-0000-0000-000097000000}"/>
    <cellStyle name="Обычный 4 3" xfId="42" xr:uid="{00000000-0005-0000-0000-000098000000}"/>
    <cellStyle name="Обычный 4 3 2" xfId="43" xr:uid="{00000000-0005-0000-0000-000099000000}"/>
    <cellStyle name="Обычный 4 3_дотация районная ноябрь на 18-20" xfId="44" xr:uid="{00000000-0005-0000-0000-00009A000000}"/>
    <cellStyle name="Обычный 5" xfId="45" xr:uid="{00000000-0005-0000-0000-00009B000000}"/>
    <cellStyle name="Обычный 6" xfId="46" xr:uid="{00000000-0005-0000-0000-00009C000000}"/>
    <cellStyle name="Обычный 7" xfId="47" xr:uid="{00000000-0005-0000-0000-00009D000000}"/>
    <cellStyle name="Обычный 8" xfId="48" xr:uid="{00000000-0005-0000-0000-00009E000000}"/>
    <cellStyle name="Обычный 9" xfId="49" xr:uid="{00000000-0005-0000-0000-00009F000000}"/>
    <cellStyle name="Обычный_tmp" xfId="120" xr:uid="{00000000-0005-0000-0000-0000A0000000}"/>
    <cellStyle name="Обычный_Лист1" xfId="56" xr:uid="{00000000-0005-0000-0000-0000A1000000}"/>
    <cellStyle name="Обычный_Лист1 2" xfId="50" xr:uid="{00000000-0005-0000-0000-0000A2000000}"/>
    <cellStyle name="Обычный_Лист1 3" xfId="51" xr:uid="{00000000-0005-0000-0000-0000A3000000}"/>
    <cellStyle name="Стиль 1" xfId="52" xr:uid="{00000000-0005-0000-0000-0000A4000000}"/>
    <cellStyle name="Стиль 1 2" xfId="53" xr:uid="{00000000-0005-0000-0000-0000A5000000}"/>
    <cellStyle name="Финансовый 2" xfId="54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7</xdr:row>
      <xdr:rowOff>0</xdr:rowOff>
    </xdr:from>
    <xdr:to>
      <xdr:col>2</xdr:col>
      <xdr:colOff>411480</xdr:colOff>
      <xdr:row>7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0</xdr:row>
      <xdr:rowOff>38100</xdr:rowOff>
    </xdr:from>
    <xdr:to>
      <xdr:col>3</xdr:col>
      <xdr:colOff>19049</xdr:colOff>
      <xdr:row>8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24.12.2019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№ 40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7</xdr:col>
      <xdr:colOff>9526</xdr:colOff>
      <xdr:row>6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676776" y="0"/>
          <a:ext cx="3028950" cy="12192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19050</xdr:colOff>
      <xdr:row>4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5076825" y="0"/>
          <a:ext cx="2943225" cy="8001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0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11</a:t>
          </a:r>
        </a:p>
        <a:p>
          <a:pPr algn="l" rtl="1">
            <a:lnSpc>
              <a:spcPts val="10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0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0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endParaRPr lang="ru-RU" sz="1100" b="0" i="0" u="none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1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9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9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0</xdr:row>
      <xdr:rowOff>0</xdr:rowOff>
    </xdr:from>
    <xdr:to>
      <xdr:col>5</xdr:col>
      <xdr:colOff>0</xdr:colOff>
      <xdr:row>6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3409950" y="0"/>
          <a:ext cx="2914650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2020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 40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0</xdr:row>
      <xdr:rowOff>0</xdr:rowOff>
    </xdr:from>
    <xdr:to>
      <xdr:col>5</xdr:col>
      <xdr:colOff>0</xdr:colOff>
      <xdr:row>6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3409950" y="0"/>
          <a:ext cx="2914650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2020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2021 и 2022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40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1533525</xdr:colOff>
      <xdr:row>5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8477250" y="0"/>
          <a:ext cx="2933700" cy="11525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18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0</xdr:row>
      <xdr:rowOff>0</xdr:rowOff>
    </xdr:from>
    <xdr:to>
      <xdr:col>8</xdr:col>
      <xdr:colOff>1066801</xdr:colOff>
      <xdr:row>5</xdr:row>
      <xdr:rowOff>152400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7467600" y="0"/>
          <a:ext cx="3009901" cy="11525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19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endParaRPr lang="ru-RU" sz="1100" b="0" i="0" u="none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0</xdr:row>
      <xdr:rowOff>0</xdr:rowOff>
    </xdr:from>
    <xdr:to>
      <xdr:col>2</xdr:col>
      <xdr:colOff>1047750</xdr:colOff>
      <xdr:row>6</xdr:row>
      <xdr:rowOff>19049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5238750" y="0"/>
          <a:ext cx="2933700" cy="116204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1733551</xdr:colOff>
      <xdr:row>1</xdr:row>
      <xdr:rowOff>0</xdr:rowOff>
    </xdr:from>
    <xdr:to>
      <xdr:col>4</xdr:col>
      <xdr:colOff>1</xdr:colOff>
      <xdr:row>7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6200776" y="190500"/>
          <a:ext cx="2743200" cy="11525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6</xdr:row>
      <xdr:rowOff>0</xdr:rowOff>
    </xdr:from>
    <xdr:to>
      <xdr:col>2</xdr:col>
      <xdr:colOff>0</xdr:colOff>
      <xdr:row>6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914900" y="1005840"/>
          <a:ext cx="1722120" cy="2362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847725</xdr:colOff>
      <xdr:row>0</xdr:row>
      <xdr:rowOff>5715</xdr:rowOff>
    </xdr:from>
    <xdr:to>
      <xdr:col>3</xdr:col>
      <xdr:colOff>1017295</xdr:colOff>
      <xdr:row>6</xdr:row>
      <xdr:rowOff>148590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465445" y="5715"/>
          <a:ext cx="3331870" cy="11487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2020 год и на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2021 и 2022 годов"</a:t>
          </a:r>
        </a:p>
        <a:p>
          <a:pPr rtl="1"/>
          <a:r>
            <a:rPr lang="ru-RU" sz="1100" b="0" i="0">
              <a:effectLst/>
              <a:latin typeface="+mn-lt"/>
              <a:ea typeface="+mn-ea"/>
              <a:cs typeface="+mn-cs"/>
            </a:rPr>
            <a:t>от </a:t>
          </a:r>
          <a:r>
            <a:rPr lang="ru-RU" sz="1100" b="0" i="0" u="none">
              <a:effectLst/>
              <a:latin typeface="+mn-lt"/>
              <a:ea typeface="+mn-ea"/>
              <a:cs typeface="+mn-cs"/>
            </a:rPr>
            <a:t> 24.12.2019  </a:t>
          </a:r>
          <a:r>
            <a:rPr lang="ru-RU" sz="1100" b="0" i="0">
              <a:effectLst/>
              <a:latin typeface="+mn-lt"/>
              <a:ea typeface="+mn-ea"/>
              <a:cs typeface="+mn-cs"/>
            </a:rPr>
            <a:t>№ 40</a:t>
          </a:r>
          <a:endParaRPr lang="ru-RU">
            <a:effectLst/>
          </a:endParaRPr>
        </a:p>
        <a:p>
          <a:pPr algn="l" rtl="1">
            <a:lnSpc>
              <a:spcPts val="11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2000251</xdr:colOff>
      <xdr:row>0</xdr:row>
      <xdr:rowOff>40005</xdr:rowOff>
    </xdr:from>
    <xdr:to>
      <xdr:col>4</xdr:col>
      <xdr:colOff>5612</xdr:colOff>
      <xdr:row>5</xdr:row>
      <xdr:rowOff>316230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827271" y="40005"/>
          <a:ext cx="2874541" cy="1114425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3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2020 год и на плановый период 2021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2022 годов"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24.2.2019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40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1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1151313</xdr:colOff>
      <xdr:row>2</xdr:row>
      <xdr:rowOff>1</xdr:rowOff>
    </xdr:from>
    <xdr:to>
      <xdr:col>3</xdr:col>
      <xdr:colOff>2632517</xdr:colOff>
      <xdr:row>6</xdr:row>
      <xdr:rowOff>113662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132638" y="161926"/>
          <a:ext cx="3500504" cy="84708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518507</xdr:colOff>
      <xdr:row>2</xdr:row>
      <xdr:rowOff>0</xdr:rowOff>
    </xdr:from>
    <xdr:to>
      <xdr:col>3</xdr:col>
      <xdr:colOff>3338620</xdr:colOff>
      <xdr:row>9</xdr:row>
      <xdr:rowOff>68407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519132" y="161925"/>
          <a:ext cx="2810588" cy="1401907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2020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2021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2022 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24.12.2019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40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171450</xdr:rowOff>
    </xdr:from>
    <xdr:to>
      <xdr:col>2</xdr:col>
      <xdr:colOff>3067050</xdr:colOff>
      <xdr:row>5</xdr:row>
      <xdr:rowOff>68406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5038725" y="171450"/>
          <a:ext cx="2733675" cy="1230456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2020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2021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2022 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24.12.2019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40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5</xdr:col>
      <xdr:colOff>19051</xdr:colOff>
      <xdr:row>6</xdr:row>
      <xdr:rowOff>53340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781551" y="0"/>
          <a:ext cx="2895600" cy="125349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 год и плановый период 2021 и 2022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0</xdr:rowOff>
    </xdr:from>
    <xdr:to>
      <xdr:col>6</xdr:col>
      <xdr:colOff>9525</xdr:colOff>
      <xdr:row>6</xdr:row>
      <xdr:rowOff>7620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19425" cy="12077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2021 и 2022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4181476</xdr:colOff>
      <xdr:row>0</xdr:row>
      <xdr:rowOff>0</xdr:rowOff>
    </xdr:from>
    <xdr:to>
      <xdr:col>4</xdr:col>
      <xdr:colOff>7621</xdr:colOff>
      <xdr:row>6</xdr:row>
      <xdr:rowOff>323850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181476" y="0"/>
          <a:ext cx="2846070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2020год и плановый период 2021 и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24.12.2019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4476750</xdr:colOff>
      <xdr:row>0</xdr:row>
      <xdr:rowOff>0</xdr:rowOff>
    </xdr:from>
    <xdr:to>
      <xdr:col>5</xdr:col>
      <xdr:colOff>67</xdr:colOff>
      <xdr:row>7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476750" y="0"/>
          <a:ext cx="2800417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 и 2022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от24.12.2019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40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70"/>
  <sheetViews>
    <sheetView workbookViewId="0">
      <selection activeCell="C45" sqref="C45"/>
    </sheetView>
  </sheetViews>
  <sheetFormatPr defaultColWidth="9.140625" defaultRowHeight="12.75"/>
  <cols>
    <col min="1" max="1" width="68" style="1" customWidth="1"/>
    <col min="2" max="2" width="29.140625" style="1" customWidth="1"/>
    <col min="3" max="3" width="20.42578125" style="4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8" spans="1:5" ht="9.75" customHeight="1">
      <c r="A8" s="3"/>
      <c r="B8" s="3"/>
    </row>
    <row r="9" spans="1:5" ht="21" customHeight="1">
      <c r="A9" s="324" t="s">
        <v>179</v>
      </c>
      <c r="B9" s="324"/>
      <c r="C9" s="324"/>
    </row>
    <row r="10" spans="1:5" ht="18" customHeight="1">
      <c r="A10" s="324"/>
      <c r="B10" s="324"/>
      <c r="C10" s="324"/>
    </row>
    <row r="11" spans="1:5" ht="15.75">
      <c r="A11" s="5"/>
      <c r="B11" s="6"/>
      <c r="C11" s="7" t="s">
        <v>4</v>
      </c>
    </row>
    <row r="12" spans="1:5" ht="48.75" customHeight="1">
      <c r="A12" s="8" t="s">
        <v>2</v>
      </c>
      <c r="B12" s="9" t="s">
        <v>5</v>
      </c>
      <c r="C12" s="163" t="s">
        <v>180</v>
      </c>
    </row>
    <row r="13" spans="1:5" ht="19.149999999999999" customHeight="1">
      <c r="A13" s="10" t="s">
        <v>6</v>
      </c>
      <c r="B13" s="8" t="s">
        <v>7</v>
      </c>
      <c r="C13" s="166">
        <f>C14+C18+C23+C27+C29+C35+C38+C40+C42+C16+C25</f>
        <v>144148.91284</v>
      </c>
      <c r="E13" s="11"/>
    </row>
    <row r="14" spans="1:5" s="12" customFormat="1" ht="16.149999999999999" customHeight="1">
      <c r="A14" s="10" t="s">
        <v>8</v>
      </c>
      <c r="B14" s="8" t="s">
        <v>9</v>
      </c>
      <c r="C14" s="166">
        <f>C15</f>
        <v>99950</v>
      </c>
      <c r="E14" s="160"/>
    </row>
    <row r="15" spans="1:5" s="12" customFormat="1" ht="16.149999999999999" customHeight="1">
      <c r="A15" s="135" t="s">
        <v>10</v>
      </c>
      <c r="B15" s="22" t="s">
        <v>11</v>
      </c>
      <c r="C15" s="167">
        <f>95950+4000</f>
        <v>99950</v>
      </c>
      <c r="E15" s="13"/>
    </row>
    <row r="16" spans="1:5" ht="32.450000000000003" customHeight="1">
      <c r="A16" s="18" t="s">
        <v>12</v>
      </c>
      <c r="B16" s="8" t="s">
        <v>13</v>
      </c>
      <c r="C16" s="166">
        <f>C17</f>
        <v>252.16</v>
      </c>
    </row>
    <row r="17" spans="1:3" s="2" customFormat="1" ht="32.450000000000003" customHeight="1">
      <c r="A17" s="16" t="s">
        <v>14</v>
      </c>
      <c r="B17" s="19" t="s">
        <v>15</v>
      </c>
      <c r="C17" s="168">
        <v>252.16</v>
      </c>
    </row>
    <row r="18" spans="1:3" s="12" customFormat="1" ht="19.149999999999999" customHeight="1">
      <c r="A18" s="20" t="s">
        <v>16</v>
      </c>
      <c r="B18" s="8" t="s">
        <v>17</v>
      </c>
      <c r="C18" s="166">
        <f>C19+C20+C21+C22</f>
        <v>8011.3</v>
      </c>
    </row>
    <row r="19" spans="1:3" s="12" customFormat="1" ht="30" customHeight="1">
      <c r="A19" s="21" t="s">
        <v>18</v>
      </c>
      <c r="B19" s="22" t="s">
        <v>19</v>
      </c>
      <c r="C19" s="167">
        <v>3938.5</v>
      </c>
    </row>
    <row r="20" spans="1:3" ht="24" customHeight="1">
      <c r="A20" s="23" t="s">
        <v>20</v>
      </c>
      <c r="B20" s="24" t="s">
        <v>21</v>
      </c>
      <c r="C20" s="169">
        <v>3323.3</v>
      </c>
    </row>
    <row r="21" spans="1:3" ht="15" customHeight="1">
      <c r="A21" s="25" t="s">
        <v>22</v>
      </c>
      <c r="B21" s="15" t="s">
        <v>23</v>
      </c>
      <c r="C21" s="170">
        <v>722</v>
      </c>
    </row>
    <row r="22" spans="1:3" ht="15" customHeight="1">
      <c r="A22" s="25" t="s">
        <v>181</v>
      </c>
      <c r="B22" s="15" t="s">
        <v>182</v>
      </c>
      <c r="C22" s="170">
        <v>27.5</v>
      </c>
    </row>
    <row r="23" spans="1:3" s="12" customFormat="1" ht="18" customHeight="1">
      <c r="A23" s="26" t="s">
        <v>24</v>
      </c>
      <c r="B23" s="8" t="s">
        <v>25</v>
      </c>
      <c r="C23" s="166">
        <f>C24</f>
        <v>75.7</v>
      </c>
    </row>
    <row r="24" spans="1:3" s="28" customFormat="1" ht="30" customHeight="1">
      <c r="A24" s="25" t="s">
        <v>120</v>
      </c>
      <c r="B24" s="27" t="s">
        <v>119</v>
      </c>
      <c r="C24" s="170">
        <v>75.7</v>
      </c>
    </row>
    <row r="25" spans="1:3" s="28" customFormat="1" ht="32.25" customHeight="1">
      <c r="A25" s="29" t="s">
        <v>109</v>
      </c>
      <c r="B25" s="30" t="s">
        <v>110</v>
      </c>
      <c r="C25" s="171">
        <f>C26</f>
        <v>1</v>
      </c>
    </row>
    <row r="26" spans="1:3" s="28" customFormat="1" ht="32.25" customHeight="1">
      <c r="A26" s="25" t="s">
        <v>122</v>
      </c>
      <c r="B26" s="27" t="s">
        <v>121</v>
      </c>
      <c r="C26" s="170">
        <v>1</v>
      </c>
    </row>
    <row r="27" spans="1:3" s="12" customFormat="1" ht="43.5" customHeight="1">
      <c r="A27" s="26" t="s">
        <v>27</v>
      </c>
      <c r="B27" s="8" t="s">
        <v>28</v>
      </c>
      <c r="C27" s="166">
        <f>C28</f>
        <v>17959.794839999999</v>
      </c>
    </row>
    <row r="28" spans="1:3" ht="75.75" customHeight="1">
      <c r="A28" s="14" t="s">
        <v>29</v>
      </c>
      <c r="B28" s="15" t="s">
        <v>30</v>
      </c>
      <c r="C28" s="167">
        <v>17959.794839999999</v>
      </c>
    </row>
    <row r="29" spans="1:3" s="31" customFormat="1" ht="13.5" customHeight="1">
      <c r="A29" s="29" t="s">
        <v>32</v>
      </c>
      <c r="B29" s="30" t="s">
        <v>33</v>
      </c>
      <c r="C29" s="166">
        <f>C30</f>
        <v>1010.89</v>
      </c>
    </row>
    <row r="30" spans="1:3" s="28" customFormat="1" ht="16.5" customHeight="1">
      <c r="A30" s="32" t="s">
        <v>34</v>
      </c>
      <c r="B30" s="27" t="s">
        <v>35</v>
      </c>
      <c r="C30" s="167">
        <v>1010.89</v>
      </c>
    </row>
    <row r="31" spans="1:3" s="28" customFormat="1" ht="28.5" hidden="1" customHeight="1">
      <c r="A31" s="32" t="s">
        <v>36</v>
      </c>
      <c r="B31" s="27" t="s">
        <v>37</v>
      </c>
      <c r="C31" s="170">
        <v>101.75</v>
      </c>
    </row>
    <row r="32" spans="1:3" s="28" customFormat="1" ht="13.5" hidden="1" customHeight="1">
      <c r="A32" s="32" t="s">
        <v>38</v>
      </c>
      <c r="B32" s="27" t="s">
        <v>39</v>
      </c>
      <c r="C32" s="170">
        <v>0.66</v>
      </c>
    </row>
    <row r="33" spans="1:3" s="28" customFormat="1" ht="14.25" hidden="1" customHeight="1">
      <c r="A33" s="32" t="s">
        <v>111</v>
      </c>
      <c r="B33" s="27" t="s">
        <v>112</v>
      </c>
      <c r="C33" s="170">
        <v>825</v>
      </c>
    </row>
    <row r="34" spans="1:3" s="28" customFormat="1" ht="14.25" hidden="1" customHeight="1">
      <c r="A34" s="32" t="s">
        <v>113</v>
      </c>
      <c r="B34" s="27" t="s">
        <v>114</v>
      </c>
      <c r="C34" s="170">
        <v>691.24</v>
      </c>
    </row>
    <row r="35" spans="1:3" s="12" customFormat="1" ht="30" customHeight="1">
      <c r="A35" s="26" t="s">
        <v>40</v>
      </c>
      <c r="B35" s="8" t="s">
        <v>41</v>
      </c>
      <c r="C35" s="166">
        <f>C36+C37</f>
        <v>15944.067999999999</v>
      </c>
    </row>
    <row r="36" spans="1:3" s="28" customFormat="1" ht="19.5" customHeight="1">
      <c r="A36" s="14" t="s">
        <v>117</v>
      </c>
      <c r="B36" s="27" t="s">
        <v>42</v>
      </c>
      <c r="C36" s="167">
        <v>14884.067999999999</v>
      </c>
    </row>
    <row r="37" spans="1:3" s="28" customFormat="1" ht="18.75" customHeight="1">
      <c r="A37" s="14" t="s">
        <v>118</v>
      </c>
      <c r="B37" s="27" t="s">
        <v>116</v>
      </c>
      <c r="C37" s="167">
        <v>1060</v>
      </c>
    </row>
    <row r="38" spans="1:3" s="12" customFormat="1" ht="29.25" customHeight="1">
      <c r="A38" s="26" t="s">
        <v>44</v>
      </c>
      <c r="B38" s="8" t="s">
        <v>45</v>
      </c>
      <c r="C38" s="166">
        <f>C39</f>
        <v>477</v>
      </c>
    </row>
    <row r="39" spans="1:3" ht="28.5" customHeight="1">
      <c r="A39" s="33" t="s">
        <v>46</v>
      </c>
      <c r="B39" s="15" t="s">
        <v>47</v>
      </c>
      <c r="C39" s="167">
        <v>477</v>
      </c>
    </row>
    <row r="40" spans="1:3" s="12" customFormat="1" ht="15" customHeight="1">
      <c r="A40" s="26" t="s">
        <v>49</v>
      </c>
      <c r="B40" s="8" t="s">
        <v>50</v>
      </c>
      <c r="C40" s="166">
        <f>SUM(C41:C41)</f>
        <v>467</v>
      </c>
    </row>
    <row r="41" spans="1:3" s="12" customFormat="1" ht="90" customHeight="1">
      <c r="A41" s="33" t="s">
        <v>183</v>
      </c>
      <c r="B41" s="15" t="s">
        <v>185</v>
      </c>
      <c r="C41" s="167">
        <v>467</v>
      </c>
    </row>
    <row r="42" spans="1:3" s="12" customFormat="1" ht="14.25">
      <c r="A42" s="26" t="s">
        <v>51</v>
      </c>
      <c r="B42" s="8" t="s">
        <v>52</v>
      </c>
      <c r="C42" s="166">
        <f>C43</f>
        <v>0</v>
      </c>
    </row>
    <row r="43" spans="1:3" ht="15" customHeight="1">
      <c r="A43" s="33" t="s">
        <v>53</v>
      </c>
      <c r="B43" s="15" t="s">
        <v>54</v>
      </c>
      <c r="C43" s="170">
        <v>0</v>
      </c>
    </row>
    <row r="44" spans="1:3" ht="14.25">
      <c r="A44" s="26" t="s">
        <v>55</v>
      </c>
      <c r="B44" s="8" t="s">
        <v>56</v>
      </c>
      <c r="C44" s="166">
        <f>C45+C63+C65</f>
        <v>1193083.92264</v>
      </c>
    </row>
    <row r="45" spans="1:3" s="12" customFormat="1" ht="30.75" customHeight="1">
      <c r="A45" s="26" t="s">
        <v>57</v>
      </c>
      <c r="B45" s="134" t="s">
        <v>123</v>
      </c>
      <c r="C45" s="166">
        <f>C46+C49+C54+C60</f>
        <v>1193930.92264</v>
      </c>
    </row>
    <row r="46" spans="1:3" s="12" customFormat="1" ht="20.45" customHeight="1">
      <c r="A46" s="35" t="s">
        <v>58</v>
      </c>
      <c r="B46" s="36" t="s">
        <v>124</v>
      </c>
      <c r="C46" s="166">
        <f>C47+C48</f>
        <v>137899.20000000001</v>
      </c>
    </row>
    <row r="47" spans="1:3" ht="15">
      <c r="A47" s="37" t="s">
        <v>127</v>
      </c>
      <c r="B47" s="38" t="s">
        <v>128</v>
      </c>
      <c r="C47" s="170">
        <v>137899.20000000001</v>
      </c>
    </row>
    <row r="48" spans="1:3" ht="30">
      <c r="A48" s="33" t="s">
        <v>138</v>
      </c>
      <c r="B48" s="15" t="s">
        <v>129</v>
      </c>
      <c r="C48" s="170">
        <v>0</v>
      </c>
    </row>
    <row r="49" spans="1:3" s="12" customFormat="1" ht="28.5">
      <c r="A49" s="39" t="s">
        <v>59</v>
      </c>
      <c r="B49" s="40" t="s">
        <v>125</v>
      </c>
      <c r="C49" s="166">
        <f>C53+C50+C52+C51</f>
        <v>361147.30000000005</v>
      </c>
    </row>
    <row r="50" spans="1:3" s="12" customFormat="1" ht="30">
      <c r="A50" s="33" t="s">
        <v>186</v>
      </c>
      <c r="B50" s="15" t="s">
        <v>187</v>
      </c>
      <c r="C50" s="167">
        <v>73151.399999999994</v>
      </c>
    </row>
    <row r="51" spans="1:3" s="12" customFormat="1" ht="45">
      <c r="A51" s="33" t="s">
        <v>835</v>
      </c>
      <c r="B51" s="15" t="s">
        <v>834</v>
      </c>
      <c r="C51" s="167">
        <v>6118.2</v>
      </c>
    </row>
    <row r="52" spans="1:3" s="12" customFormat="1" ht="30">
      <c r="A52" s="33" t="s">
        <v>188</v>
      </c>
      <c r="B52" s="15" t="s">
        <v>189</v>
      </c>
      <c r="C52" s="167">
        <v>37.299999999999997</v>
      </c>
    </row>
    <row r="53" spans="1:3" s="12" customFormat="1" ht="15">
      <c r="A53" s="33" t="s">
        <v>60</v>
      </c>
      <c r="B53" s="15" t="s">
        <v>130</v>
      </c>
      <c r="C53" s="167">
        <v>281840.40000000002</v>
      </c>
    </row>
    <row r="54" spans="1:3" s="12" customFormat="1" ht="14.25">
      <c r="A54" s="39" t="s">
        <v>61</v>
      </c>
      <c r="B54" s="134" t="s">
        <v>126</v>
      </c>
      <c r="C54" s="172">
        <f>C55+C56+C59+C57+C58</f>
        <v>692733.6</v>
      </c>
    </row>
    <row r="55" spans="1:3" s="12" customFormat="1" ht="37.5" customHeight="1">
      <c r="A55" s="41" t="s">
        <v>62</v>
      </c>
      <c r="B55" s="15" t="s">
        <v>131</v>
      </c>
      <c r="C55" s="173">
        <v>11144.6</v>
      </c>
    </row>
    <row r="56" spans="1:3" s="34" customFormat="1" ht="30" customHeight="1">
      <c r="A56" s="41" t="s">
        <v>139</v>
      </c>
      <c r="B56" s="15" t="s">
        <v>132</v>
      </c>
      <c r="C56" s="167">
        <v>36054.300000000003</v>
      </c>
    </row>
    <row r="57" spans="1:3" s="34" customFormat="1" ht="63.75" customHeight="1">
      <c r="A57" s="37" t="s">
        <v>63</v>
      </c>
      <c r="B57" s="15" t="s">
        <v>133</v>
      </c>
      <c r="C57" s="167">
        <v>9.1999999999999993</v>
      </c>
    </row>
    <row r="58" spans="1:3" s="34" customFormat="1" ht="33" customHeight="1">
      <c r="A58" s="37" t="s">
        <v>191</v>
      </c>
      <c r="B58" s="15" t="s">
        <v>190</v>
      </c>
      <c r="C58" s="167">
        <v>460.4</v>
      </c>
    </row>
    <row r="59" spans="1:3" s="34" customFormat="1" ht="15">
      <c r="A59" s="33" t="s">
        <v>64</v>
      </c>
      <c r="B59" s="15" t="s">
        <v>134</v>
      </c>
      <c r="C59" s="174">
        <v>645065.1</v>
      </c>
    </row>
    <row r="60" spans="1:3" s="12" customFormat="1" ht="16.5" customHeight="1">
      <c r="A60" s="26" t="s">
        <v>65</v>
      </c>
      <c r="B60" s="134" t="s">
        <v>135</v>
      </c>
      <c r="C60" s="166">
        <f>C61+C62</f>
        <v>2150.8226399999999</v>
      </c>
    </row>
    <row r="61" spans="1:3" ht="47.25" customHeight="1">
      <c r="A61" s="37" t="s">
        <v>140</v>
      </c>
      <c r="B61" s="27" t="s">
        <v>136</v>
      </c>
      <c r="C61" s="167">
        <v>2150.8226399999999</v>
      </c>
    </row>
    <row r="62" spans="1:3" ht="23.25" customHeight="1">
      <c r="A62" s="37" t="s">
        <v>197</v>
      </c>
      <c r="B62" s="27" t="s">
        <v>198</v>
      </c>
      <c r="C62" s="167">
        <v>0</v>
      </c>
    </row>
    <row r="63" spans="1:3" s="42" customFormat="1" ht="14.25">
      <c r="A63" s="26" t="s">
        <v>66</v>
      </c>
      <c r="B63" s="8" t="s">
        <v>67</v>
      </c>
      <c r="C63" s="175">
        <f>C64</f>
        <v>183</v>
      </c>
    </row>
    <row r="64" spans="1:3" s="45" customFormat="1" ht="30" customHeight="1">
      <c r="A64" s="43" t="s">
        <v>68</v>
      </c>
      <c r="B64" s="15" t="s">
        <v>137</v>
      </c>
      <c r="C64" s="44">
        <v>183</v>
      </c>
    </row>
    <row r="65" spans="1:3" s="45" customFormat="1" ht="21.75" customHeight="1">
      <c r="A65" s="164" t="s">
        <v>192</v>
      </c>
      <c r="B65" s="162" t="s">
        <v>193</v>
      </c>
      <c r="C65" s="165">
        <f>C67+C66</f>
        <v>-1030</v>
      </c>
    </row>
    <row r="66" spans="1:3" s="45" customFormat="1" ht="43.5" customHeight="1">
      <c r="A66" s="43" t="s">
        <v>196</v>
      </c>
      <c r="B66" s="15" t="s">
        <v>194</v>
      </c>
      <c r="C66" s="44">
        <v>-30</v>
      </c>
    </row>
    <row r="67" spans="1:3" ht="33" customHeight="1">
      <c r="A67" s="33" t="s">
        <v>69</v>
      </c>
      <c r="B67" s="15" t="s">
        <v>195</v>
      </c>
      <c r="C67" s="44">
        <v>-1000</v>
      </c>
    </row>
    <row r="68" spans="1:3" ht="14.25">
      <c r="A68" s="325" t="s">
        <v>70</v>
      </c>
      <c r="B68" s="325"/>
      <c r="C68" s="166">
        <f>C44+C13</f>
        <v>1337232.8354799999</v>
      </c>
    </row>
    <row r="69" spans="1:3" ht="15">
      <c r="A69" s="46"/>
      <c r="B69" s="47"/>
      <c r="C69" s="48"/>
    </row>
    <row r="70" spans="1:3" ht="15">
      <c r="A70" s="49" t="s">
        <v>3</v>
      </c>
      <c r="B70" s="326" t="s">
        <v>1</v>
      </c>
      <c r="C70" s="326"/>
    </row>
  </sheetData>
  <mergeCells count="3">
    <mergeCell ref="A9:C10"/>
    <mergeCell ref="A68:B68"/>
    <mergeCell ref="B70:C70"/>
  </mergeCells>
  <hyperlinks>
    <hyperlink ref="A17" r:id="rId1" display="http://www.consultant.ru/cons/cgi/online.cgi?req=doc&amp;base=LAW&amp;n=198941&amp;rnd=235642.187433877&amp;dst=100606&amp;fld=134" xr:uid="{00000000-0004-0000-0000-000000000000}"/>
    <hyperlink ref="A19" r:id="rId2" display="http://www.consultant.ru/cons/cgi/online.cgi?req=doc&amp;base=LAW&amp;n=208015&amp;rnd=235642.514532630&amp;dst=103572&amp;fld=134" xr:uid="{00000000-0004-0000-0000-000001000000}"/>
  </hyperlinks>
  <pageMargins left="0.78740157480314965" right="0.39370078740157483" top="0.78740157480314965" bottom="0.39370078740157483" header="0.51181102362204722" footer="0"/>
  <pageSetup paperSize="9" scale="76" orientation="portrait" r:id="rId3"/>
  <headerFooter differentFirst="1" alignWithMargins="0">
    <oddHeader>&amp;C&amp;P</oddHead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56"/>
  <sheetViews>
    <sheetView showGridLines="0" workbookViewId="0">
      <selection activeCell="M17" sqref="M17"/>
    </sheetView>
  </sheetViews>
  <sheetFormatPr defaultColWidth="9.140625" defaultRowHeight="15.75"/>
  <cols>
    <col min="1" max="1" width="56.85546875" style="179" customWidth="1"/>
    <col min="2" max="2" width="5.7109375" style="194" customWidth="1"/>
    <col min="3" max="3" width="7.5703125" style="194" customWidth="1"/>
    <col min="4" max="4" width="10.140625" style="194" customWidth="1"/>
    <col min="5" max="5" width="14" style="194" customWidth="1"/>
    <col min="6" max="6" width="7.85546875" style="194" customWidth="1"/>
    <col min="7" max="7" width="13.28515625" style="179" bestFit="1" customWidth="1"/>
    <col min="8" max="234" width="9.140625" style="179" customWidth="1"/>
    <col min="235" max="16384" width="9.140625" style="179"/>
  </cols>
  <sheetData>
    <row r="1" spans="1:7">
      <c r="A1" s="220"/>
      <c r="B1" s="221"/>
      <c r="C1" s="221"/>
      <c r="D1" s="221"/>
      <c r="E1" s="221"/>
      <c r="F1" s="221"/>
      <c r="G1" s="222"/>
    </row>
    <row r="2" spans="1:7">
      <c r="A2" s="223"/>
      <c r="B2" s="221"/>
      <c r="C2" s="221"/>
      <c r="D2" s="221"/>
      <c r="E2" s="221"/>
      <c r="F2" s="221"/>
      <c r="G2" s="222"/>
    </row>
    <row r="3" spans="1:7">
      <c r="A3" s="224"/>
      <c r="B3" s="225"/>
      <c r="C3" s="225"/>
      <c r="D3" s="225"/>
      <c r="E3" s="221"/>
      <c r="F3" s="221"/>
      <c r="G3" s="222"/>
    </row>
    <row r="4" spans="1:7">
      <c r="A4" s="224"/>
      <c r="B4" s="225"/>
      <c r="C4" s="225"/>
      <c r="D4" s="225"/>
      <c r="E4" s="221"/>
      <c r="F4" s="221"/>
      <c r="G4" s="222"/>
    </row>
    <row r="5" spans="1:7">
      <c r="A5" s="224"/>
      <c r="B5" s="225"/>
      <c r="C5" s="225"/>
      <c r="D5" s="225"/>
      <c r="E5" s="221"/>
      <c r="F5" s="221"/>
      <c r="G5" s="222"/>
    </row>
    <row r="6" spans="1:7">
      <c r="A6" s="224"/>
      <c r="B6" s="225"/>
      <c r="C6" s="225"/>
      <c r="D6" s="225"/>
      <c r="E6" s="221"/>
      <c r="F6" s="221"/>
      <c r="G6" s="222"/>
    </row>
    <row r="7" spans="1:7">
      <c r="A7" s="224"/>
      <c r="B7" s="225"/>
      <c r="C7" s="225"/>
      <c r="D7" s="225"/>
      <c r="E7" s="221"/>
      <c r="F7" s="221"/>
      <c r="G7" s="222"/>
    </row>
    <row r="8" spans="1:7" ht="39.75" customHeight="1">
      <c r="A8" s="377" t="s">
        <v>717</v>
      </c>
      <c r="B8" s="377"/>
      <c r="C8" s="377"/>
      <c r="D8" s="377"/>
      <c r="E8" s="377"/>
      <c r="F8" s="377"/>
      <c r="G8" s="377"/>
    </row>
    <row r="9" spans="1:7" ht="16.5" customHeight="1">
      <c r="A9" s="196"/>
      <c r="B9" s="192"/>
      <c r="C9" s="192"/>
      <c r="D9" s="192"/>
      <c r="E9" s="192"/>
      <c r="F9" s="192"/>
      <c r="G9" s="193"/>
    </row>
    <row r="10" spans="1:7">
      <c r="A10" s="364" t="s">
        <v>211</v>
      </c>
      <c r="B10" s="371" t="s">
        <v>212</v>
      </c>
      <c r="C10" s="371"/>
      <c r="D10" s="371"/>
      <c r="E10" s="371"/>
      <c r="F10" s="371"/>
      <c r="G10" s="364" t="s">
        <v>213</v>
      </c>
    </row>
    <row r="11" spans="1:7" ht="30.75" customHeight="1">
      <c r="A11" s="364"/>
      <c r="B11" s="314" t="s">
        <v>718</v>
      </c>
      <c r="C11" s="314" t="s">
        <v>700</v>
      </c>
      <c r="D11" s="314" t="s">
        <v>701</v>
      </c>
      <c r="E11" s="314" t="s">
        <v>214</v>
      </c>
      <c r="F11" s="314" t="s">
        <v>215</v>
      </c>
      <c r="G11" s="364"/>
    </row>
    <row r="12" spans="1:7" ht="12.75" customHeight="1">
      <c r="A12" s="202">
        <v>1</v>
      </c>
      <c r="B12" s="202">
        <v>2</v>
      </c>
      <c r="C12" s="202">
        <v>3</v>
      </c>
      <c r="D12" s="202">
        <v>4</v>
      </c>
      <c r="E12" s="202">
        <v>5</v>
      </c>
      <c r="F12" s="202">
        <v>6</v>
      </c>
      <c r="G12" s="202">
        <v>7</v>
      </c>
    </row>
    <row r="13" spans="1:7" s="185" customFormat="1" ht="31.5">
      <c r="A13" s="226" t="s">
        <v>719</v>
      </c>
      <c r="B13" s="227">
        <v>904</v>
      </c>
      <c r="C13" s="322">
        <v>0</v>
      </c>
      <c r="D13" s="322">
        <v>0</v>
      </c>
      <c r="E13" s="316" t="s">
        <v>219</v>
      </c>
      <c r="F13" s="317" t="s">
        <v>219</v>
      </c>
      <c r="G13" s="184">
        <v>51904.6</v>
      </c>
    </row>
    <row r="14" spans="1:7">
      <c r="A14" s="228" t="s">
        <v>707</v>
      </c>
      <c r="B14" s="229">
        <v>904</v>
      </c>
      <c r="C14" s="323">
        <v>7</v>
      </c>
      <c r="D14" s="323">
        <v>0</v>
      </c>
      <c r="E14" s="319" t="s">
        <v>219</v>
      </c>
      <c r="F14" s="320" t="s">
        <v>219</v>
      </c>
      <c r="G14" s="187">
        <v>9554.9</v>
      </c>
    </row>
    <row r="15" spans="1:7">
      <c r="A15" s="228" t="s">
        <v>276</v>
      </c>
      <c r="B15" s="229">
        <v>904</v>
      </c>
      <c r="C15" s="323">
        <v>7</v>
      </c>
      <c r="D15" s="323">
        <v>3</v>
      </c>
      <c r="E15" s="319" t="s">
        <v>219</v>
      </c>
      <c r="F15" s="320" t="s">
        <v>219</v>
      </c>
      <c r="G15" s="187">
        <v>9508.9</v>
      </c>
    </row>
    <row r="16" spans="1:7" ht="47.25">
      <c r="A16" s="228" t="s">
        <v>311</v>
      </c>
      <c r="B16" s="229">
        <v>904</v>
      </c>
      <c r="C16" s="323">
        <v>7</v>
      </c>
      <c r="D16" s="323">
        <v>3</v>
      </c>
      <c r="E16" s="319" t="s">
        <v>312</v>
      </c>
      <c r="F16" s="320" t="s">
        <v>219</v>
      </c>
      <c r="G16" s="187">
        <v>9508.9</v>
      </c>
    </row>
    <row r="17" spans="1:7" ht="47.25">
      <c r="A17" s="228" t="s">
        <v>313</v>
      </c>
      <c r="B17" s="229">
        <v>904</v>
      </c>
      <c r="C17" s="323">
        <v>7</v>
      </c>
      <c r="D17" s="323">
        <v>3</v>
      </c>
      <c r="E17" s="319" t="s">
        <v>314</v>
      </c>
      <c r="F17" s="320" t="s">
        <v>219</v>
      </c>
      <c r="G17" s="187">
        <v>9508.9</v>
      </c>
    </row>
    <row r="18" spans="1:7" ht="31.5">
      <c r="A18" s="228" t="s">
        <v>337</v>
      </c>
      <c r="B18" s="229">
        <v>904</v>
      </c>
      <c r="C18" s="323">
        <v>7</v>
      </c>
      <c r="D18" s="323">
        <v>3</v>
      </c>
      <c r="E18" s="319" t="s">
        <v>338</v>
      </c>
      <c r="F18" s="320" t="s">
        <v>219</v>
      </c>
      <c r="G18" s="187">
        <v>9508.9</v>
      </c>
    </row>
    <row r="19" spans="1:7">
      <c r="A19" s="228" t="s">
        <v>339</v>
      </c>
      <c r="B19" s="229">
        <v>904</v>
      </c>
      <c r="C19" s="323">
        <v>7</v>
      </c>
      <c r="D19" s="323">
        <v>3</v>
      </c>
      <c r="E19" s="319" t="s">
        <v>340</v>
      </c>
      <c r="F19" s="320" t="s">
        <v>219</v>
      </c>
      <c r="G19" s="187">
        <v>14.4</v>
      </c>
    </row>
    <row r="20" spans="1:7">
      <c r="A20" s="228" t="s">
        <v>303</v>
      </c>
      <c r="B20" s="229">
        <v>904</v>
      </c>
      <c r="C20" s="323">
        <v>7</v>
      </c>
      <c r="D20" s="323">
        <v>3</v>
      </c>
      <c r="E20" s="319" t="s">
        <v>340</v>
      </c>
      <c r="F20" s="320" t="s">
        <v>304</v>
      </c>
      <c r="G20" s="187">
        <v>14.4</v>
      </c>
    </row>
    <row r="21" spans="1:7" ht="15.75" customHeight="1">
      <c r="A21" s="228" t="s">
        <v>236</v>
      </c>
      <c r="B21" s="229">
        <v>904</v>
      </c>
      <c r="C21" s="323">
        <v>7</v>
      </c>
      <c r="D21" s="323">
        <v>3</v>
      </c>
      <c r="E21" s="319" t="s">
        <v>342</v>
      </c>
      <c r="F21" s="320" t="s">
        <v>219</v>
      </c>
      <c r="G21" s="187">
        <v>5743.5</v>
      </c>
    </row>
    <row r="22" spans="1:7" ht="78.75">
      <c r="A22" s="228" t="s">
        <v>242</v>
      </c>
      <c r="B22" s="229">
        <v>904</v>
      </c>
      <c r="C22" s="323">
        <v>7</v>
      </c>
      <c r="D22" s="323">
        <v>3</v>
      </c>
      <c r="E22" s="319" t="s">
        <v>342</v>
      </c>
      <c r="F22" s="320" t="s">
        <v>0</v>
      </c>
      <c r="G22" s="187">
        <v>5322.7</v>
      </c>
    </row>
    <row r="23" spans="1:7" ht="31.5">
      <c r="A23" s="228" t="s">
        <v>226</v>
      </c>
      <c r="B23" s="229">
        <v>904</v>
      </c>
      <c r="C23" s="323">
        <v>7</v>
      </c>
      <c r="D23" s="323">
        <v>3</v>
      </c>
      <c r="E23" s="319" t="s">
        <v>342</v>
      </c>
      <c r="F23" s="320" t="s">
        <v>227</v>
      </c>
      <c r="G23" s="187">
        <v>420.8</v>
      </c>
    </row>
    <row r="24" spans="1:7" ht="157.5" customHeight="1">
      <c r="A24" s="228" t="s">
        <v>279</v>
      </c>
      <c r="B24" s="229">
        <v>904</v>
      </c>
      <c r="C24" s="323">
        <v>7</v>
      </c>
      <c r="D24" s="323">
        <v>3</v>
      </c>
      <c r="E24" s="319" t="s">
        <v>343</v>
      </c>
      <c r="F24" s="320" t="s">
        <v>219</v>
      </c>
      <c r="G24" s="187">
        <v>3751</v>
      </c>
    </row>
    <row r="25" spans="1:7" ht="78.75">
      <c r="A25" s="228" t="s">
        <v>242</v>
      </c>
      <c r="B25" s="229">
        <v>904</v>
      </c>
      <c r="C25" s="323">
        <v>7</v>
      </c>
      <c r="D25" s="323">
        <v>3</v>
      </c>
      <c r="E25" s="319" t="s">
        <v>343</v>
      </c>
      <c r="F25" s="320" t="s">
        <v>0</v>
      </c>
      <c r="G25" s="187">
        <v>3751</v>
      </c>
    </row>
    <row r="26" spans="1:7" ht="31.5">
      <c r="A26" s="228" t="s">
        <v>235</v>
      </c>
      <c r="B26" s="229">
        <v>904</v>
      </c>
      <c r="C26" s="323">
        <v>7</v>
      </c>
      <c r="D26" s="323">
        <v>5</v>
      </c>
      <c r="E26" s="319" t="s">
        <v>219</v>
      </c>
      <c r="F26" s="320" t="s">
        <v>219</v>
      </c>
      <c r="G26" s="187">
        <v>46</v>
      </c>
    </row>
    <row r="27" spans="1:7" ht="47.25">
      <c r="A27" s="228" t="s">
        <v>311</v>
      </c>
      <c r="B27" s="229">
        <v>904</v>
      </c>
      <c r="C27" s="323">
        <v>7</v>
      </c>
      <c r="D27" s="323">
        <v>5</v>
      </c>
      <c r="E27" s="319" t="s">
        <v>312</v>
      </c>
      <c r="F27" s="320" t="s">
        <v>219</v>
      </c>
      <c r="G27" s="187">
        <v>46</v>
      </c>
    </row>
    <row r="28" spans="1:7" ht="47.25">
      <c r="A28" s="228" t="s">
        <v>313</v>
      </c>
      <c r="B28" s="229">
        <v>904</v>
      </c>
      <c r="C28" s="323">
        <v>7</v>
      </c>
      <c r="D28" s="323">
        <v>5</v>
      </c>
      <c r="E28" s="319" t="s">
        <v>314</v>
      </c>
      <c r="F28" s="320" t="s">
        <v>219</v>
      </c>
      <c r="G28" s="187">
        <v>46</v>
      </c>
    </row>
    <row r="29" spans="1:7">
      <c r="A29" s="228" t="s">
        <v>315</v>
      </c>
      <c r="B29" s="229">
        <v>904</v>
      </c>
      <c r="C29" s="323">
        <v>7</v>
      </c>
      <c r="D29" s="323">
        <v>5</v>
      </c>
      <c r="E29" s="319" t="s">
        <v>316</v>
      </c>
      <c r="F29" s="320" t="s">
        <v>219</v>
      </c>
      <c r="G29" s="187">
        <v>10</v>
      </c>
    </row>
    <row r="30" spans="1:7" ht="31.5">
      <c r="A30" s="228" t="s">
        <v>233</v>
      </c>
      <c r="B30" s="229">
        <v>904</v>
      </c>
      <c r="C30" s="323">
        <v>7</v>
      </c>
      <c r="D30" s="323">
        <v>5</v>
      </c>
      <c r="E30" s="319" t="s">
        <v>317</v>
      </c>
      <c r="F30" s="320" t="s">
        <v>219</v>
      </c>
      <c r="G30" s="187">
        <v>10</v>
      </c>
    </row>
    <row r="31" spans="1:7" ht="31.5">
      <c r="A31" s="228" t="s">
        <v>226</v>
      </c>
      <c r="B31" s="229">
        <v>904</v>
      </c>
      <c r="C31" s="323">
        <v>7</v>
      </c>
      <c r="D31" s="323">
        <v>5</v>
      </c>
      <c r="E31" s="319" t="s">
        <v>317</v>
      </c>
      <c r="F31" s="320" t="s">
        <v>227</v>
      </c>
      <c r="G31" s="187">
        <v>10</v>
      </c>
    </row>
    <row r="32" spans="1:7" ht="31.5">
      <c r="A32" s="228" t="s">
        <v>321</v>
      </c>
      <c r="B32" s="229">
        <v>904</v>
      </c>
      <c r="C32" s="323">
        <v>7</v>
      </c>
      <c r="D32" s="323">
        <v>5</v>
      </c>
      <c r="E32" s="319" t="s">
        <v>322</v>
      </c>
      <c r="F32" s="320" t="s">
        <v>219</v>
      </c>
      <c r="G32" s="187">
        <v>10</v>
      </c>
    </row>
    <row r="33" spans="1:7" ht="31.5">
      <c r="A33" s="228" t="s">
        <v>233</v>
      </c>
      <c r="B33" s="229">
        <v>904</v>
      </c>
      <c r="C33" s="323">
        <v>7</v>
      </c>
      <c r="D33" s="323">
        <v>5</v>
      </c>
      <c r="E33" s="319" t="s">
        <v>323</v>
      </c>
      <c r="F33" s="320" t="s">
        <v>219</v>
      </c>
      <c r="G33" s="187">
        <v>10</v>
      </c>
    </row>
    <row r="34" spans="1:7" ht="31.5">
      <c r="A34" s="228" t="s">
        <v>226</v>
      </c>
      <c r="B34" s="229">
        <v>904</v>
      </c>
      <c r="C34" s="323">
        <v>7</v>
      </c>
      <c r="D34" s="323">
        <v>5</v>
      </c>
      <c r="E34" s="319" t="s">
        <v>323</v>
      </c>
      <c r="F34" s="320" t="s">
        <v>227</v>
      </c>
      <c r="G34" s="187">
        <v>10</v>
      </c>
    </row>
    <row r="35" spans="1:7" ht="31.5">
      <c r="A35" s="228" t="s">
        <v>330</v>
      </c>
      <c r="B35" s="229">
        <v>904</v>
      </c>
      <c r="C35" s="323">
        <v>7</v>
      </c>
      <c r="D35" s="323">
        <v>5</v>
      </c>
      <c r="E35" s="319" t="s">
        <v>331</v>
      </c>
      <c r="F35" s="320" t="s">
        <v>219</v>
      </c>
      <c r="G35" s="187">
        <v>10</v>
      </c>
    </row>
    <row r="36" spans="1:7" ht="31.5">
      <c r="A36" s="228" t="s">
        <v>233</v>
      </c>
      <c r="B36" s="229">
        <v>904</v>
      </c>
      <c r="C36" s="323">
        <v>7</v>
      </c>
      <c r="D36" s="323">
        <v>5</v>
      </c>
      <c r="E36" s="319" t="s">
        <v>334</v>
      </c>
      <c r="F36" s="320" t="s">
        <v>219</v>
      </c>
      <c r="G36" s="187">
        <v>10</v>
      </c>
    </row>
    <row r="37" spans="1:7" ht="31.5">
      <c r="A37" s="228" t="s">
        <v>226</v>
      </c>
      <c r="B37" s="229">
        <v>904</v>
      </c>
      <c r="C37" s="323">
        <v>7</v>
      </c>
      <c r="D37" s="323">
        <v>5</v>
      </c>
      <c r="E37" s="319" t="s">
        <v>334</v>
      </c>
      <c r="F37" s="320" t="s">
        <v>227</v>
      </c>
      <c r="G37" s="187">
        <v>10</v>
      </c>
    </row>
    <row r="38" spans="1:7" ht="31.5">
      <c r="A38" s="228" t="s">
        <v>337</v>
      </c>
      <c r="B38" s="229">
        <v>904</v>
      </c>
      <c r="C38" s="323">
        <v>7</v>
      </c>
      <c r="D38" s="323">
        <v>5</v>
      </c>
      <c r="E38" s="319" t="s">
        <v>338</v>
      </c>
      <c r="F38" s="320" t="s">
        <v>219</v>
      </c>
      <c r="G38" s="187">
        <v>16</v>
      </c>
    </row>
    <row r="39" spans="1:7" ht="31.5">
      <c r="A39" s="228" t="s">
        <v>233</v>
      </c>
      <c r="B39" s="229">
        <v>904</v>
      </c>
      <c r="C39" s="323">
        <v>7</v>
      </c>
      <c r="D39" s="323">
        <v>5</v>
      </c>
      <c r="E39" s="319" t="s">
        <v>341</v>
      </c>
      <c r="F39" s="320" t="s">
        <v>219</v>
      </c>
      <c r="G39" s="187">
        <v>16</v>
      </c>
    </row>
    <row r="40" spans="1:7" ht="31.5">
      <c r="A40" s="228" t="s">
        <v>226</v>
      </c>
      <c r="B40" s="229">
        <v>904</v>
      </c>
      <c r="C40" s="323">
        <v>7</v>
      </c>
      <c r="D40" s="323">
        <v>5</v>
      </c>
      <c r="E40" s="319" t="s">
        <v>341</v>
      </c>
      <c r="F40" s="320" t="s">
        <v>227</v>
      </c>
      <c r="G40" s="187">
        <v>16</v>
      </c>
    </row>
    <row r="41" spans="1:7">
      <c r="A41" s="228" t="s">
        <v>708</v>
      </c>
      <c r="B41" s="229">
        <v>904</v>
      </c>
      <c r="C41" s="323">
        <v>8</v>
      </c>
      <c r="D41" s="323">
        <v>0</v>
      </c>
      <c r="E41" s="319" t="s">
        <v>219</v>
      </c>
      <c r="F41" s="320" t="s">
        <v>219</v>
      </c>
      <c r="G41" s="187">
        <v>42349.7</v>
      </c>
    </row>
    <row r="42" spans="1:7">
      <c r="A42" s="228" t="s">
        <v>319</v>
      </c>
      <c r="B42" s="229">
        <v>904</v>
      </c>
      <c r="C42" s="323">
        <v>8</v>
      </c>
      <c r="D42" s="323">
        <v>1</v>
      </c>
      <c r="E42" s="319" t="s">
        <v>219</v>
      </c>
      <c r="F42" s="320" t="s">
        <v>219</v>
      </c>
      <c r="G42" s="187">
        <v>40679.599999999999</v>
      </c>
    </row>
    <row r="43" spans="1:7" ht="47.25">
      <c r="A43" s="228" t="s">
        <v>311</v>
      </c>
      <c r="B43" s="229">
        <v>904</v>
      </c>
      <c r="C43" s="323">
        <v>8</v>
      </c>
      <c r="D43" s="323">
        <v>1</v>
      </c>
      <c r="E43" s="319" t="s">
        <v>312</v>
      </c>
      <c r="F43" s="320" t="s">
        <v>219</v>
      </c>
      <c r="G43" s="187">
        <v>40345.5</v>
      </c>
    </row>
    <row r="44" spans="1:7" ht="47.25">
      <c r="A44" s="228" t="s">
        <v>313</v>
      </c>
      <c r="B44" s="229">
        <v>904</v>
      </c>
      <c r="C44" s="323">
        <v>8</v>
      </c>
      <c r="D44" s="323">
        <v>1</v>
      </c>
      <c r="E44" s="319" t="s">
        <v>314</v>
      </c>
      <c r="F44" s="320" t="s">
        <v>219</v>
      </c>
      <c r="G44" s="187">
        <v>40345.5</v>
      </c>
    </row>
    <row r="45" spans="1:7">
      <c r="A45" s="228" t="s">
        <v>315</v>
      </c>
      <c r="B45" s="229">
        <v>904</v>
      </c>
      <c r="C45" s="323">
        <v>8</v>
      </c>
      <c r="D45" s="323">
        <v>1</v>
      </c>
      <c r="E45" s="319" t="s">
        <v>316</v>
      </c>
      <c r="F45" s="320" t="s">
        <v>219</v>
      </c>
      <c r="G45" s="187">
        <v>2599.8000000000002</v>
      </c>
    </row>
    <row r="46" spans="1:7" ht="18.75" customHeight="1">
      <c r="A46" s="228" t="s">
        <v>236</v>
      </c>
      <c r="B46" s="229">
        <v>904</v>
      </c>
      <c r="C46" s="323">
        <v>8</v>
      </c>
      <c r="D46" s="323">
        <v>1</v>
      </c>
      <c r="E46" s="319" t="s">
        <v>318</v>
      </c>
      <c r="F46" s="320" t="s">
        <v>219</v>
      </c>
      <c r="G46" s="187">
        <v>1639.8</v>
      </c>
    </row>
    <row r="47" spans="1:7" ht="78.75">
      <c r="A47" s="228" t="s">
        <v>242</v>
      </c>
      <c r="B47" s="229">
        <v>904</v>
      </c>
      <c r="C47" s="323">
        <v>8</v>
      </c>
      <c r="D47" s="323">
        <v>1</v>
      </c>
      <c r="E47" s="319" t="s">
        <v>318</v>
      </c>
      <c r="F47" s="320" t="s">
        <v>0</v>
      </c>
      <c r="G47" s="187">
        <v>1365.6</v>
      </c>
    </row>
    <row r="48" spans="1:7" ht="31.5">
      <c r="A48" s="228" t="s">
        <v>226</v>
      </c>
      <c r="B48" s="229">
        <v>904</v>
      </c>
      <c r="C48" s="323">
        <v>8</v>
      </c>
      <c r="D48" s="323">
        <v>1</v>
      </c>
      <c r="E48" s="319" t="s">
        <v>318</v>
      </c>
      <c r="F48" s="320" t="s">
        <v>227</v>
      </c>
      <c r="G48" s="187">
        <v>266.8</v>
      </c>
    </row>
    <row r="49" spans="1:7">
      <c r="A49" s="228" t="s">
        <v>238</v>
      </c>
      <c r="B49" s="229">
        <v>904</v>
      </c>
      <c r="C49" s="323">
        <v>8</v>
      </c>
      <c r="D49" s="323">
        <v>1</v>
      </c>
      <c r="E49" s="319" t="s">
        <v>318</v>
      </c>
      <c r="F49" s="320" t="s">
        <v>239</v>
      </c>
      <c r="G49" s="187">
        <v>7.4</v>
      </c>
    </row>
    <row r="50" spans="1:7" ht="157.5" customHeight="1">
      <c r="A50" s="228" t="s">
        <v>279</v>
      </c>
      <c r="B50" s="229">
        <v>904</v>
      </c>
      <c r="C50" s="323">
        <v>8</v>
      </c>
      <c r="D50" s="323">
        <v>1</v>
      </c>
      <c r="E50" s="319" t="s">
        <v>320</v>
      </c>
      <c r="F50" s="320" t="s">
        <v>219</v>
      </c>
      <c r="G50" s="187">
        <v>960</v>
      </c>
    </row>
    <row r="51" spans="1:7" ht="78.75">
      <c r="A51" s="228" t="s">
        <v>242</v>
      </c>
      <c r="B51" s="229">
        <v>904</v>
      </c>
      <c r="C51" s="323">
        <v>8</v>
      </c>
      <c r="D51" s="323">
        <v>1</v>
      </c>
      <c r="E51" s="319" t="s">
        <v>320</v>
      </c>
      <c r="F51" s="320" t="s">
        <v>0</v>
      </c>
      <c r="G51" s="187">
        <v>960</v>
      </c>
    </row>
    <row r="52" spans="1:7" ht="31.5">
      <c r="A52" s="228" t="s">
        <v>321</v>
      </c>
      <c r="B52" s="229">
        <v>904</v>
      </c>
      <c r="C52" s="323">
        <v>8</v>
      </c>
      <c r="D52" s="323">
        <v>1</v>
      </c>
      <c r="E52" s="319" t="s">
        <v>322</v>
      </c>
      <c r="F52" s="320" t="s">
        <v>219</v>
      </c>
      <c r="G52" s="187">
        <v>23170.7</v>
      </c>
    </row>
    <row r="53" spans="1:7" ht="19.5" customHeight="1">
      <c r="A53" s="228" t="s">
        <v>236</v>
      </c>
      <c r="B53" s="229">
        <v>904</v>
      </c>
      <c r="C53" s="323">
        <v>8</v>
      </c>
      <c r="D53" s="323">
        <v>1</v>
      </c>
      <c r="E53" s="319" t="s">
        <v>324</v>
      </c>
      <c r="F53" s="320" t="s">
        <v>219</v>
      </c>
      <c r="G53" s="187">
        <v>14618</v>
      </c>
    </row>
    <row r="54" spans="1:7" ht="78.75">
      <c r="A54" s="228" t="s">
        <v>242</v>
      </c>
      <c r="B54" s="229">
        <v>904</v>
      </c>
      <c r="C54" s="323">
        <v>8</v>
      </c>
      <c r="D54" s="323">
        <v>1</v>
      </c>
      <c r="E54" s="319" t="s">
        <v>324</v>
      </c>
      <c r="F54" s="320" t="s">
        <v>0</v>
      </c>
      <c r="G54" s="187">
        <v>11737.6</v>
      </c>
    </row>
    <row r="55" spans="1:7" ht="31.5">
      <c r="A55" s="228" t="s">
        <v>226</v>
      </c>
      <c r="B55" s="229">
        <v>904</v>
      </c>
      <c r="C55" s="323">
        <v>8</v>
      </c>
      <c r="D55" s="323">
        <v>1</v>
      </c>
      <c r="E55" s="319" t="s">
        <v>324</v>
      </c>
      <c r="F55" s="320" t="s">
        <v>227</v>
      </c>
      <c r="G55" s="187">
        <v>2867.3</v>
      </c>
    </row>
    <row r="56" spans="1:7">
      <c r="A56" s="228" t="s">
        <v>238</v>
      </c>
      <c r="B56" s="229">
        <v>904</v>
      </c>
      <c r="C56" s="323">
        <v>8</v>
      </c>
      <c r="D56" s="323">
        <v>1</v>
      </c>
      <c r="E56" s="319" t="s">
        <v>324</v>
      </c>
      <c r="F56" s="320" t="s">
        <v>239</v>
      </c>
      <c r="G56" s="187">
        <v>13.1</v>
      </c>
    </row>
    <row r="57" spans="1:7" ht="157.5" customHeight="1">
      <c r="A57" s="228" t="s">
        <v>279</v>
      </c>
      <c r="B57" s="229">
        <v>904</v>
      </c>
      <c r="C57" s="323">
        <v>8</v>
      </c>
      <c r="D57" s="323">
        <v>1</v>
      </c>
      <c r="E57" s="319" t="s">
        <v>325</v>
      </c>
      <c r="F57" s="320" t="s">
        <v>219</v>
      </c>
      <c r="G57" s="187">
        <v>8278</v>
      </c>
    </row>
    <row r="58" spans="1:7" ht="78.75">
      <c r="A58" s="228" t="s">
        <v>242</v>
      </c>
      <c r="B58" s="229">
        <v>904</v>
      </c>
      <c r="C58" s="323">
        <v>8</v>
      </c>
      <c r="D58" s="323">
        <v>1</v>
      </c>
      <c r="E58" s="319" t="s">
        <v>325</v>
      </c>
      <c r="F58" s="320" t="s">
        <v>0</v>
      </c>
      <c r="G58" s="187">
        <v>8278</v>
      </c>
    </row>
    <row r="59" spans="1:7" ht="31.5">
      <c r="A59" s="228" t="s">
        <v>326</v>
      </c>
      <c r="B59" s="229">
        <v>904</v>
      </c>
      <c r="C59" s="323">
        <v>8</v>
      </c>
      <c r="D59" s="323">
        <v>1</v>
      </c>
      <c r="E59" s="319" t="s">
        <v>327</v>
      </c>
      <c r="F59" s="320" t="s">
        <v>219</v>
      </c>
      <c r="G59" s="187">
        <v>39.700000000000003</v>
      </c>
    </row>
    <row r="60" spans="1:7" ht="31.5">
      <c r="A60" s="228" t="s">
        <v>226</v>
      </c>
      <c r="B60" s="229">
        <v>904</v>
      </c>
      <c r="C60" s="323">
        <v>8</v>
      </c>
      <c r="D60" s="323">
        <v>1</v>
      </c>
      <c r="E60" s="319" t="s">
        <v>327</v>
      </c>
      <c r="F60" s="320" t="s">
        <v>227</v>
      </c>
      <c r="G60" s="187">
        <v>39.700000000000003</v>
      </c>
    </row>
    <row r="61" spans="1:7" ht="31.5">
      <c r="A61" s="228" t="s">
        <v>328</v>
      </c>
      <c r="B61" s="229">
        <v>904</v>
      </c>
      <c r="C61" s="323">
        <v>8</v>
      </c>
      <c r="D61" s="323">
        <v>1</v>
      </c>
      <c r="E61" s="319" t="s">
        <v>329</v>
      </c>
      <c r="F61" s="320" t="s">
        <v>219</v>
      </c>
      <c r="G61" s="187">
        <v>235</v>
      </c>
    </row>
    <row r="62" spans="1:7" ht="31.5">
      <c r="A62" s="228" t="s">
        <v>226</v>
      </c>
      <c r="B62" s="229">
        <v>904</v>
      </c>
      <c r="C62" s="323">
        <v>8</v>
      </c>
      <c r="D62" s="323">
        <v>1</v>
      </c>
      <c r="E62" s="319" t="s">
        <v>329</v>
      </c>
      <c r="F62" s="320" t="s">
        <v>227</v>
      </c>
      <c r="G62" s="187">
        <v>235</v>
      </c>
    </row>
    <row r="63" spans="1:7" ht="31.5">
      <c r="A63" s="228" t="s">
        <v>330</v>
      </c>
      <c r="B63" s="229">
        <v>904</v>
      </c>
      <c r="C63" s="323">
        <v>8</v>
      </c>
      <c r="D63" s="323">
        <v>1</v>
      </c>
      <c r="E63" s="319" t="s">
        <v>331</v>
      </c>
      <c r="F63" s="320" t="s">
        <v>219</v>
      </c>
      <c r="G63" s="187">
        <v>14575</v>
      </c>
    </row>
    <row r="64" spans="1:7" ht="47.25">
      <c r="A64" s="228" t="s">
        <v>332</v>
      </c>
      <c r="B64" s="229">
        <v>904</v>
      </c>
      <c r="C64" s="323">
        <v>8</v>
      </c>
      <c r="D64" s="323">
        <v>1</v>
      </c>
      <c r="E64" s="319" t="s">
        <v>333</v>
      </c>
      <c r="F64" s="320" t="s">
        <v>219</v>
      </c>
      <c r="G64" s="187">
        <v>222</v>
      </c>
    </row>
    <row r="65" spans="1:7" ht="31.5">
      <c r="A65" s="228" t="s">
        <v>226</v>
      </c>
      <c r="B65" s="229">
        <v>904</v>
      </c>
      <c r="C65" s="323">
        <v>8</v>
      </c>
      <c r="D65" s="323">
        <v>1</v>
      </c>
      <c r="E65" s="319" t="s">
        <v>333</v>
      </c>
      <c r="F65" s="320" t="s">
        <v>227</v>
      </c>
      <c r="G65" s="187">
        <v>222</v>
      </c>
    </row>
    <row r="66" spans="1:7" ht="18.75" customHeight="1">
      <c r="A66" s="228" t="s">
        <v>236</v>
      </c>
      <c r="B66" s="229">
        <v>904</v>
      </c>
      <c r="C66" s="323">
        <v>8</v>
      </c>
      <c r="D66" s="323">
        <v>1</v>
      </c>
      <c r="E66" s="319" t="s">
        <v>335</v>
      </c>
      <c r="F66" s="320" t="s">
        <v>219</v>
      </c>
      <c r="G66" s="187">
        <v>8055.1</v>
      </c>
    </row>
    <row r="67" spans="1:7" ht="78.75">
      <c r="A67" s="228" t="s">
        <v>242</v>
      </c>
      <c r="B67" s="229">
        <v>904</v>
      </c>
      <c r="C67" s="323">
        <v>8</v>
      </c>
      <c r="D67" s="323">
        <v>1</v>
      </c>
      <c r="E67" s="319" t="s">
        <v>335</v>
      </c>
      <c r="F67" s="320" t="s">
        <v>0</v>
      </c>
      <c r="G67" s="187">
        <v>6976</v>
      </c>
    </row>
    <row r="68" spans="1:7" ht="31.5">
      <c r="A68" s="228" t="s">
        <v>226</v>
      </c>
      <c r="B68" s="229">
        <v>904</v>
      </c>
      <c r="C68" s="323">
        <v>8</v>
      </c>
      <c r="D68" s="323">
        <v>1</v>
      </c>
      <c r="E68" s="319" t="s">
        <v>335</v>
      </c>
      <c r="F68" s="320" t="s">
        <v>227</v>
      </c>
      <c r="G68" s="187">
        <v>1059.3</v>
      </c>
    </row>
    <row r="69" spans="1:7">
      <c r="A69" s="228" t="s">
        <v>238</v>
      </c>
      <c r="B69" s="229">
        <v>904</v>
      </c>
      <c r="C69" s="323">
        <v>8</v>
      </c>
      <c r="D69" s="323">
        <v>1</v>
      </c>
      <c r="E69" s="319" t="s">
        <v>335</v>
      </c>
      <c r="F69" s="320" t="s">
        <v>239</v>
      </c>
      <c r="G69" s="187">
        <v>19.8</v>
      </c>
    </row>
    <row r="70" spans="1:7" ht="157.5" customHeight="1">
      <c r="A70" s="228" t="s">
        <v>279</v>
      </c>
      <c r="B70" s="229">
        <v>904</v>
      </c>
      <c r="C70" s="323">
        <v>8</v>
      </c>
      <c r="D70" s="323">
        <v>1</v>
      </c>
      <c r="E70" s="319" t="s">
        <v>336</v>
      </c>
      <c r="F70" s="320" t="s">
        <v>219</v>
      </c>
      <c r="G70" s="187">
        <v>4919</v>
      </c>
    </row>
    <row r="71" spans="1:7" ht="78.75">
      <c r="A71" s="228" t="s">
        <v>242</v>
      </c>
      <c r="B71" s="229">
        <v>904</v>
      </c>
      <c r="C71" s="323">
        <v>8</v>
      </c>
      <c r="D71" s="323">
        <v>1</v>
      </c>
      <c r="E71" s="319" t="s">
        <v>336</v>
      </c>
      <c r="F71" s="320" t="s">
        <v>0</v>
      </c>
      <c r="G71" s="187">
        <v>4919</v>
      </c>
    </row>
    <row r="72" spans="1:7">
      <c r="A72" s="228" t="s">
        <v>848</v>
      </c>
      <c r="B72" s="229">
        <v>904</v>
      </c>
      <c r="C72" s="323">
        <v>8</v>
      </c>
      <c r="D72" s="323">
        <v>1</v>
      </c>
      <c r="E72" s="319" t="s">
        <v>849</v>
      </c>
      <c r="F72" s="320" t="s">
        <v>219</v>
      </c>
      <c r="G72" s="187">
        <v>1378.9</v>
      </c>
    </row>
    <row r="73" spans="1:7" ht="31.5">
      <c r="A73" s="228" t="s">
        <v>226</v>
      </c>
      <c r="B73" s="229">
        <v>904</v>
      </c>
      <c r="C73" s="323">
        <v>8</v>
      </c>
      <c r="D73" s="323">
        <v>1</v>
      </c>
      <c r="E73" s="319" t="s">
        <v>849</v>
      </c>
      <c r="F73" s="320" t="s">
        <v>227</v>
      </c>
      <c r="G73" s="187">
        <v>1378.9</v>
      </c>
    </row>
    <row r="74" spans="1:7" ht="63">
      <c r="A74" s="228" t="s">
        <v>352</v>
      </c>
      <c r="B74" s="229">
        <v>904</v>
      </c>
      <c r="C74" s="323">
        <v>8</v>
      </c>
      <c r="D74" s="323">
        <v>1</v>
      </c>
      <c r="E74" s="319" t="s">
        <v>353</v>
      </c>
      <c r="F74" s="320" t="s">
        <v>219</v>
      </c>
      <c r="G74" s="187">
        <v>107</v>
      </c>
    </row>
    <row r="75" spans="1:7" ht="63">
      <c r="A75" s="228" t="s">
        <v>374</v>
      </c>
      <c r="B75" s="229">
        <v>904</v>
      </c>
      <c r="C75" s="323">
        <v>8</v>
      </c>
      <c r="D75" s="323">
        <v>1</v>
      </c>
      <c r="E75" s="319" t="s">
        <v>375</v>
      </c>
      <c r="F75" s="320" t="s">
        <v>219</v>
      </c>
      <c r="G75" s="187">
        <v>107</v>
      </c>
    </row>
    <row r="76" spans="1:7" ht="47.25">
      <c r="A76" s="228" t="s">
        <v>376</v>
      </c>
      <c r="B76" s="229">
        <v>904</v>
      </c>
      <c r="C76" s="323">
        <v>8</v>
      </c>
      <c r="D76" s="323">
        <v>1</v>
      </c>
      <c r="E76" s="319" t="s">
        <v>377</v>
      </c>
      <c r="F76" s="320" t="s">
        <v>219</v>
      </c>
      <c r="G76" s="187">
        <v>107</v>
      </c>
    </row>
    <row r="77" spans="1:7" ht="63">
      <c r="A77" s="228" t="s">
        <v>297</v>
      </c>
      <c r="B77" s="229">
        <v>904</v>
      </c>
      <c r="C77" s="323">
        <v>8</v>
      </c>
      <c r="D77" s="323">
        <v>1</v>
      </c>
      <c r="E77" s="319" t="s">
        <v>378</v>
      </c>
      <c r="F77" s="320" t="s">
        <v>219</v>
      </c>
      <c r="G77" s="187">
        <v>107</v>
      </c>
    </row>
    <row r="78" spans="1:7" ht="31.5">
      <c r="A78" s="228" t="s">
        <v>226</v>
      </c>
      <c r="B78" s="229">
        <v>904</v>
      </c>
      <c r="C78" s="323">
        <v>8</v>
      </c>
      <c r="D78" s="323">
        <v>1</v>
      </c>
      <c r="E78" s="319" t="s">
        <v>378</v>
      </c>
      <c r="F78" s="320" t="s">
        <v>227</v>
      </c>
      <c r="G78" s="187">
        <v>107</v>
      </c>
    </row>
    <row r="79" spans="1:7" ht="47.25">
      <c r="A79" s="228" t="s">
        <v>616</v>
      </c>
      <c r="B79" s="229">
        <v>904</v>
      </c>
      <c r="C79" s="323">
        <v>8</v>
      </c>
      <c r="D79" s="323">
        <v>1</v>
      </c>
      <c r="E79" s="319" t="s">
        <v>617</v>
      </c>
      <c r="F79" s="320" t="s">
        <v>219</v>
      </c>
      <c r="G79" s="187">
        <v>227.1</v>
      </c>
    </row>
    <row r="80" spans="1:7" ht="63">
      <c r="A80" s="228" t="s">
        <v>618</v>
      </c>
      <c r="B80" s="229">
        <v>904</v>
      </c>
      <c r="C80" s="323">
        <v>8</v>
      </c>
      <c r="D80" s="323">
        <v>1</v>
      </c>
      <c r="E80" s="319" t="s">
        <v>619</v>
      </c>
      <c r="F80" s="320" t="s">
        <v>219</v>
      </c>
      <c r="G80" s="187">
        <v>227.1</v>
      </c>
    </row>
    <row r="81" spans="1:7" ht="62.25" customHeight="1">
      <c r="A81" s="228" t="s">
        <v>620</v>
      </c>
      <c r="B81" s="229">
        <v>904</v>
      </c>
      <c r="C81" s="323">
        <v>8</v>
      </c>
      <c r="D81" s="323">
        <v>1</v>
      </c>
      <c r="E81" s="319" t="s">
        <v>621</v>
      </c>
      <c r="F81" s="320" t="s">
        <v>219</v>
      </c>
      <c r="G81" s="187">
        <v>227.1</v>
      </c>
    </row>
    <row r="82" spans="1:7" ht="47.25">
      <c r="A82" s="228" t="s">
        <v>622</v>
      </c>
      <c r="B82" s="229">
        <v>904</v>
      </c>
      <c r="C82" s="323">
        <v>8</v>
      </c>
      <c r="D82" s="323">
        <v>1</v>
      </c>
      <c r="E82" s="319" t="s">
        <v>623</v>
      </c>
      <c r="F82" s="320" t="s">
        <v>219</v>
      </c>
      <c r="G82" s="187">
        <v>227.1</v>
      </c>
    </row>
    <row r="83" spans="1:7" ht="31.5">
      <c r="A83" s="228" t="s">
        <v>226</v>
      </c>
      <c r="B83" s="229">
        <v>904</v>
      </c>
      <c r="C83" s="323">
        <v>8</v>
      </c>
      <c r="D83" s="323">
        <v>1</v>
      </c>
      <c r="E83" s="319" t="s">
        <v>623</v>
      </c>
      <c r="F83" s="320" t="s">
        <v>227</v>
      </c>
      <c r="G83" s="187">
        <v>227.1</v>
      </c>
    </row>
    <row r="84" spans="1:7">
      <c r="A84" s="228" t="s">
        <v>350</v>
      </c>
      <c r="B84" s="229">
        <v>904</v>
      </c>
      <c r="C84" s="323">
        <v>8</v>
      </c>
      <c r="D84" s="323">
        <v>4</v>
      </c>
      <c r="E84" s="319" t="s">
        <v>219</v>
      </c>
      <c r="F84" s="320" t="s">
        <v>219</v>
      </c>
      <c r="G84" s="187">
        <v>1670.1</v>
      </c>
    </row>
    <row r="85" spans="1:7" ht="47.25">
      <c r="A85" s="228" t="s">
        <v>311</v>
      </c>
      <c r="B85" s="229">
        <v>904</v>
      </c>
      <c r="C85" s="323">
        <v>8</v>
      </c>
      <c r="D85" s="323">
        <v>4</v>
      </c>
      <c r="E85" s="319" t="s">
        <v>312</v>
      </c>
      <c r="F85" s="320" t="s">
        <v>219</v>
      </c>
      <c r="G85" s="187">
        <v>1670.1</v>
      </c>
    </row>
    <row r="86" spans="1:7" ht="47.25">
      <c r="A86" s="228" t="s">
        <v>344</v>
      </c>
      <c r="B86" s="229">
        <v>904</v>
      </c>
      <c r="C86" s="323">
        <v>8</v>
      </c>
      <c r="D86" s="323">
        <v>4</v>
      </c>
      <c r="E86" s="319" t="s">
        <v>345</v>
      </c>
      <c r="F86" s="320" t="s">
        <v>219</v>
      </c>
      <c r="G86" s="187">
        <v>1670.1</v>
      </c>
    </row>
    <row r="87" spans="1:7" ht="31.5">
      <c r="A87" s="228" t="s">
        <v>346</v>
      </c>
      <c r="B87" s="229">
        <v>904</v>
      </c>
      <c r="C87" s="323">
        <v>8</v>
      </c>
      <c r="D87" s="323">
        <v>4</v>
      </c>
      <c r="E87" s="319" t="s">
        <v>347</v>
      </c>
      <c r="F87" s="320" t="s">
        <v>219</v>
      </c>
      <c r="G87" s="187">
        <v>1670.1</v>
      </c>
    </row>
    <row r="88" spans="1:7" ht="19.5" customHeight="1">
      <c r="A88" s="228" t="s">
        <v>348</v>
      </c>
      <c r="B88" s="229">
        <v>904</v>
      </c>
      <c r="C88" s="323">
        <v>8</v>
      </c>
      <c r="D88" s="323">
        <v>4</v>
      </c>
      <c r="E88" s="319" t="s">
        <v>349</v>
      </c>
      <c r="F88" s="320" t="s">
        <v>219</v>
      </c>
      <c r="G88" s="187">
        <v>980.1</v>
      </c>
    </row>
    <row r="89" spans="1:7" ht="78.75">
      <c r="A89" s="228" t="s">
        <v>242</v>
      </c>
      <c r="B89" s="229">
        <v>904</v>
      </c>
      <c r="C89" s="323">
        <v>8</v>
      </c>
      <c r="D89" s="323">
        <v>4</v>
      </c>
      <c r="E89" s="319" t="s">
        <v>349</v>
      </c>
      <c r="F89" s="320" t="s">
        <v>0</v>
      </c>
      <c r="G89" s="187">
        <v>977.2</v>
      </c>
    </row>
    <row r="90" spans="1:7" ht="31.5">
      <c r="A90" s="228" t="s">
        <v>226</v>
      </c>
      <c r="B90" s="229">
        <v>904</v>
      </c>
      <c r="C90" s="323">
        <v>8</v>
      </c>
      <c r="D90" s="323">
        <v>4</v>
      </c>
      <c r="E90" s="319" t="s">
        <v>349</v>
      </c>
      <c r="F90" s="320" t="s">
        <v>227</v>
      </c>
      <c r="G90" s="187">
        <v>2.9</v>
      </c>
    </row>
    <row r="91" spans="1:7" ht="157.5" customHeight="1">
      <c r="A91" s="228" t="s">
        <v>279</v>
      </c>
      <c r="B91" s="229">
        <v>904</v>
      </c>
      <c r="C91" s="323">
        <v>8</v>
      </c>
      <c r="D91" s="323">
        <v>4</v>
      </c>
      <c r="E91" s="319" t="s">
        <v>351</v>
      </c>
      <c r="F91" s="320" t="s">
        <v>219</v>
      </c>
      <c r="G91" s="187">
        <v>690</v>
      </c>
    </row>
    <row r="92" spans="1:7" ht="78.75">
      <c r="A92" s="228" t="s">
        <v>242</v>
      </c>
      <c r="B92" s="229">
        <v>904</v>
      </c>
      <c r="C92" s="323">
        <v>8</v>
      </c>
      <c r="D92" s="323">
        <v>4</v>
      </c>
      <c r="E92" s="319" t="s">
        <v>351</v>
      </c>
      <c r="F92" s="320" t="s">
        <v>0</v>
      </c>
      <c r="G92" s="187">
        <v>690</v>
      </c>
    </row>
    <row r="93" spans="1:7" s="185" customFormat="1">
      <c r="A93" s="226" t="s">
        <v>720</v>
      </c>
      <c r="B93" s="227">
        <v>907</v>
      </c>
      <c r="C93" s="322">
        <v>0</v>
      </c>
      <c r="D93" s="322">
        <v>0</v>
      </c>
      <c r="E93" s="316" t="s">
        <v>219</v>
      </c>
      <c r="F93" s="317" t="s">
        <v>219</v>
      </c>
      <c r="G93" s="184">
        <v>924886.4</v>
      </c>
    </row>
    <row r="94" spans="1:7">
      <c r="A94" s="228" t="s">
        <v>707</v>
      </c>
      <c r="B94" s="229">
        <v>907</v>
      </c>
      <c r="C94" s="323">
        <v>7</v>
      </c>
      <c r="D94" s="323">
        <v>0</v>
      </c>
      <c r="E94" s="319" t="s">
        <v>219</v>
      </c>
      <c r="F94" s="320" t="s">
        <v>219</v>
      </c>
      <c r="G94" s="187">
        <v>894557.8</v>
      </c>
    </row>
    <row r="95" spans="1:7">
      <c r="A95" s="228" t="s">
        <v>228</v>
      </c>
      <c r="B95" s="229">
        <v>907</v>
      </c>
      <c r="C95" s="323">
        <v>7</v>
      </c>
      <c r="D95" s="323">
        <v>1</v>
      </c>
      <c r="E95" s="319" t="s">
        <v>219</v>
      </c>
      <c r="F95" s="320" t="s">
        <v>219</v>
      </c>
      <c r="G95" s="187">
        <v>242957.8</v>
      </c>
    </row>
    <row r="96" spans="1:7" ht="31.5">
      <c r="A96" s="228" t="s">
        <v>217</v>
      </c>
      <c r="B96" s="229">
        <v>907</v>
      </c>
      <c r="C96" s="323">
        <v>7</v>
      </c>
      <c r="D96" s="323">
        <v>1</v>
      </c>
      <c r="E96" s="319" t="s">
        <v>218</v>
      </c>
      <c r="F96" s="320" t="s">
        <v>219</v>
      </c>
      <c r="G96" s="187">
        <v>242955</v>
      </c>
    </row>
    <row r="97" spans="1:7" ht="31.5">
      <c r="A97" s="228" t="s">
        <v>220</v>
      </c>
      <c r="B97" s="229">
        <v>907</v>
      </c>
      <c r="C97" s="323">
        <v>7</v>
      </c>
      <c r="D97" s="323">
        <v>1</v>
      </c>
      <c r="E97" s="319" t="s">
        <v>221</v>
      </c>
      <c r="F97" s="320" t="s">
        <v>219</v>
      </c>
      <c r="G97" s="187">
        <v>242955</v>
      </c>
    </row>
    <row r="98" spans="1:7" ht="31.5">
      <c r="A98" s="228" t="s">
        <v>222</v>
      </c>
      <c r="B98" s="229">
        <v>907</v>
      </c>
      <c r="C98" s="323">
        <v>7</v>
      </c>
      <c r="D98" s="323">
        <v>1</v>
      </c>
      <c r="E98" s="319" t="s">
        <v>223</v>
      </c>
      <c r="F98" s="320" t="s">
        <v>219</v>
      </c>
      <c r="G98" s="187">
        <v>242955</v>
      </c>
    </row>
    <row r="99" spans="1:7" ht="31.5">
      <c r="A99" s="228" t="s">
        <v>224</v>
      </c>
      <c r="B99" s="229">
        <v>907</v>
      </c>
      <c r="C99" s="323">
        <v>7</v>
      </c>
      <c r="D99" s="323">
        <v>1</v>
      </c>
      <c r="E99" s="319" t="s">
        <v>225</v>
      </c>
      <c r="F99" s="320" t="s">
        <v>219</v>
      </c>
      <c r="G99" s="187">
        <v>1455</v>
      </c>
    </row>
    <row r="100" spans="1:7" ht="31.5">
      <c r="A100" s="228" t="s">
        <v>226</v>
      </c>
      <c r="B100" s="229">
        <v>907</v>
      </c>
      <c r="C100" s="323">
        <v>7</v>
      </c>
      <c r="D100" s="323">
        <v>1</v>
      </c>
      <c r="E100" s="319" t="s">
        <v>225</v>
      </c>
      <c r="F100" s="320" t="s">
        <v>227</v>
      </c>
      <c r="G100" s="187">
        <v>1455</v>
      </c>
    </row>
    <row r="101" spans="1:7" ht="18.75" customHeight="1">
      <c r="A101" s="228" t="s">
        <v>229</v>
      </c>
      <c r="B101" s="229">
        <v>907</v>
      </c>
      <c r="C101" s="323">
        <v>7</v>
      </c>
      <c r="D101" s="323">
        <v>1</v>
      </c>
      <c r="E101" s="319" t="s">
        <v>230</v>
      </c>
      <c r="F101" s="320" t="s">
        <v>219</v>
      </c>
      <c r="G101" s="187">
        <v>1100</v>
      </c>
    </row>
    <row r="102" spans="1:7" ht="31.5">
      <c r="A102" s="228" t="s">
        <v>226</v>
      </c>
      <c r="B102" s="229">
        <v>907</v>
      </c>
      <c r="C102" s="323">
        <v>7</v>
      </c>
      <c r="D102" s="323">
        <v>1</v>
      </c>
      <c r="E102" s="319" t="s">
        <v>230</v>
      </c>
      <c r="F102" s="320" t="s">
        <v>227</v>
      </c>
      <c r="G102" s="187">
        <v>1100</v>
      </c>
    </row>
    <row r="103" spans="1:7" ht="31.5">
      <c r="A103" s="228" t="s">
        <v>231</v>
      </c>
      <c r="B103" s="229">
        <v>907</v>
      </c>
      <c r="C103" s="323">
        <v>7</v>
      </c>
      <c r="D103" s="323">
        <v>1</v>
      </c>
      <c r="E103" s="319" t="s">
        <v>232</v>
      </c>
      <c r="F103" s="320" t="s">
        <v>219</v>
      </c>
      <c r="G103" s="187">
        <v>33.4</v>
      </c>
    </row>
    <row r="104" spans="1:7" ht="31.5">
      <c r="A104" s="228" t="s">
        <v>226</v>
      </c>
      <c r="B104" s="229">
        <v>907</v>
      </c>
      <c r="C104" s="323">
        <v>7</v>
      </c>
      <c r="D104" s="323">
        <v>1</v>
      </c>
      <c r="E104" s="319" t="s">
        <v>232</v>
      </c>
      <c r="F104" s="320" t="s">
        <v>227</v>
      </c>
      <c r="G104" s="187">
        <v>33.4</v>
      </c>
    </row>
    <row r="105" spans="1:7" ht="18.75" customHeight="1">
      <c r="A105" s="228" t="s">
        <v>236</v>
      </c>
      <c r="B105" s="229">
        <v>907</v>
      </c>
      <c r="C105" s="323">
        <v>7</v>
      </c>
      <c r="D105" s="323">
        <v>1</v>
      </c>
      <c r="E105" s="319" t="s">
        <v>237</v>
      </c>
      <c r="F105" s="320" t="s">
        <v>219</v>
      </c>
      <c r="G105" s="187">
        <v>35523.800000000003</v>
      </c>
    </row>
    <row r="106" spans="1:7" ht="31.5">
      <c r="A106" s="228" t="s">
        <v>226</v>
      </c>
      <c r="B106" s="229">
        <v>907</v>
      </c>
      <c r="C106" s="323">
        <v>7</v>
      </c>
      <c r="D106" s="323">
        <v>1</v>
      </c>
      <c r="E106" s="319" t="s">
        <v>237</v>
      </c>
      <c r="F106" s="320" t="s">
        <v>227</v>
      </c>
      <c r="G106" s="187">
        <v>34860.699999999997</v>
      </c>
    </row>
    <row r="107" spans="1:7">
      <c r="A107" s="228" t="s">
        <v>238</v>
      </c>
      <c r="B107" s="229">
        <v>907</v>
      </c>
      <c r="C107" s="323">
        <v>7</v>
      </c>
      <c r="D107" s="323">
        <v>1</v>
      </c>
      <c r="E107" s="319" t="s">
        <v>237</v>
      </c>
      <c r="F107" s="320" t="s">
        <v>239</v>
      </c>
      <c r="G107" s="187">
        <v>663.1</v>
      </c>
    </row>
    <row r="108" spans="1:7" ht="61.5" customHeight="1">
      <c r="A108" s="228" t="s">
        <v>240</v>
      </c>
      <c r="B108" s="229">
        <v>907</v>
      </c>
      <c r="C108" s="323">
        <v>7</v>
      </c>
      <c r="D108" s="323">
        <v>1</v>
      </c>
      <c r="E108" s="319" t="s">
        <v>241</v>
      </c>
      <c r="F108" s="320" t="s">
        <v>219</v>
      </c>
      <c r="G108" s="187">
        <v>204842.8</v>
      </c>
    </row>
    <row r="109" spans="1:7" ht="78.75">
      <c r="A109" s="228" t="s">
        <v>242</v>
      </c>
      <c r="B109" s="229">
        <v>907</v>
      </c>
      <c r="C109" s="323">
        <v>7</v>
      </c>
      <c r="D109" s="323">
        <v>1</v>
      </c>
      <c r="E109" s="319" t="s">
        <v>241</v>
      </c>
      <c r="F109" s="320" t="s">
        <v>0</v>
      </c>
      <c r="G109" s="187">
        <v>203460.8</v>
      </c>
    </row>
    <row r="110" spans="1:7" ht="31.5">
      <c r="A110" s="228" t="s">
        <v>226</v>
      </c>
      <c r="B110" s="229">
        <v>907</v>
      </c>
      <c r="C110" s="323">
        <v>7</v>
      </c>
      <c r="D110" s="323">
        <v>1</v>
      </c>
      <c r="E110" s="319" t="s">
        <v>241</v>
      </c>
      <c r="F110" s="320" t="s">
        <v>227</v>
      </c>
      <c r="G110" s="187">
        <v>1382</v>
      </c>
    </row>
    <row r="111" spans="1:7" ht="63">
      <c r="A111" s="228" t="s">
        <v>352</v>
      </c>
      <c r="B111" s="229">
        <v>907</v>
      </c>
      <c r="C111" s="323">
        <v>7</v>
      </c>
      <c r="D111" s="323">
        <v>1</v>
      </c>
      <c r="E111" s="319" t="s">
        <v>353</v>
      </c>
      <c r="F111" s="320" t="s">
        <v>219</v>
      </c>
      <c r="G111" s="187">
        <v>2.8</v>
      </c>
    </row>
    <row r="112" spans="1:7" ht="63">
      <c r="A112" s="228" t="s">
        <v>374</v>
      </c>
      <c r="B112" s="229">
        <v>907</v>
      </c>
      <c r="C112" s="323">
        <v>7</v>
      </c>
      <c r="D112" s="323">
        <v>1</v>
      </c>
      <c r="E112" s="319" t="s">
        <v>375</v>
      </c>
      <c r="F112" s="320" t="s">
        <v>219</v>
      </c>
      <c r="G112" s="187">
        <v>2.8</v>
      </c>
    </row>
    <row r="113" spans="1:7" ht="47.25">
      <c r="A113" s="228" t="s">
        <v>376</v>
      </c>
      <c r="B113" s="229">
        <v>907</v>
      </c>
      <c r="C113" s="323">
        <v>7</v>
      </c>
      <c r="D113" s="323">
        <v>1</v>
      </c>
      <c r="E113" s="319" t="s">
        <v>377</v>
      </c>
      <c r="F113" s="320" t="s">
        <v>219</v>
      </c>
      <c r="G113" s="187">
        <v>2.8</v>
      </c>
    </row>
    <row r="114" spans="1:7" ht="63">
      <c r="A114" s="228" t="s">
        <v>297</v>
      </c>
      <c r="B114" s="229">
        <v>907</v>
      </c>
      <c r="C114" s="323">
        <v>7</v>
      </c>
      <c r="D114" s="323">
        <v>1</v>
      </c>
      <c r="E114" s="319" t="s">
        <v>378</v>
      </c>
      <c r="F114" s="320" t="s">
        <v>219</v>
      </c>
      <c r="G114" s="187">
        <v>2.8</v>
      </c>
    </row>
    <row r="115" spans="1:7" ht="31.5">
      <c r="A115" s="228" t="s">
        <v>226</v>
      </c>
      <c r="B115" s="229">
        <v>907</v>
      </c>
      <c r="C115" s="323">
        <v>7</v>
      </c>
      <c r="D115" s="323">
        <v>1</v>
      </c>
      <c r="E115" s="319" t="s">
        <v>378</v>
      </c>
      <c r="F115" s="320" t="s">
        <v>227</v>
      </c>
      <c r="G115" s="187">
        <v>2.8</v>
      </c>
    </row>
    <row r="116" spans="1:7">
      <c r="A116" s="228" t="s">
        <v>246</v>
      </c>
      <c r="B116" s="229">
        <v>907</v>
      </c>
      <c r="C116" s="323">
        <v>7</v>
      </c>
      <c r="D116" s="323">
        <v>2</v>
      </c>
      <c r="E116" s="319" t="s">
        <v>219</v>
      </c>
      <c r="F116" s="320" t="s">
        <v>219</v>
      </c>
      <c r="G116" s="187">
        <v>584005.9</v>
      </c>
    </row>
    <row r="117" spans="1:7" ht="31.5">
      <c r="A117" s="228" t="s">
        <v>217</v>
      </c>
      <c r="B117" s="229">
        <v>907</v>
      </c>
      <c r="C117" s="323">
        <v>7</v>
      </c>
      <c r="D117" s="323">
        <v>2</v>
      </c>
      <c r="E117" s="319" t="s">
        <v>218</v>
      </c>
      <c r="F117" s="320" t="s">
        <v>219</v>
      </c>
      <c r="G117" s="187">
        <v>583721.30000000005</v>
      </c>
    </row>
    <row r="118" spans="1:7" ht="31.5">
      <c r="A118" s="228" t="s">
        <v>220</v>
      </c>
      <c r="B118" s="229">
        <v>907</v>
      </c>
      <c r="C118" s="323">
        <v>7</v>
      </c>
      <c r="D118" s="323">
        <v>2</v>
      </c>
      <c r="E118" s="319" t="s">
        <v>221</v>
      </c>
      <c r="F118" s="320" t="s">
        <v>219</v>
      </c>
      <c r="G118" s="187">
        <v>583712.30000000005</v>
      </c>
    </row>
    <row r="119" spans="1:7" ht="31.5">
      <c r="A119" s="228" t="s">
        <v>243</v>
      </c>
      <c r="B119" s="229">
        <v>907</v>
      </c>
      <c r="C119" s="323">
        <v>7</v>
      </c>
      <c r="D119" s="323">
        <v>2</v>
      </c>
      <c r="E119" s="319" t="s">
        <v>244</v>
      </c>
      <c r="F119" s="320" t="s">
        <v>219</v>
      </c>
      <c r="G119" s="187">
        <v>577203.5</v>
      </c>
    </row>
    <row r="120" spans="1:7" ht="31.5">
      <c r="A120" s="228" t="s">
        <v>224</v>
      </c>
      <c r="B120" s="229">
        <v>907</v>
      </c>
      <c r="C120" s="323">
        <v>7</v>
      </c>
      <c r="D120" s="323">
        <v>2</v>
      </c>
      <c r="E120" s="319" t="s">
        <v>245</v>
      </c>
      <c r="F120" s="320" t="s">
        <v>219</v>
      </c>
      <c r="G120" s="187">
        <v>1194.8</v>
      </c>
    </row>
    <row r="121" spans="1:7" ht="31.5">
      <c r="A121" s="228" t="s">
        <v>226</v>
      </c>
      <c r="B121" s="229">
        <v>907</v>
      </c>
      <c r="C121" s="323">
        <v>7</v>
      </c>
      <c r="D121" s="323">
        <v>2</v>
      </c>
      <c r="E121" s="319" t="s">
        <v>245</v>
      </c>
      <c r="F121" s="320" t="s">
        <v>227</v>
      </c>
      <c r="G121" s="187">
        <v>1194.8</v>
      </c>
    </row>
    <row r="122" spans="1:7" ht="15.75" customHeight="1">
      <c r="A122" s="228" t="s">
        <v>229</v>
      </c>
      <c r="B122" s="229">
        <v>907</v>
      </c>
      <c r="C122" s="323">
        <v>7</v>
      </c>
      <c r="D122" s="323">
        <v>2</v>
      </c>
      <c r="E122" s="319" t="s">
        <v>247</v>
      </c>
      <c r="F122" s="320" t="s">
        <v>219</v>
      </c>
      <c r="G122" s="187">
        <v>1100</v>
      </c>
    </row>
    <row r="123" spans="1:7" ht="31.5">
      <c r="A123" s="228" t="s">
        <v>226</v>
      </c>
      <c r="B123" s="229">
        <v>907</v>
      </c>
      <c r="C123" s="323">
        <v>7</v>
      </c>
      <c r="D123" s="323">
        <v>2</v>
      </c>
      <c r="E123" s="319" t="s">
        <v>247</v>
      </c>
      <c r="F123" s="320" t="s">
        <v>227</v>
      </c>
      <c r="G123" s="187">
        <v>1100</v>
      </c>
    </row>
    <row r="124" spans="1:7" ht="31.5">
      <c r="A124" s="228" t="s">
        <v>231</v>
      </c>
      <c r="B124" s="229">
        <v>907</v>
      </c>
      <c r="C124" s="323">
        <v>7</v>
      </c>
      <c r="D124" s="323">
        <v>2</v>
      </c>
      <c r="E124" s="319" t="s">
        <v>248</v>
      </c>
      <c r="F124" s="320" t="s">
        <v>219</v>
      </c>
      <c r="G124" s="187">
        <v>90.5</v>
      </c>
    </row>
    <row r="125" spans="1:7" ht="31.5">
      <c r="A125" s="228" t="s">
        <v>226</v>
      </c>
      <c r="B125" s="229">
        <v>907</v>
      </c>
      <c r="C125" s="323">
        <v>7</v>
      </c>
      <c r="D125" s="323">
        <v>2</v>
      </c>
      <c r="E125" s="319" t="s">
        <v>248</v>
      </c>
      <c r="F125" s="320" t="s">
        <v>227</v>
      </c>
      <c r="G125" s="187">
        <v>90.5</v>
      </c>
    </row>
    <row r="126" spans="1:7" ht="31.5">
      <c r="A126" s="228" t="s">
        <v>249</v>
      </c>
      <c r="B126" s="229">
        <v>907</v>
      </c>
      <c r="C126" s="323">
        <v>7</v>
      </c>
      <c r="D126" s="323">
        <v>2</v>
      </c>
      <c r="E126" s="319" t="s">
        <v>250</v>
      </c>
      <c r="F126" s="320" t="s">
        <v>219</v>
      </c>
      <c r="G126" s="187">
        <v>8654.2000000000007</v>
      </c>
    </row>
    <row r="127" spans="1:7" ht="31.5">
      <c r="A127" s="228" t="s">
        <v>226</v>
      </c>
      <c r="B127" s="229">
        <v>907</v>
      </c>
      <c r="C127" s="323">
        <v>7</v>
      </c>
      <c r="D127" s="323">
        <v>2</v>
      </c>
      <c r="E127" s="319" t="s">
        <v>250</v>
      </c>
      <c r="F127" s="320" t="s">
        <v>227</v>
      </c>
      <c r="G127" s="187">
        <v>8654.2000000000007</v>
      </c>
    </row>
    <row r="128" spans="1:7" ht="31.5">
      <c r="A128" s="228" t="s">
        <v>251</v>
      </c>
      <c r="B128" s="229">
        <v>907</v>
      </c>
      <c r="C128" s="323">
        <v>7</v>
      </c>
      <c r="D128" s="323">
        <v>2</v>
      </c>
      <c r="E128" s="319" t="s">
        <v>252</v>
      </c>
      <c r="F128" s="320" t="s">
        <v>219</v>
      </c>
      <c r="G128" s="187">
        <v>120</v>
      </c>
    </row>
    <row r="129" spans="1:7" ht="78.75">
      <c r="A129" s="228" t="s">
        <v>242</v>
      </c>
      <c r="B129" s="229">
        <v>907</v>
      </c>
      <c r="C129" s="323">
        <v>7</v>
      </c>
      <c r="D129" s="323">
        <v>2</v>
      </c>
      <c r="E129" s="319" t="s">
        <v>252</v>
      </c>
      <c r="F129" s="320" t="s">
        <v>0</v>
      </c>
      <c r="G129" s="187">
        <v>120</v>
      </c>
    </row>
    <row r="130" spans="1:7">
      <c r="A130" s="228" t="s">
        <v>253</v>
      </c>
      <c r="B130" s="229">
        <v>907</v>
      </c>
      <c r="C130" s="323">
        <v>7</v>
      </c>
      <c r="D130" s="323">
        <v>2</v>
      </c>
      <c r="E130" s="319" t="s">
        <v>254</v>
      </c>
      <c r="F130" s="320" t="s">
        <v>219</v>
      </c>
      <c r="G130" s="187">
        <v>15</v>
      </c>
    </row>
    <row r="131" spans="1:7" ht="31.5">
      <c r="A131" s="228" t="s">
        <v>226</v>
      </c>
      <c r="B131" s="229">
        <v>907</v>
      </c>
      <c r="C131" s="323">
        <v>7</v>
      </c>
      <c r="D131" s="323">
        <v>2</v>
      </c>
      <c r="E131" s="319" t="s">
        <v>254</v>
      </c>
      <c r="F131" s="320" t="s">
        <v>227</v>
      </c>
      <c r="G131" s="187">
        <v>15</v>
      </c>
    </row>
    <row r="132" spans="1:7" ht="31.5">
      <c r="A132" s="228" t="s">
        <v>255</v>
      </c>
      <c r="B132" s="229">
        <v>907</v>
      </c>
      <c r="C132" s="323">
        <v>7</v>
      </c>
      <c r="D132" s="323">
        <v>2</v>
      </c>
      <c r="E132" s="319" t="s">
        <v>256</v>
      </c>
      <c r="F132" s="320" t="s">
        <v>219</v>
      </c>
      <c r="G132" s="187">
        <v>205.2</v>
      </c>
    </row>
    <row r="133" spans="1:7" ht="31.5">
      <c r="A133" s="228" t="s">
        <v>226</v>
      </c>
      <c r="B133" s="229">
        <v>907</v>
      </c>
      <c r="C133" s="323">
        <v>7</v>
      </c>
      <c r="D133" s="323">
        <v>2</v>
      </c>
      <c r="E133" s="319" t="s">
        <v>256</v>
      </c>
      <c r="F133" s="320" t="s">
        <v>227</v>
      </c>
      <c r="G133" s="187">
        <v>205.2</v>
      </c>
    </row>
    <row r="134" spans="1:7" ht="17.25" customHeight="1">
      <c r="A134" s="228" t="s">
        <v>236</v>
      </c>
      <c r="B134" s="229">
        <v>907</v>
      </c>
      <c r="C134" s="323">
        <v>7</v>
      </c>
      <c r="D134" s="323">
        <v>2</v>
      </c>
      <c r="E134" s="319" t="s">
        <v>258</v>
      </c>
      <c r="F134" s="320" t="s">
        <v>219</v>
      </c>
      <c r="G134" s="187">
        <v>34625.199999999997</v>
      </c>
    </row>
    <row r="135" spans="1:7" ht="31.5">
      <c r="A135" s="228" t="s">
        <v>226</v>
      </c>
      <c r="B135" s="229">
        <v>907</v>
      </c>
      <c r="C135" s="323">
        <v>7</v>
      </c>
      <c r="D135" s="323">
        <v>2</v>
      </c>
      <c r="E135" s="319" t="s">
        <v>258</v>
      </c>
      <c r="F135" s="320" t="s">
        <v>227</v>
      </c>
      <c r="G135" s="187">
        <v>32468.6</v>
      </c>
    </row>
    <row r="136" spans="1:7">
      <c r="A136" s="228" t="s">
        <v>238</v>
      </c>
      <c r="B136" s="229">
        <v>907</v>
      </c>
      <c r="C136" s="323">
        <v>7</v>
      </c>
      <c r="D136" s="323">
        <v>2</v>
      </c>
      <c r="E136" s="319" t="s">
        <v>258</v>
      </c>
      <c r="F136" s="320" t="s">
        <v>239</v>
      </c>
      <c r="G136" s="187">
        <v>2156.6</v>
      </c>
    </row>
    <row r="137" spans="1:7" ht="110.25">
      <c r="A137" s="228" t="s">
        <v>259</v>
      </c>
      <c r="B137" s="229">
        <v>907</v>
      </c>
      <c r="C137" s="323">
        <v>7</v>
      </c>
      <c r="D137" s="323">
        <v>2</v>
      </c>
      <c r="E137" s="319" t="s">
        <v>260</v>
      </c>
      <c r="F137" s="320" t="s">
        <v>219</v>
      </c>
      <c r="G137" s="187">
        <v>440222.3</v>
      </c>
    </row>
    <row r="138" spans="1:7" ht="78.75">
      <c r="A138" s="228" t="s">
        <v>242</v>
      </c>
      <c r="B138" s="229">
        <v>907</v>
      </c>
      <c r="C138" s="323">
        <v>7</v>
      </c>
      <c r="D138" s="323">
        <v>2</v>
      </c>
      <c r="E138" s="319" t="s">
        <v>260</v>
      </c>
      <c r="F138" s="320" t="s">
        <v>0</v>
      </c>
      <c r="G138" s="187">
        <v>431844.3</v>
      </c>
    </row>
    <row r="139" spans="1:7" ht="31.5">
      <c r="A139" s="228" t="s">
        <v>226</v>
      </c>
      <c r="B139" s="229">
        <v>907</v>
      </c>
      <c r="C139" s="323">
        <v>7</v>
      </c>
      <c r="D139" s="323">
        <v>2</v>
      </c>
      <c r="E139" s="319" t="s">
        <v>260</v>
      </c>
      <c r="F139" s="320" t="s">
        <v>227</v>
      </c>
      <c r="G139" s="187">
        <v>8378</v>
      </c>
    </row>
    <row r="140" spans="1:7" ht="47.25">
      <c r="A140" s="228" t="s">
        <v>838</v>
      </c>
      <c r="B140" s="229">
        <v>907</v>
      </c>
      <c r="C140" s="323">
        <v>7</v>
      </c>
      <c r="D140" s="323">
        <v>2</v>
      </c>
      <c r="E140" s="319" t="s">
        <v>839</v>
      </c>
      <c r="F140" s="320" t="s">
        <v>219</v>
      </c>
      <c r="G140" s="187">
        <v>570.9</v>
      </c>
    </row>
    <row r="141" spans="1:7" ht="31.5">
      <c r="A141" s="228" t="s">
        <v>226</v>
      </c>
      <c r="B141" s="229">
        <v>907</v>
      </c>
      <c r="C141" s="323">
        <v>7</v>
      </c>
      <c r="D141" s="323">
        <v>2</v>
      </c>
      <c r="E141" s="319" t="s">
        <v>839</v>
      </c>
      <c r="F141" s="320" t="s">
        <v>227</v>
      </c>
      <c r="G141" s="187">
        <v>570.9</v>
      </c>
    </row>
    <row r="142" spans="1:7" ht="94.5">
      <c r="A142" s="228" t="s">
        <v>840</v>
      </c>
      <c r="B142" s="229">
        <v>907</v>
      </c>
      <c r="C142" s="323">
        <v>7</v>
      </c>
      <c r="D142" s="323">
        <v>2</v>
      </c>
      <c r="E142" s="319" t="s">
        <v>841</v>
      </c>
      <c r="F142" s="320" t="s">
        <v>219</v>
      </c>
      <c r="G142" s="187">
        <v>30200</v>
      </c>
    </row>
    <row r="143" spans="1:7" ht="31.5">
      <c r="A143" s="228" t="s">
        <v>226</v>
      </c>
      <c r="B143" s="229">
        <v>907</v>
      </c>
      <c r="C143" s="323">
        <v>7</v>
      </c>
      <c r="D143" s="323">
        <v>2</v>
      </c>
      <c r="E143" s="319" t="s">
        <v>841</v>
      </c>
      <c r="F143" s="320" t="s">
        <v>227</v>
      </c>
      <c r="G143" s="187">
        <v>30200</v>
      </c>
    </row>
    <row r="144" spans="1:7" ht="31.5">
      <c r="A144" s="228" t="s">
        <v>261</v>
      </c>
      <c r="B144" s="229">
        <v>907</v>
      </c>
      <c r="C144" s="323">
        <v>7</v>
      </c>
      <c r="D144" s="323">
        <v>2</v>
      </c>
      <c r="E144" s="319" t="s">
        <v>262</v>
      </c>
      <c r="F144" s="320" t="s">
        <v>219</v>
      </c>
      <c r="G144" s="187">
        <v>27865.200000000001</v>
      </c>
    </row>
    <row r="145" spans="1:7" ht="31.5">
      <c r="A145" s="228" t="s">
        <v>226</v>
      </c>
      <c r="B145" s="229">
        <v>907</v>
      </c>
      <c r="C145" s="323">
        <v>7</v>
      </c>
      <c r="D145" s="323">
        <v>2</v>
      </c>
      <c r="E145" s="319" t="s">
        <v>262</v>
      </c>
      <c r="F145" s="320" t="s">
        <v>227</v>
      </c>
      <c r="G145" s="187">
        <v>27865.200000000001</v>
      </c>
    </row>
    <row r="146" spans="1:7" ht="126">
      <c r="A146" s="228" t="s">
        <v>263</v>
      </c>
      <c r="B146" s="229">
        <v>907</v>
      </c>
      <c r="C146" s="323">
        <v>7</v>
      </c>
      <c r="D146" s="323">
        <v>2</v>
      </c>
      <c r="E146" s="319" t="s">
        <v>264</v>
      </c>
      <c r="F146" s="320" t="s">
        <v>219</v>
      </c>
      <c r="G146" s="187">
        <v>2456</v>
      </c>
    </row>
    <row r="147" spans="1:7" ht="31.5">
      <c r="A147" s="228" t="s">
        <v>226</v>
      </c>
      <c r="B147" s="229">
        <v>907</v>
      </c>
      <c r="C147" s="323">
        <v>7</v>
      </c>
      <c r="D147" s="323">
        <v>2</v>
      </c>
      <c r="E147" s="319" t="s">
        <v>264</v>
      </c>
      <c r="F147" s="320" t="s">
        <v>227</v>
      </c>
      <c r="G147" s="187">
        <v>2456</v>
      </c>
    </row>
    <row r="148" spans="1:7" ht="47.25">
      <c r="A148" s="228" t="s">
        <v>265</v>
      </c>
      <c r="B148" s="229">
        <v>907</v>
      </c>
      <c r="C148" s="323">
        <v>7</v>
      </c>
      <c r="D148" s="323">
        <v>2</v>
      </c>
      <c r="E148" s="319" t="s">
        <v>266</v>
      </c>
      <c r="F148" s="320" t="s">
        <v>219</v>
      </c>
      <c r="G148" s="187">
        <v>15610.4</v>
      </c>
    </row>
    <row r="149" spans="1:7" ht="31.5">
      <c r="A149" s="228" t="s">
        <v>226</v>
      </c>
      <c r="B149" s="229">
        <v>907</v>
      </c>
      <c r="C149" s="323">
        <v>7</v>
      </c>
      <c r="D149" s="323">
        <v>2</v>
      </c>
      <c r="E149" s="319" t="s">
        <v>266</v>
      </c>
      <c r="F149" s="320" t="s">
        <v>227</v>
      </c>
      <c r="G149" s="187">
        <v>15610.4</v>
      </c>
    </row>
    <row r="150" spans="1:7" ht="46.5" customHeight="1">
      <c r="A150" s="228" t="s">
        <v>842</v>
      </c>
      <c r="B150" s="229">
        <v>907</v>
      </c>
      <c r="C150" s="323">
        <v>7</v>
      </c>
      <c r="D150" s="323">
        <v>2</v>
      </c>
      <c r="E150" s="319" t="s">
        <v>843</v>
      </c>
      <c r="F150" s="320" t="s">
        <v>219</v>
      </c>
      <c r="G150" s="187">
        <v>2203.8000000000002</v>
      </c>
    </row>
    <row r="151" spans="1:7" ht="31.5">
      <c r="A151" s="228" t="s">
        <v>226</v>
      </c>
      <c r="B151" s="229">
        <v>907</v>
      </c>
      <c r="C151" s="323">
        <v>7</v>
      </c>
      <c r="D151" s="323">
        <v>2</v>
      </c>
      <c r="E151" s="319" t="s">
        <v>843</v>
      </c>
      <c r="F151" s="320" t="s">
        <v>227</v>
      </c>
      <c r="G151" s="187">
        <v>2203.8000000000002</v>
      </c>
    </row>
    <row r="152" spans="1:7" ht="63">
      <c r="A152" s="228" t="s">
        <v>267</v>
      </c>
      <c r="B152" s="229">
        <v>907</v>
      </c>
      <c r="C152" s="323">
        <v>7</v>
      </c>
      <c r="D152" s="323">
        <v>2</v>
      </c>
      <c r="E152" s="319" t="s">
        <v>268</v>
      </c>
      <c r="F152" s="320" t="s">
        <v>219</v>
      </c>
      <c r="G152" s="187">
        <v>8710.2000000000007</v>
      </c>
    </row>
    <row r="153" spans="1:7" ht="31.5">
      <c r="A153" s="228" t="s">
        <v>226</v>
      </c>
      <c r="B153" s="229">
        <v>907</v>
      </c>
      <c r="C153" s="323">
        <v>7</v>
      </c>
      <c r="D153" s="323">
        <v>2</v>
      </c>
      <c r="E153" s="319" t="s">
        <v>268</v>
      </c>
      <c r="F153" s="320" t="s">
        <v>227</v>
      </c>
      <c r="G153" s="187">
        <v>8710.2000000000007</v>
      </c>
    </row>
    <row r="154" spans="1:7" ht="63">
      <c r="A154" s="228" t="s">
        <v>269</v>
      </c>
      <c r="B154" s="229">
        <v>907</v>
      </c>
      <c r="C154" s="323">
        <v>7</v>
      </c>
      <c r="D154" s="323">
        <v>2</v>
      </c>
      <c r="E154" s="319" t="s">
        <v>270</v>
      </c>
      <c r="F154" s="320" t="s">
        <v>219</v>
      </c>
      <c r="G154" s="187">
        <v>2452.3000000000002</v>
      </c>
    </row>
    <row r="155" spans="1:7" ht="31.5">
      <c r="A155" s="228" t="s">
        <v>226</v>
      </c>
      <c r="B155" s="229">
        <v>907</v>
      </c>
      <c r="C155" s="323">
        <v>7</v>
      </c>
      <c r="D155" s="323">
        <v>2</v>
      </c>
      <c r="E155" s="319" t="s">
        <v>270</v>
      </c>
      <c r="F155" s="320" t="s">
        <v>227</v>
      </c>
      <c r="G155" s="187">
        <v>2452.3000000000002</v>
      </c>
    </row>
    <row r="156" spans="1:7" ht="126">
      <c r="A156" s="228" t="s">
        <v>271</v>
      </c>
      <c r="B156" s="229">
        <v>907</v>
      </c>
      <c r="C156" s="323">
        <v>7</v>
      </c>
      <c r="D156" s="323">
        <v>2</v>
      </c>
      <c r="E156" s="319" t="s">
        <v>272</v>
      </c>
      <c r="F156" s="320" t="s">
        <v>219</v>
      </c>
      <c r="G156" s="187">
        <v>907.5</v>
      </c>
    </row>
    <row r="157" spans="1:7" ht="31.5">
      <c r="A157" s="228" t="s">
        <v>226</v>
      </c>
      <c r="B157" s="229">
        <v>907</v>
      </c>
      <c r="C157" s="323">
        <v>7</v>
      </c>
      <c r="D157" s="323">
        <v>2</v>
      </c>
      <c r="E157" s="319" t="s">
        <v>272</v>
      </c>
      <c r="F157" s="320" t="s">
        <v>227</v>
      </c>
      <c r="G157" s="187">
        <v>907.5</v>
      </c>
    </row>
    <row r="158" spans="1:7">
      <c r="A158" s="228" t="s">
        <v>844</v>
      </c>
      <c r="B158" s="229">
        <v>907</v>
      </c>
      <c r="C158" s="323">
        <v>7</v>
      </c>
      <c r="D158" s="323">
        <v>2</v>
      </c>
      <c r="E158" s="319" t="s">
        <v>845</v>
      </c>
      <c r="F158" s="320" t="s">
        <v>219</v>
      </c>
      <c r="G158" s="187">
        <v>6508.8</v>
      </c>
    </row>
    <row r="159" spans="1:7" ht="47.25">
      <c r="A159" s="228" t="s">
        <v>846</v>
      </c>
      <c r="B159" s="229">
        <v>907</v>
      </c>
      <c r="C159" s="323">
        <v>7</v>
      </c>
      <c r="D159" s="323">
        <v>2</v>
      </c>
      <c r="E159" s="319" t="s">
        <v>847</v>
      </c>
      <c r="F159" s="320" t="s">
        <v>219</v>
      </c>
      <c r="G159" s="187">
        <v>6508.8</v>
      </c>
    </row>
    <row r="160" spans="1:7" ht="31.5">
      <c r="A160" s="228" t="s">
        <v>226</v>
      </c>
      <c r="B160" s="229">
        <v>907</v>
      </c>
      <c r="C160" s="323">
        <v>7</v>
      </c>
      <c r="D160" s="323">
        <v>2</v>
      </c>
      <c r="E160" s="319" t="s">
        <v>847</v>
      </c>
      <c r="F160" s="320" t="s">
        <v>227</v>
      </c>
      <c r="G160" s="187">
        <v>6508.8</v>
      </c>
    </row>
    <row r="161" spans="1:7" ht="47.25">
      <c r="A161" s="228" t="s">
        <v>286</v>
      </c>
      <c r="B161" s="229">
        <v>907</v>
      </c>
      <c r="C161" s="323">
        <v>7</v>
      </c>
      <c r="D161" s="323">
        <v>2</v>
      </c>
      <c r="E161" s="319" t="s">
        <v>287</v>
      </c>
      <c r="F161" s="320" t="s">
        <v>219</v>
      </c>
      <c r="G161" s="187">
        <v>9</v>
      </c>
    </row>
    <row r="162" spans="1:7" ht="47.25">
      <c r="A162" s="228" t="s">
        <v>299</v>
      </c>
      <c r="B162" s="229">
        <v>907</v>
      </c>
      <c r="C162" s="323">
        <v>7</v>
      </c>
      <c r="D162" s="323">
        <v>2</v>
      </c>
      <c r="E162" s="319" t="s">
        <v>300</v>
      </c>
      <c r="F162" s="320" t="s">
        <v>219</v>
      </c>
      <c r="G162" s="187">
        <v>9</v>
      </c>
    </row>
    <row r="163" spans="1:7" ht="63">
      <c r="A163" s="228" t="s">
        <v>301</v>
      </c>
      <c r="B163" s="229">
        <v>907</v>
      </c>
      <c r="C163" s="323">
        <v>7</v>
      </c>
      <c r="D163" s="323">
        <v>2</v>
      </c>
      <c r="E163" s="319" t="s">
        <v>302</v>
      </c>
      <c r="F163" s="320" t="s">
        <v>219</v>
      </c>
      <c r="G163" s="187">
        <v>9</v>
      </c>
    </row>
    <row r="164" spans="1:7">
      <c r="A164" s="228" t="s">
        <v>303</v>
      </c>
      <c r="B164" s="229">
        <v>907</v>
      </c>
      <c r="C164" s="323">
        <v>7</v>
      </c>
      <c r="D164" s="323">
        <v>2</v>
      </c>
      <c r="E164" s="319" t="s">
        <v>302</v>
      </c>
      <c r="F164" s="320" t="s">
        <v>304</v>
      </c>
      <c r="G164" s="187">
        <v>9</v>
      </c>
    </row>
    <row r="165" spans="1:7" ht="63">
      <c r="A165" s="228" t="s">
        <v>352</v>
      </c>
      <c r="B165" s="229">
        <v>907</v>
      </c>
      <c r="C165" s="323">
        <v>7</v>
      </c>
      <c r="D165" s="323">
        <v>2</v>
      </c>
      <c r="E165" s="319" t="s">
        <v>353</v>
      </c>
      <c r="F165" s="320" t="s">
        <v>219</v>
      </c>
      <c r="G165" s="187">
        <v>284.60000000000002</v>
      </c>
    </row>
    <row r="166" spans="1:7" ht="63">
      <c r="A166" s="228" t="s">
        <v>374</v>
      </c>
      <c r="B166" s="229">
        <v>907</v>
      </c>
      <c r="C166" s="323">
        <v>7</v>
      </c>
      <c r="D166" s="323">
        <v>2</v>
      </c>
      <c r="E166" s="319" t="s">
        <v>375</v>
      </c>
      <c r="F166" s="320" t="s">
        <v>219</v>
      </c>
      <c r="G166" s="187">
        <v>284.60000000000002</v>
      </c>
    </row>
    <row r="167" spans="1:7" ht="47.25">
      <c r="A167" s="228" t="s">
        <v>376</v>
      </c>
      <c r="B167" s="229">
        <v>907</v>
      </c>
      <c r="C167" s="323">
        <v>7</v>
      </c>
      <c r="D167" s="323">
        <v>2</v>
      </c>
      <c r="E167" s="319" t="s">
        <v>377</v>
      </c>
      <c r="F167" s="320" t="s">
        <v>219</v>
      </c>
      <c r="G167" s="187">
        <v>284.60000000000002</v>
      </c>
    </row>
    <row r="168" spans="1:7" ht="63">
      <c r="A168" s="228" t="s">
        <v>297</v>
      </c>
      <c r="B168" s="229">
        <v>907</v>
      </c>
      <c r="C168" s="323">
        <v>7</v>
      </c>
      <c r="D168" s="323">
        <v>2</v>
      </c>
      <c r="E168" s="319" t="s">
        <v>378</v>
      </c>
      <c r="F168" s="320" t="s">
        <v>219</v>
      </c>
      <c r="G168" s="187">
        <v>284.60000000000002</v>
      </c>
    </row>
    <row r="169" spans="1:7" ht="31.5">
      <c r="A169" s="228" t="s">
        <v>226</v>
      </c>
      <c r="B169" s="229">
        <v>907</v>
      </c>
      <c r="C169" s="323">
        <v>7</v>
      </c>
      <c r="D169" s="323">
        <v>2</v>
      </c>
      <c r="E169" s="319" t="s">
        <v>378</v>
      </c>
      <c r="F169" s="320" t="s">
        <v>227</v>
      </c>
      <c r="G169" s="187">
        <v>284.60000000000002</v>
      </c>
    </row>
    <row r="170" spans="1:7">
      <c r="A170" s="228" t="s">
        <v>276</v>
      </c>
      <c r="B170" s="229">
        <v>907</v>
      </c>
      <c r="C170" s="323">
        <v>7</v>
      </c>
      <c r="D170" s="323">
        <v>3</v>
      </c>
      <c r="E170" s="319" t="s">
        <v>219</v>
      </c>
      <c r="F170" s="320" t="s">
        <v>219</v>
      </c>
      <c r="G170" s="187">
        <v>49479.6</v>
      </c>
    </row>
    <row r="171" spans="1:7" ht="31.5">
      <c r="A171" s="228" t="s">
        <v>217</v>
      </c>
      <c r="B171" s="229">
        <v>907</v>
      </c>
      <c r="C171" s="323">
        <v>7</v>
      </c>
      <c r="D171" s="323">
        <v>3</v>
      </c>
      <c r="E171" s="319" t="s">
        <v>218</v>
      </c>
      <c r="F171" s="320" t="s">
        <v>219</v>
      </c>
      <c r="G171" s="187">
        <v>49479.6</v>
      </c>
    </row>
    <row r="172" spans="1:7" ht="31.5">
      <c r="A172" s="228" t="s">
        <v>220</v>
      </c>
      <c r="B172" s="229">
        <v>907</v>
      </c>
      <c r="C172" s="323">
        <v>7</v>
      </c>
      <c r="D172" s="323">
        <v>3</v>
      </c>
      <c r="E172" s="319" t="s">
        <v>221</v>
      </c>
      <c r="F172" s="320" t="s">
        <v>219</v>
      </c>
      <c r="G172" s="187">
        <v>49479.6</v>
      </c>
    </row>
    <row r="173" spans="1:7" ht="31.5">
      <c r="A173" s="228" t="s">
        <v>273</v>
      </c>
      <c r="B173" s="229">
        <v>907</v>
      </c>
      <c r="C173" s="323">
        <v>7</v>
      </c>
      <c r="D173" s="323">
        <v>3</v>
      </c>
      <c r="E173" s="319" t="s">
        <v>274</v>
      </c>
      <c r="F173" s="320" t="s">
        <v>219</v>
      </c>
      <c r="G173" s="187">
        <v>49479.6</v>
      </c>
    </row>
    <row r="174" spans="1:7" ht="31.5">
      <c r="A174" s="228" t="s">
        <v>224</v>
      </c>
      <c r="B174" s="229">
        <v>907</v>
      </c>
      <c r="C174" s="323">
        <v>7</v>
      </c>
      <c r="D174" s="323">
        <v>3</v>
      </c>
      <c r="E174" s="319" t="s">
        <v>275</v>
      </c>
      <c r="F174" s="320" t="s">
        <v>219</v>
      </c>
      <c r="G174" s="187">
        <v>77.7</v>
      </c>
    </row>
    <row r="175" spans="1:7" ht="31.5">
      <c r="A175" s="228" t="s">
        <v>226</v>
      </c>
      <c r="B175" s="229">
        <v>907</v>
      </c>
      <c r="C175" s="323">
        <v>7</v>
      </c>
      <c r="D175" s="323">
        <v>3</v>
      </c>
      <c r="E175" s="319" t="s">
        <v>275</v>
      </c>
      <c r="F175" s="320" t="s">
        <v>227</v>
      </c>
      <c r="G175" s="187">
        <v>77.7</v>
      </c>
    </row>
    <row r="176" spans="1:7" ht="18.75" customHeight="1">
      <c r="A176" s="228" t="s">
        <v>236</v>
      </c>
      <c r="B176" s="229">
        <v>907</v>
      </c>
      <c r="C176" s="323">
        <v>7</v>
      </c>
      <c r="D176" s="323">
        <v>3</v>
      </c>
      <c r="E176" s="319" t="s">
        <v>278</v>
      </c>
      <c r="F176" s="320" t="s">
        <v>219</v>
      </c>
      <c r="G176" s="187">
        <v>29515.9</v>
      </c>
    </row>
    <row r="177" spans="1:7" ht="78.75">
      <c r="A177" s="228" t="s">
        <v>242</v>
      </c>
      <c r="B177" s="229">
        <v>907</v>
      </c>
      <c r="C177" s="323">
        <v>7</v>
      </c>
      <c r="D177" s="323">
        <v>3</v>
      </c>
      <c r="E177" s="319" t="s">
        <v>278</v>
      </c>
      <c r="F177" s="320" t="s">
        <v>0</v>
      </c>
      <c r="G177" s="187">
        <v>26795.5</v>
      </c>
    </row>
    <row r="178" spans="1:7" ht="31.5">
      <c r="A178" s="228" t="s">
        <v>226</v>
      </c>
      <c r="B178" s="229">
        <v>907</v>
      </c>
      <c r="C178" s="323">
        <v>7</v>
      </c>
      <c r="D178" s="323">
        <v>3</v>
      </c>
      <c r="E178" s="319" t="s">
        <v>278</v>
      </c>
      <c r="F178" s="320" t="s">
        <v>227</v>
      </c>
      <c r="G178" s="187">
        <v>2374.1</v>
      </c>
    </row>
    <row r="179" spans="1:7">
      <c r="A179" s="228" t="s">
        <v>238</v>
      </c>
      <c r="B179" s="229">
        <v>907</v>
      </c>
      <c r="C179" s="323">
        <v>7</v>
      </c>
      <c r="D179" s="323">
        <v>3</v>
      </c>
      <c r="E179" s="319" t="s">
        <v>278</v>
      </c>
      <c r="F179" s="320" t="s">
        <v>239</v>
      </c>
      <c r="G179" s="187">
        <v>346.3</v>
      </c>
    </row>
    <row r="180" spans="1:7" ht="157.5" customHeight="1">
      <c r="A180" s="228" t="s">
        <v>279</v>
      </c>
      <c r="B180" s="229">
        <v>907</v>
      </c>
      <c r="C180" s="323">
        <v>7</v>
      </c>
      <c r="D180" s="323">
        <v>3</v>
      </c>
      <c r="E180" s="319" t="s">
        <v>280</v>
      </c>
      <c r="F180" s="320" t="s">
        <v>219</v>
      </c>
      <c r="G180" s="187">
        <v>19886</v>
      </c>
    </row>
    <row r="181" spans="1:7" ht="78.75">
      <c r="A181" s="228" t="s">
        <v>242</v>
      </c>
      <c r="B181" s="229">
        <v>907</v>
      </c>
      <c r="C181" s="323">
        <v>7</v>
      </c>
      <c r="D181" s="323">
        <v>3</v>
      </c>
      <c r="E181" s="319" t="s">
        <v>280</v>
      </c>
      <c r="F181" s="320" t="s">
        <v>0</v>
      </c>
      <c r="G181" s="187">
        <v>19886</v>
      </c>
    </row>
    <row r="182" spans="1:7" ht="31.5">
      <c r="A182" s="228" t="s">
        <v>235</v>
      </c>
      <c r="B182" s="229">
        <v>907</v>
      </c>
      <c r="C182" s="323">
        <v>7</v>
      </c>
      <c r="D182" s="323">
        <v>5</v>
      </c>
      <c r="E182" s="319" t="s">
        <v>219</v>
      </c>
      <c r="F182" s="320" t="s">
        <v>219</v>
      </c>
      <c r="G182" s="187">
        <v>283.7</v>
      </c>
    </row>
    <row r="183" spans="1:7" ht="31.5">
      <c r="A183" s="228" t="s">
        <v>217</v>
      </c>
      <c r="B183" s="229">
        <v>907</v>
      </c>
      <c r="C183" s="323">
        <v>7</v>
      </c>
      <c r="D183" s="323">
        <v>5</v>
      </c>
      <c r="E183" s="319" t="s">
        <v>218</v>
      </c>
      <c r="F183" s="320" t="s">
        <v>219</v>
      </c>
      <c r="G183" s="187">
        <v>283.7</v>
      </c>
    </row>
    <row r="184" spans="1:7" ht="31.5">
      <c r="A184" s="228" t="s">
        <v>220</v>
      </c>
      <c r="B184" s="229">
        <v>907</v>
      </c>
      <c r="C184" s="323">
        <v>7</v>
      </c>
      <c r="D184" s="323">
        <v>5</v>
      </c>
      <c r="E184" s="319" t="s">
        <v>221</v>
      </c>
      <c r="F184" s="320" t="s">
        <v>219</v>
      </c>
      <c r="G184" s="187">
        <v>283.7</v>
      </c>
    </row>
    <row r="185" spans="1:7" ht="31.5">
      <c r="A185" s="228" t="s">
        <v>222</v>
      </c>
      <c r="B185" s="229">
        <v>907</v>
      </c>
      <c r="C185" s="323">
        <v>7</v>
      </c>
      <c r="D185" s="323">
        <v>5</v>
      </c>
      <c r="E185" s="319" t="s">
        <v>223</v>
      </c>
      <c r="F185" s="320" t="s">
        <v>219</v>
      </c>
      <c r="G185" s="187">
        <v>153.69999999999999</v>
      </c>
    </row>
    <row r="186" spans="1:7" ht="31.5">
      <c r="A186" s="228" t="s">
        <v>233</v>
      </c>
      <c r="B186" s="229">
        <v>907</v>
      </c>
      <c r="C186" s="323">
        <v>7</v>
      </c>
      <c r="D186" s="323">
        <v>5</v>
      </c>
      <c r="E186" s="319" t="s">
        <v>234</v>
      </c>
      <c r="F186" s="320" t="s">
        <v>219</v>
      </c>
      <c r="G186" s="187">
        <v>153.69999999999999</v>
      </c>
    </row>
    <row r="187" spans="1:7" ht="31.5">
      <c r="A187" s="228" t="s">
        <v>226</v>
      </c>
      <c r="B187" s="229">
        <v>907</v>
      </c>
      <c r="C187" s="323">
        <v>7</v>
      </c>
      <c r="D187" s="323">
        <v>5</v>
      </c>
      <c r="E187" s="319" t="s">
        <v>234</v>
      </c>
      <c r="F187" s="320" t="s">
        <v>227</v>
      </c>
      <c r="G187" s="187">
        <v>153.69999999999999</v>
      </c>
    </row>
    <row r="188" spans="1:7" ht="31.5">
      <c r="A188" s="228" t="s">
        <v>243</v>
      </c>
      <c r="B188" s="229">
        <v>907</v>
      </c>
      <c r="C188" s="323">
        <v>7</v>
      </c>
      <c r="D188" s="323">
        <v>5</v>
      </c>
      <c r="E188" s="319" t="s">
        <v>244</v>
      </c>
      <c r="F188" s="320" t="s">
        <v>219</v>
      </c>
      <c r="G188" s="187">
        <v>121</v>
      </c>
    </row>
    <row r="189" spans="1:7" ht="31.5">
      <c r="A189" s="228" t="s">
        <v>233</v>
      </c>
      <c r="B189" s="229">
        <v>907</v>
      </c>
      <c r="C189" s="323">
        <v>7</v>
      </c>
      <c r="D189" s="323">
        <v>5</v>
      </c>
      <c r="E189" s="319" t="s">
        <v>257</v>
      </c>
      <c r="F189" s="320" t="s">
        <v>219</v>
      </c>
      <c r="G189" s="187">
        <v>121</v>
      </c>
    </row>
    <row r="190" spans="1:7" ht="31.5">
      <c r="A190" s="228" t="s">
        <v>226</v>
      </c>
      <c r="B190" s="229">
        <v>907</v>
      </c>
      <c r="C190" s="323">
        <v>7</v>
      </c>
      <c r="D190" s="323">
        <v>5</v>
      </c>
      <c r="E190" s="319" t="s">
        <v>257</v>
      </c>
      <c r="F190" s="320" t="s">
        <v>227</v>
      </c>
      <c r="G190" s="187">
        <v>121</v>
      </c>
    </row>
    <row r="191" spans="1:7" ht="31.5">
      <c r="A191" s="228" t="s">
        <v>273</v>
      </c>
      <c r="B191" s="229">
        <v>907</v>
      </c>
      <c r="C191" s="323">
        <v>7</v>
      </c>
      <c r="D191" s="323">
        <v>5</v>
      </c>
      <c r="E191" s="319" t="s">
        <v>274</v>
      </c>
      <c r="F191" s="320" t="s">
        <v>219</v>
      </c>
      <c r="G191" s="187">
        <v>9</v>
      </c>
    </row>
    <row r="192" spans="1:7" ht="31.5">
      <c r="A192" s="228" t="s">
        <v>233</v>
      </c>
      <c r="B192" s="229">
        <v>907</v>
      </c>
      <c r="C192" s="323">
        <v>7</v>
      </c>
      <c r="D192" s="323">
        <v>5</v>
      </c>
      <c r="E192" s="319" t="s">
        <v>277</v>
      </c>
      <c r="F192" s="320" t="s">
        <v>219</v>
      </c>
      <c r="G192" s="187">
        <v>9</v>
      </c>
    </row>
    <row r="193" spans="1:7" ht="31.5">
      <c r="A193" s="228" t="s">
        <v>226</v>
      </c>
      <c r="B193" s="229">
        <v>907</v>
      </c>
      <c r="C193" s="323">
        <v>7</v>
      </c>
      <c r="D193" s="323">
        <v>5</v>
      </c>
      <c r="E193" s="319" t="s">
        <v>277</v>
      </c>
      <c r="F193" s="320" t="s">
        <v>227</v>
      </c>
      <c r="G193" s="187">
        <v>9</v>
      </c>
    </row>
    <row r="194" spans="1:7">
      <c r="A194" s="228" t="s">
        <v>308</v>
      </c>
      <c r="B194" s="229">
        <v>907</v>
      </c>
      <c r="C194" s="323">
        <v>7</v>
      </c>
      <c r="D194" s="323">
        <v>7</v>
      </c>
      <c r="E194" s="319" t="s">
        <v>219</v>
      </c>
      <c r="F194" s="320" t="s">
        <v>219</v>
      </c>
      <c r="G194" s="187">
        <v>3176.9</v>
      </c>
    </row>
    <row r="195" spans="1:7" ht="31.5">
      <c r="A195" s="228" t="s">
        <v>217</v>
      </c>
      <c r="B195" s="229">
        <v>907</v>
      </c>
      <c r="C195" s="323">
        <v>7</v>
      </c>
      <c r="D195" s="323">
        <v>7</v>
      </c>
      <c r="E195" s="319" t="s">
        <v>218</v>
      </c>
      <c r="F195" s="320" t="s">
        <v>219</v>
      </c>
      <c r="G195" s="187">
        <v>3176.9</v>
      </c>
    </row>
    <row r="196" spans="1:7" ht="47.25">
      <c r="A196" s="228" t="s">
        <v>286</v>
      </c>
      <c r="B196" s="229">
        <v>907</v>
      </c>
      <c r="C196" s="323">
        <v>7</v>
      </c>
      <c r="D196" s="323">
        <v>7</v>
      </c>
      <c r="E196" s="319" t="s">
        <v>287</v>
      </c>
      <c r="F196" s="320" t="s">
        <v>219</v>
      </c>
      <c r="G196" s="187">
        <v>3176.9</v>
      </c>
    </row>
    <row r="197" spans="1:7" ht="31.5">
      <c r="A197" s="228" t="s">
        <v>305</v>
      </c>
      <c r="B197" s="229">
        <v>907</v>
      </c>
      <c r="C197" s="323">
        <v>7</v>
      </c>
      <c r="D197" s="323">
        <v>7</v>
      </c>
      <c r="E197" s="319" t="s">
        <v>306</v>
      </c>
      <c r="F197" s="320" t="s">
        <v>219</v>
      </c>
      <c r="G197" s="187">
        <v>3176.9</v>
      </c>
    </row>
    <row r="198" spans="1:7" ht="31.5">
      <c r="A198" s="228" t="s">
        <v>231</v>
      </c>
      <c r="B198" s="229">
        <v>907</v>
      </c>
      <c r="C198" s="323">
        <v>7</v>
      </c>
      <c r="D198" s="323">
        <v>7</v>
      </c>
      <c r="E198" s="319" t="s">
        <v>307</v>
      </c>
      <c r="F198" s="320" t="s">
        <v>219</v>
      </c>
      <c r="G198" s="187">
        <v>254.9</v>
      </c>
    </row>
    <row r="199" spans="1:7" ht="31.5">
      <c r="A199" s="228" t="s">
        <v>226</v>
      </c>
      <c r="B199" s="229">
        <v>907</v>
      </c>
      <c r="C199" s="323">
        <v>7</v>
      </c>
      <c r="D199" s="323">
        <v>7</v>
      </c>
      <c r="E199" s="319" t="s">
        <v>307</v>
      </c>
      <c r="F199" s="320" t="s">
        <v>227</v>
      </c>
      <c r="G199" s="187">
        <v>254.9</v>
      </c>
    </row>
    <row r="200" spans="1:7" ht="78.75">
      <c r="A200" s="228" t="s">
        <v>309</v>
      </c>
      <c r="B200" s="229">
        <v>907</v>
      </c>
      <c r="C200" s="323">
        <v>7</v>
      </c>
      <c r="D200" s="323">
        <v>7</v>
      </c>
      <c r="E200" s="319" t="s">
        <v>310</v>
      </c>
      <c r="F200" s="320" t="s">
        <v>219</v>
      </c>
      <c r="G200" s="187">
        <v>2922</v>
      </c>
    </row>
    <row r="201" spans="1:7" ht="31.5">
      <c r="A201" s="228" t="s">
        <v>226</v>
      </c>
      <c r="B201" s="229">
        <v>907</v>
      </c>
      <c r="C201" s="323">
        <v>7</v>
      </c>
      <c r="D201" s="323">
        <v>7</v>
      </c>
      <c r="E201" s="319" t="s">
        <v>310</v>
      </c>
      <c r="F201" s="320" t="s">
        <v>227</v>
      </c>
      <c r="G201" s="187">
        <v>2922</v>
      </c>
    </row>
    <row r="202" spans="1:7">
      <c r="A202" s="228" t="s">
        <v>292</v>
      </c>
      <c r="B202" s="229">
        <v>907</v>
      </c>
      <c r="C202" s="323">
        <v>7</v>
      </c>
      <c r="D202" s="323">
        <v>9</v>
      </c>
      <c r="E202" s="319" t="s">
        <v>219</v>
      </c>
      <c r="F202" s="320" t="s">
        <v>219</v>
      </c>
      <c r="G202" s="187">
        <v>14653.9</v>
      </c>
    </row>
    <row r="203" spans="1:7" ht="31.5">
      <c r="A203" s="228" t="s">
        <v>217</v>
      </c>
      <c r="B203" s="229">
        <v>907</v>
      </c>
      <c r="C203" s="323">
        <v>7</v>
      </c>
      <c r="D203" s="323">
        <v>9</v>
      </c>
      <c r="E203" s="319" t="s">
        <v>218</v>
      </c>
      <c r="F203" s="320" t="s">
        <v>219</v>
      </c>
      <c r="G203" s="187">
        <v>14616.6</v>
      </c>
    </row>
    <row r="204" spans="1:7" ht="47.25">
      <c r="A204" s="228" t="s">
        <v>286</v>
      </c>
      <c r="B204" s="229">
        <v>907</v>
      </c>
      <c r="C204" s="323">
        <v>7</v>
      </c>
      <c r="D204" s="323">
        <v>9</v>
      </c>
      <c r="E204" s="319" t="s">
        <v>287</v>
      </c>
      <c r="F204" s="320" t="s">
        <v>219</v>
      </c>
      <c r="G204" s="187">
        <v>14616.6</v>
      </c>
    </row>
    <row r="205" spans="1:7" ht="31.5">
      <c r="A205" s="228" t="s">
        <v>288</v>
      </c>
      <c r="B205" s="229">
        <v>907</v>
      </c>
      <c r="C205" s="323">
        <v>7</v>
      </c>
      <c r="D205" s="323">
        <v>9</v>
      </c>
      <c r="E205" s="319" t="s">
        <v>289</v>
      </c>
      <c r="F205" s="320" t="s">
        <v>219</v>
      </c>
      <c r="G205" s="187">
        <v>13653.4</v>
      </c>
    </row>
    <row r="206" spans="1:7" ht="31.5">
      <c r="A206" s="228" t="s">
        <v>290</v>
      </c>
      <c r="B206" s="229">
        <v>907</v>
      </c>
      <c r="C206" s="323">
        <v>7</v>
      </c>
      <c r="D206" s="323">
        <v>9</v>
      </c>
      <c r="E206" s="319" t="s">
        <v>291</v>
      </c>
      <c r="F206" s="320" t="s">
        <v>219</v>
      </c>
      <c r="G206" s="187">
        <v>2482.4</v>
      </c>
    </row>
    <row r="207" spans="1:7" ht="78.75">
      <c r="A207" s="228" t="s">
        <v>242</v>
      </c>
      <c r="B207" s="229">
        <v>907</v>
      </c>
      <c r="C207" s="323">
        <v>7</v>
      </c>
      <c r="D207" s="323">
        <v>9</v>
      </c>
      <c r="E207" s="319" t="s">
        <v>291</v>
      </c>
      <c r="F207" s="320" t="s">
        <v>0</v>
      </c>
      <c r="G207" s="187">
        <v>2056.3000000000002</v>
      </c>
    </row>
    <row r="208" spans="1:7" ht="31.5">
      <c r="A208" s="228" t="s">
        <v>226</v>
      </c>
      <c r="B208" s="229">
        <v>907</v>
      </c>
      <c r="C208" s="323">
        <v>7</v>
      </c>
      <c r="D208" s="323">
        <v>9</v>
      </c>
      <c r="E208" s="319" t="s">
        <v>291</v>
      </c>
      <c r="F208" s="320" t="s">
        <v>227</v>
      </c>
      <c r="G208" s="187">
        <v>422.3</v>
      </c>
    </row>
    <row r="209" spans="1:7">
      <c r="A209" s="228" t="s">
        <v>238</v>
      </c>
      <c r="B209" s="229">
        <v>907</v>
      </c>
      <c r="C209" s="323">
        <v>7</v>
      </c>
      <c r="D209" s="323">
        <v>9</v>
      </c>
      <c r="E209" s="319" t="s">
        <v>291</v>
      </c>
      <c r="F209" s="320" t="s">
        <v>239</v>
      </c>
      <c r="G209" s="187">
        <v>3.8</v>
      </c>
    </row>
    <row r="210" spans="1:7" ht="18" customHeight="1">
      <c r="A210" s="228" t="s">
        <v>236</v>
      </c>
      <c r="B210" s="229">
        <v>907</v>
      </c>
      <c r="C210" s="323">
        <v>7</v>
      </c>
      <c r="D210" s="323">
        <v>9</v>
      </c>
      <c r="E210" s="319" t="s">
        <v>293</v>
      </c>
      <c r="F210" s="320" t="s">
        <v>219</v>
      </c>
      <c r="G210" s="187">
        <v>5751</v>
      </c>
    </row>
    <row r="211" spans="1:7" ht="78.75">
      <c r="A211" s="228" t="s">
        <v>242</v>
      </c>
      <c r="B211" s="229">
        <v>907</v>
      </c>
      <c r="C211" s="323">
        <v>7</v>
      </c>
      <c r="D211" s="323">
        <v>9</v>
      </c>
      <c r="E211" s="319" t="s">
        <v>293</v>
      </c>
      <c r="F211" s="320" t="s">
        <v>0</v>
      </c>
      <c r="G211" s="187">
        <v>5676</v>
      </c>
    </row>
    <row r="212" spans="1:7" ht="31.5">
      <c r="A212" s="228" t="s">
        <v>226</v>
      </c>
      <c r="B212" s="229">
        <v>907</v>
      </c>
      <c r="C212" s="323">
        <v>7</v>
      </c>
      <c r="D212" s="323">
        <v>9</v>
      </c>
      <c r="E212" s="319" t="s">
        <v>293</v>
      </c>
      <c r="F212" s="320" t="s">
        <v>227</v>
      </c>
      <c r="G212" s="187">
        <v>75</v>
      </c>
    </row>
    <row r="213" spans="1:7" ht="157.5" customHeight="1">
      <c r="A213" s="228" t="s">
        <v>279</v>
      </c>
      <c r="B213" s="229">
        <v>907</v>
      </c>
      <c r="C213" s="323">
        <v>7</v>
      </c>
      <c r="D213" s="323">
        <v>9</v>
      </c>
      <c r="E213" s="319" t="s">
        <v>294</v>
      </c>
      <c r="F213" s="320" t="s">
        <v>219</v>
      </c>
      <c r="G213" s="187">
        <v>5420</v>
      </c>
    </row>
    <row r="214" spans="1:7" ht="78.75">
      <c r="A214" s="228" t="s">
        <v>242</v>
      </c>
      <c r="B214" s="229">
        <v>907</v>
      </c>
      <c r="C214" s="323">
        <v>7</v>
      </c>
      <c r="D214" s="323">
        <v>9</v>
      </c>
      <c r="E214" s="319" t="s">
        <v>294</v>
      </c>
      <c r="F214" s="320" t="s">
        <v>0</v>
      </c>
      <c r="G214" s="187">
        <v>5420</v>
      </c>
    </row>
    <row r="215" spans="1:7" ht="31.5">
      <c r="A215" s="228" t="s">
        <v>295</v>
      </c>
      <c r="B215" s="229">
        <v>907</v>
      </c>
      <c r="C215" s="323">
        <v>7</v>
      </c>
      <c r="D215" s="323">
        <v>9</v>
      </c>
      <c r="E215" s="319" t="s">
        <v>296</v>
      </c>
      <c r="F215" s="320" t="s">
        <v>219</v>
      </c>
      <c r="G215" s="187">
        <v>10</v>
      </c>
    </row>
    <row r="216" spans="1:7" ht="63">
      <c r="A216" s="228" t="s">
        <v>297</v>
      </c>
      <c r="B216" s="229">
        <v>907</v>
      </c>
      <c r="C216" s="323">
        <v>7</v>
      </c>
      <c r="D216" s="323">
        <v>9</v>
      </c>
      <c r="E216" s="319" t="s">
        <v>298</v>
      </c>
      <c r="F216" s="320" t="s">
        <v>219</v>
      </c>
      <c r="G216" s="187">
        <v>10</v>
      </c>
    </row>
    <row r="217" spans="1:7" ht="31.5">
      <c r="A217" s="228" t="s">
        <v>226</v>
      </c>
      <c r="B217" s="229">
        <v>907</v>
      </c>
      <c r="C217" s="323">
        <v>7</v>
      </c>
      <c r="D217" s="323">
        <v>9</v>
      </c>
      <c r="E217" s="319" t="s">
        <v>298</v>
      </c>
      <c r="F217" s="320" t="s">
        <v>227</v>
      </c>
      <c r="G217" s="187">
        <v>10</v>
      </c>
    </row>
    <row r="218" spans="1:7" ht="47.25">
      <c r="A218" s="228" t="s">
        <v>299</v>
      </c>
      <c r="B218" s="229">
        <v>907</v>
      </c>
      <c r="C218" s="323">
        <v>7</v>
      </c>
      <c r="D218" s="323">
        <v>9</v>
      </c>
      <c r="E218" s="319" t="s">
        <v>300</v>
      </c>
      <c r="F218" s="320" t="s">
        <v>219</v>
      </c>
      <c r="G218" s="187">
        <v>953.2</v>
      </c>
    </row>
    <row r="219" spans="1:7" ht="63">
      <c r="A219" s="228" t="s">
        <v>301</v>
      </c>
      <c r="B219" s="229">
        <v>907</v>
      </c>
      <c r="C219" s="323">
        <v>7</v>
      </c>
      <c r="D219" s="323">
        <v>9</v>
      </c>
      <c r="E219" s="319" t="s">
        <v>302</v>
      </c>
      <c r="F219" s="320" t="s">
        <v>219</v>
      </c>
      <c r="G219" s="187">
        <v>953.2</v>
      </c>
    </row>
    <row r="220" spans="1:7" ht="78.75">
      <c r="A220" s="228" t="s">
        <v>242</v>
      </c>
      <c r="B220" s="229">
        <v>907</v>
      </c>
      <c r="C220" s="323">
        <v>7</v>
      </c>
      <c r="D220" s="323">
        <v>9</v>
      </c>
      <c r="E220" s="319" t="s">
        <v>302</v>
      </c>
      <c r="F220" s="320" t="s">
        <v>0</v>
      </c>
      <c r="G220" s="187">
        <v>100</v>
      </c>
    </row>
    <row r="221" spans="1:7" ht="31.5">
      <c r="A221" s="228" t="s">
        <v>226</v>
      </c>
      <c r="B221" s="229">
        <v>907</v>
      </c>
      <c r="C221" s="323">
        <v>7</v>
      </c>
      <c r="D221" s="323">
        <v>9</v>
      </c>
      <c r="E221" s="319" t="s">
        <v>302</v>
      </c>
      <c r="F221" s="320" t="s">
        <v>227</v>
      </c>
      <c r="G221" s="187">
        <v>853.2</v>
      </c>
    </row>
    <row r="222" spans="1:7" ht="47.25">
      <c r="A222" s="228" t="s">
        <v>517</v>
      </c>
      <c r="B222" s="229">
        <v>907</v>
      </c>
      <c r="C222" s="323">
        <v>7</v>
      </c>
      <c r="D222" s="323">
        <v>9</v>
      </c>
      <c r="E222" s="319" t="s">
        <v>518</v>
      </c>
      <c r="F222" s="320" t="s">
        <v>219</v>
      </c>
      <c r="G222" s="187">
        <v>37.299999999999997</v>
      </c>
    </row>
    <row r="223" spans="1:7" ht="47.25">
      <c r="A223" s="228" t="s">
        <v>519</v>
      </c>
      <c r="B223" s="229">
        <v>907</v>
      </c>
      <c r="C223" s="323">
        <v>7</v>
      </c>
      <c r="D223" s="323">
        <v>9</v>
      </c>
      <c r="E223" s="319" t="s">
        <v>520</v>
      </c>
      <c r="F223" s="320" t="s">
        <v>219</v>
      </c>
      <c r="G223" s="187">
        <v>37.299999999999997</v>
      </c>
    </row>
    <row r="224" spans="1:7" ht="47.25">
      <c r="A224" s="228" t="s">
        <v>521</v>
      </c>
      <c r="B224" s="229">
        <v>907</v>
      </c>
      <c r="C224" s="323">
        <v>7</v>
      </c>
      <c r="D224" s="323">
        <v>9</v>
      </c>
      <c r="E224" s="319" t="s">
        <v>522</v>
      </c>
      <c r="F224" s="320" t="s">
        <v>219</v>
      </c>
      <c r="G224" s="187">
        <v>37.299999999999997</v>
      </c>
    </row>
    <row r="225" spans="1:7" ht="47.25">
      <c r="A225" s="228" t="s">
        <v>523</v>
      </c>
      <c r="B225" s="229">
        <v>907</v>
      </c>
      <c r="C225" s="323">
        <v>7</v>
      </c>
      <c r="D225" s="323">
        <v>9</v>
      </c>
      <c r="E225" s="319" t="s">
        <v>524</v>
      </c>
      <c r="F225" s="320" t="s">
        <v>219</v>
      </c>
      <c r="G225" s="187">
        <v>37.299999999999997</v>
      </c>
    </row>
    <row r="226" spans="1:7" ht="31.5">
      <c r="A226" s="228" t="s">
        <v>226</v>
      </c>
      <c r="B226" s="229">
        <v>907</v>
      </c>
      <c r="C226" s="323">
        <v>7</v>
      </c>
      <c r="D226" s="323">
        <v>9</v>
      </c>
      <c r="E226" s="319" t="s">
        <v>524</v>
      </c>
      <c r="F226" s="320" t="s">
        <v>227</v>
      </c>
      <c r="G226" s="187">
        <v>37.299999999999997</v>
      </c>
    </row>
    <row r="227" spans="1:7">
      <c r="A227" s="228" t="s">
        <v>710</v>
      </c>
      <c r="B227" s="229">
        <v>907</v>
      </c>
      <c r="C227" s="323">
        <v>10</v>
      </c>
      <c r="D227" s="323">
        <v>0</v>
      </c>
      <c r="E227" s="319" t="s">
        <v>219</v>
      </c>
      <c r="F227" s="320" t="s">
        <v>219</v>
      </c>
      <c r="G227" s="187">
        <v>30328.6</v>
      </c>
    </row>
    <row r="228" spans="1:7">
      <c r="A228" s="228" t="s">
        <v>285</v>
      </c>
      <c r="B228" s="229">
        <v>907</v>
      </c>
      <c r="C228" s="323">
        <v>10</v>
      </c>
      <c r="D228" s="323">
        <v>4</v>
      </c>
      <c r="E228" s="319" t="s">
        <v>219</v>
      </c>
      <c r="F228" s="320" t="s">
        <v>219</v>
      </c>
      <c r="G228" s="187">
        <v>30328.6</v>
      </c>
    </row>
    <row r="229" spans="1:7" ht="31.5">
      <c r="A229" s="228" t="s">
        <v>217</v>
      </c>
      <c r="B229" s="229">
        <v>907</v>
      </c>
      <c r="C229" s="323">
        <v>10</v>
      </c>
      <c r="D229" s="323">
        <v>4</v>
      </c>
      <c r="E229" s="319" t="s">
        <v>218</v>
      </c>
      <c r="F229" s="320" t="s">
        <v>219</v>
      </c>
      <c r="G229" s="187">
        <v>30328.6</v>
      </c>
    </row>
    <row r="230" spans="1:7" ht="31.5">
      <c r="A230" s="228" t="s">
        <v>220</v>
      </c>
      <c r="B230" s="229">
        <v>907</v>
      </c>
      <c r="C230" s="323">
        <v>10</v>
      </c>
      <c r="D230" s="323">
        <v>4</v>
      </c>
      <c r="E230" s="319" t="s">
        <v>221</v>
      </c>
      <c r="F230" s="320" t="s">
        <v>219</v>
      </c>
      <c r="G230" s="187">
        <v>30328.6</v>
      </c>
    </row>
    <row r="231" spans="1:7" ht="31.5">
      <c r="A231" s="228" t="s">
        <v>243</v>
      </c>
      <c r="B231" s="229">
        <v>907</v>
      </c>
      <c r="C231" s="323">
        <v>10</v>
      </c>
      <c r="D231" s="323">
        <v>4</v>
      </c>
      <c r="E231" s="319" t="s">
        <v>244</v>
      </c>
      <c r="F231" s="320" t="s">
        <v>219</v>
      </c>
      <c r="G231" s="187">
        <v>500.2</v>
      </c>
    </row>
    <row r="232" spans="1:7" ht="108.75" customHeight="1">
      <c r="A232" s="228" t="s">
        <v>836</v>
      </c>
      <c r="B232" s="229">
        <v>907</v>
      </c>
      <c r="C232" s="323">
        <v>10</v>
      </c>
      <c r="D232" s="323">
        <v>4</v>
      </c>
      <c r="E232" s="319" t="s">
        <v>837</v>
      </c>
      <c r="F232" s="320" t="s">
        <v>219</v>
      </c>
      <c r="G232" s="187">
        <v>500.2</v>
      </c>
    </row>
    <row r="233" spans="1:7" ht="31.5">
      <c r="A233" s="228" t="s">
        <v>226</v>
      </c>
      <c r="B233" s="229">
        <v>907</v>
      </c>
      <c r="C233" s="323">
        <v>10</v>
      </c>
      <c r="D233" s="323">
        <v>4</v>
      </c>
      <c r="E233" s="319" t="s">
        <v>837</v>
      </c>
      <c r="F233" s="320" t="s">
        <v>227</v>
      </c>
      <c r="G233" s="187">
        <v>500.2</v>
      </c>
    </row>
    <row r="234" spans="1:7" ht="31.5">
      <c r="A234" s="228" t="s">
        <v>281</v>
      </c>
      <c r="B234" s="229">
        <v>907</v>
      </c>
      <c r="C234" s="323">
        <v>10</v>
      </c>
      <c r="D234" s="323">
        <v>4</v>
      </c>
      <c r="E234" s="319" t="s">
        <v>282</v>
      </c>
      <c r="F234" s="320" t="s">
        <v>219</v>
      </c>
      <c r="G234" s="187">
        <v>29828.400000000001</v>
      </c>
    </row>
    <row r="235" spans="1:7" ht="47.25">
      <c r="A235" s="228" t="s">
        <v>283</v>
      </c>
      <c r="B235" s="229">
        <v>907</v>
      </c>
      <c r="C235" s="323">
        <v>10</v>
      </c>
      <c r="D235" s="323">
        <v>4</v>
      </c>
      <c r="E235" s="319" t="s">
        <v>284</v>
      </c>
      <c r="F235" s="320" t="s">
        <v>219</v>
      </c>
      <c r="G235" s="187">
        <v>29828.400000000001</v>
      </c>
    </row>
    <row r="236" spans="1:7" ht="31.5">
      <c r="A236" s="228" t="s">
        <v>226</v>
      </c>
      <c r="B236" s="229">
        <v>907</v>
      </c>
      <c r="C236" s="323">
        <v>10</v>
      </c>
      <c r="D236" s="323">
        <v>4</v>
      </c>
      <c r="E236" s="319" t="s">
        <v>284</v>
      </c>
      <c r="F236" s="320" t="s">
        <v>227</v>
      </c>
      <c r="G236" s="187">
        <v>29828.400000000001</v>
      </c>
    </row>
    <row r="237" spans="1:7" s="185" customFormat="1">
      <c r="A237" s="226" t="s">
        <v>721</v>
      </c>
      <c r="B237" s="227">
        <v>910</v>
      </c>
      <c r="C237" s="322">
        <v>0</v>
      </c>
      <c r="D237" s="322">
        <v>0</v>
      </c>
      <c r="E237" s="316" t="s">
        <v>219</v>
      </c>
      <c r="F237" s="317" t="s">
        <v>219</v>
      </c>
      <c r="G237" s="184">
        <v>157831.29999999999</v>
      </c>
    </row>
    <row r="238" spans="1:7">
      <c r="A238" s="228" t="s">
        <v>702</v>
      </c>
      <c r="B238" s="229">
        <v>910</v>
      </c>
      <c r="C238" s="323">
        <v>1</v>
      </c>
      <c r="D238" s="323">
        <v>0</v>
      </c>
      <c r="E238" s="319" t="s">
        <v>219</v>
      </c>
      <c r="F238" s="320" t="s">
        <v>219</v>
      </c>
      <c r="G238" s="187">
        <v>46772.6</v>
      </c>
    </row>
    <row r="239" spans="1:7" ht="47.25">
      <c r="A239" s="228" t="s">
        <v>403</v>
      </c>
      <c r="B239" s="229">
        <v>910</v>
      </c>
      <c r="C239" s="323">
        <v>1</v>
      </c>
      <c r="D239" s="323">
        <v>6</v>
      </c>
      <c r="E239" s="319" t="s">
        <v>219</v>
      </c>
      <c r="F239" s="320" t="s">
        <v>219</v>
      </c>
      <c r="G239" s="187">
        <v>11775.6</v>
      </c>
    </row>
    <row r="240" spans="1:7" ht="48" customHeight="1">
      <c r="A240" s="228" t="s">
        <v>395</v>
      </c>
      <c r="B240" s="229">
        <v>910</v>
      </c>
      <c r="C240" s="323">
        <v>1</v>
      </c>
      <c r="D240" s="323">
        <v>6</v>
      </c>
      <c r="E240" s="319" t="s">
        <v>396</v>
      </c>
      <c r="F240" s="320" t="s">
        <v>219</v>
      </c>
      <c r="G240" s="187">
        <v>11775.6</v>
      </c>
    </row>
    <row r="241" spans="1:7" ht="60.75" customHeight="1">
      <c r="A241" s="228" t="s">
        <v>397</v>
      </c>
      <c r="B241" s="229">
        <v>910</v>
      </c>
      <c r="C241" s="323">
        <v>1</v>
      </c>
      <c r="D241" s="323">
        <v>6</v>
      </c>
      <c r="E241" s="319" t="s">
        <v>398</v>
      </c>
      <c r="F241" s="320" t="s">
        <v>219</v>
      </c>
      <c r="G241" s="187">
        <v>11775.6</v>
      </c>
    </row>
    <row r="242" spans="1:7" ht="78.75">
      <c r="A242" s="228" t="s">
        <v>399</v>
      </c>
      <c r="B242" s="229">
        <v>910</v>
      </c>
      <c r="C242" s="323">
        <v>1</v>
      </c>
      <c r="D242" s="323">
        <v>6</v>
      </c>
      <c r="E242" s="319" t="s">
        <v>400</v>
      </c>
      <c r="F242" s="320" t="s">
        <v>219</v>
      </c>
      <c r="G242" s="187">
        <v>11775.6</v>
      </c>
    </row>
    <row r="243" spans="1:7" ht="20.25" customHeight="1">
      <c r="A243" s="228" t="s">
        <v>348</v>
      </c>
      <c r="B243" s="229">
        <v>910</v>
      </c>
      <c r="C243" s="323">
        <v>1</v>
      </c>
      <c r="D243" s="323">
        <v>6</v>
      </c>
      <c r="E243" s="319" t="s">
        <v>402</v>
      </c>
      <c r="F243" s="320" t="s">
        <v>219</v>
      </c>
      <c r="G243" s="187">
        <v>8191.6</v>
      </c>
    </row>
    <row r="244" spans="1:7" ht="78.75">
      <c r="A244" s="228" t="s">
        <v>242</v>
      </c>
      <c r="B244" s="229">
        <v>910</v>
      </c>
      <c r="C244" s="323">
        <v>1</v>
      </c>
      <c r="D244" s="323">
        <v>6</v>
      </c>
      <c r="E244" s="319" t="s">
        <v>402</v>
      </c>
      <c r="F244" s="320" t="s">
        <v>0</v>
      </c>
      <c r="G244" s="187">
        <v>6347.4</v>
      </c>
    </row>
    <row r="245" spans="1:7" ht="31.5">
      <c r="A245" s="228" t="s">
        <v>226</v>
      </c>
      <c r="B245" s="229">
        <v>910</v>
      </c>
      <c r="C245" s="323">
        <v>1</v>
      </c>
      <c r="D245" s="323">
        <v>6</v>
      </c>
      <c r="E245" s="319" t="s">
        <v>402</v>
      </c>
      <c r="F245" s="320" t="s">
        <v>227</v>
      </c>
      <c r="G245" s="187">
        <v>1844.2</v>
      </c>
    </row>
    <row r="246" spans="1:7" ht="157.5" customHeight="1">
      <c r="A246" s="228" t="s">
        <v>279</v>
      </c>
      <c r="B246" s="229">
        <v>910</v>
      </c>
      <c r="C246" s="323">
        <v>1</v>
      </c>
      <c r="D246" s="323">
        <v>6</v>
      </c>
      <c r="E246" s="319" t="s">
        <v>405</v>
      </c>
      <c r="F246" s="320" t="s">
        <v>219</v>
      </c>
      <c r="G246" s="187">
        <v>3584</v>
      </c>
    </row>
    <row r="247" spans="1:7" ht="78.75">
      <c r="A247" s="228" t="s">
        <v>242</v>
      </c>
      <c r="B247" s="229">
        <v>910</v>
      </c>
      <c r="C247" s="323">
        <v>1</v>
      </c>
      <c r="D247" s="323">
        <v>6</v>
      </c>
      <c r="E247" s="319" t="s">
        <v>405</v>
      </c>
      <c r="F247" s="320" t="s">
        <v>0</v>
      </c>
      <c r="G247" s="187">
        <v>3584</v>
      </c>
    </row>
    <row r="248" spans="1:7">
      <c r="A248" s="228" t="s">
        <v>366</v>
      </c>
      <c r="B248" s="229">
        <v>910</v>
      </c>
      <c r="C248" s="323">
        <v>1</v>
      </c>
      <c r="D248" s="323">
        <v>13</v>
      </c>
      <c r="E248" s="319" t="s">
        <v>219</v>
      </c>
      <c r="F248" s="320" t="s">
        <v>219</v>
      </c>
      <c r="G248" s="187">
        <v>34997</v>
      </c>
    </row>
    <row r="249" spans="1:7" ht="48" customHeight="1">
      <c r="A249" s="228" t="s">
        <v>395</v>
      </c>
      <c r="B249" s="229">
        <v>910</v>
      </c>
      <c r="C249" s="323">
        <v>1</v>
      </c>
      <c r="D249" s="323">
        <v>13</v>
      </c>
      <c r="E249" s="319" t="s">
        <v>396</v>
      </c>
      <c r="F249" s="320" t="s">
        <v>219</v>
      </c>
      <c r="G249" s="187">
        <v>25915</v>
      </c>
    </row>
    <row r="250" spans="1:7" ht="63" customHeight="1">
      <c r="A250" s="228" t="s">
        <v>397</v>
      </c>
      <c r="B250" s="229">
        <v>910</v>
      </c>
      <c r="C250" s="323">
        <v>1</v>
      </c>
      <c r="D250" s="323">
        <v>13</v>
      </c>
      <c r="E250" s="319" t="s">
        <v>398</v>
      </c>
      <c r="F250" s="320" t="s">
        <v>219</v>
      </c>
      <c r="G250" s="187">
        <v>25915</v>
      </c>
    </row>
    <row r="251" spans="1:7" ht="78.75">
      <c r="A251" s="228" t="s">
        <v>399</v>
      </c>
      <c r="B251" s="229">
        <v>910</v>
      </c>
      <c r="C251" s="323">
        <v>1</v>
      </c>
      <c r="D251" s="323">
        <v>13</v>
      </c>
      <c r="E251" s="319" t="s">
        <v>400</v>
      </c>
      <c r="F251" s="320" t="s">
        <v>219</v>
      </c>
      <c r="G251" s="187">
        <v>25915</v>
      </c>
    </row>
    <row r="252" spans="1:7" ht="18.75" customHeight="1">
      <c r="A252" s="228" t="s">
        <v>236</v>
      </c>
      <c r="B252" s="229">
        <v>910</v>
      </c>
      <c r="C252" s="323">
        <v>1</v>
      </c>
      <c r="D252" s="323">
        <v>13</v>
      </c>
      <c r="E252" s="319" t="s">
        <v>404</v>
      </c>
      <c r="F252" s="320" t="s">
        <v>219</v>
      </c>
      <c r="G252" s="187">
        <v>15655</v>
      </c>
    </row>
    <row r="253" spans="1:7" ht="78.75">
      <c r="A253" s="228" t="s">
        <v>242</v>
      </c>
      <c r="B253" s="229">
        <v>910</v>
      </c>
      <c r="C253" s="323">
        <v>1</v>
      </c>
      <c r="D253" s="323">
        <v>13</v>
      </c>
      <c r="E253" s="319" t="s">
        <v>404</v>
      </c>
      <c r="F253" s="320" t="s">
        <v>0</v>
      </c>
      <c r="G253" s="187">
        <v>14541.7</v>
      </c>
    </row>
    <row r="254" spans="1:7" ht="31.5">
      <c r="A254" s="228" t="s">
        <v>226</v>
      </c>
      <c r="B254" s="229">
        <v>910</v>
      </c>
      <c r="C254" s="323">
        <v>1</v>
      </c>
      <c r="D254" s="323">
        <v>13</v>
      </c>
      <c r="E254" s="319" t="s">
        <v>404</v>
      </c>
      <c r="F254" s="320" t="s">
        <v>227</v>
      </c>
      <c r="G254" s="187">
        <v>1113.3</v>
      </c>
    </row>
    <row r="255" spans="1:7" ht="157.5" customHeight="1">
      <c r="A255" s="228" t="s">
        <v>279</v>
      </c>
      <c r="B255" s="229">
        <v>910</v>
      </c>
      <c r="C255" s="323">
        <v>1</v>
      </c>
      <c r="D255" s="323">
        <v>13</v>
      </c>
      <c r="E255" s="319" t="s">
        <v>405</v>
      </c>
      <c r="F255" s="320" t="s">
        <v>219</v>
      </c>
      <c r="G255" s="187">
        <v>10260</v>
      </c>
    </row>
    <row r="256" spans="1:7" ht="78.75">
      <c r="A256" s="228" t="s">
        <v>242</v>
      </c>
      <c r="B256" s="229">
        <v>910</v>
      </c>
      <c r="C256" s="323">
        <v>1</v>
      </c>
      <c r="D256" s="323">
        <v>13</v>
      </c>
      <c r="E256" s="319" t="s">
        <v>405</v>
      </c>
      <c r="F256" s="320" t="s">
        <v>0</v>
      </c>
      <c r="G256" s="187">
        <v>10260</v>
      </c>
    </row>
    <row r="257" spans="1:7">
      <c r="A257" s="228" t="s">
        <v>645</v>
      </c>
      <c r="B257" s="229">
        <v>910</v>
      </c>
      <c r="C257" s="323">
        <v>1</v>
      </c>
      <c r="D257" s="323">
        <v>13</v>
      </c>
      <c r="E257" s="319" t="s">
        <v>646</v>
      </c>
      <c r="F257" s="320" t="s">
        <v>219</v>
      </c>
      <c r="G257" s="187">
        <v>9082</v>
      </c>
    </row>
    <row r="258" spans="1:7" ht="47.25">
      <c r="A258" s="228" t="s">
        <v>678</v>
      </c>
      <c r="B258" s="229">
        <v>910</v>
      </c>
      <c r="C258" s="323">
        <v>1</v>
      </c>
      <c r="D258" s="323">
        <v>13</v>
      </c>
      <c r="E258" s="319" t="s">
        <v>679</v>
      </c>
      <c r="F258" s="320" t="s">
        <v>219</v>
      </c>
      <c r="G258" s="187">
        <v>9082</v>
      </c>
    </row>
    <row r="259" spans="1:7" ht="47.25">
      <c r="A259" s="228" t="s">
        <v>680</v>
      </c>
      <c r="B259" s="229">
        <v>910</v>
      </c>
      <c r="C259" s="323">
        <v>1</v>
      </c>
      <c r="D259" s="323">
        <v>13</v>
      </c>
      <c r="E259" s="319" t="s">
        <v>681</v>
      </c>
      <c r="F259" s="320" t="s">
        <v>219</v>
      </c>
      <c r="G259" s="187">
        <v>9082</v>
      </c>
    </row>
    <row r="260" spans="1:7" ht="63.75" customHeight="1">
      <c r="A260" s="228" t="s">
        <v>682</v>
      </c>
      <c r="B260" s="229">
        <v>910</v>
      </c>
      <c r="C260" s="323">
        <v>1</v>
      </c>
      <c r="D260" s="323">
        <v>13</v>
      </c>
      <c r="E260" s="319" t="s">
        <v>683</v>
      </c>
      <c r="F260" s="320" t="s">
        <v>219</v>
      </c>
      <c r="G260" s="187">
        <v>740</v>
      </c>
    </row>
    <row r="261" spans="1:7">
      <c r="A261" s="228" t="s">
        <v>238</v>
      </c>
      <c r="B261" s="229">
        <v>910</v>
      </c>
      <c r="C261" s="323">
        <v>1</v>
      </c>
      <c r="D261" s="323">
        <v>13</v>
      </c>
      <c r="E261" s="319" t="s">
        <v>683</v>
      </c>
      <c r="F261" s="320" t="s">
        <v>239</v>
      </c>
      <c r="G261" s="187">
        <v>740</v>
      </c>
    </row>
    <row r="262" spans="1:7" ht="31.5">
      <c r="A262" s="228" t="s">
        <v>684</v>
      </c>
      <c r="B262" s="229">
        <v>910</v>
      </c>
      <c r="C262" s="323">
        <v>1</v>
      </c>
      <c r="D262" s="323">
        <v>13</v>
      </c>
      <c r="E262" s="319" t="s">
        <v>685</v>
      </c>
      <c r="F262" s="320" t="s">
        <v>219</v>
      </c>
      <c r="G262" s="187">
        <v>8342</v>
      </c>
    </row>
    <row r="263" spans="1:7">
      <c r="A263" s="228" t="s">
        <v>238</v>
      </c>
      <c r="B263" s="229">
        <v>910</v>
      </c>
      <c r="C263" s="323">
        <v>1</v>
      </c>
      <c r="D263" s="323">
        <v>13</v>
      </c>
      <c r="E263" s="319" t="s">
        <v>685</v>
      </c>
      <c r="F263" s="320" t="s">
        <v>239</v>
      </c>
      <c r="G263" s="187">
        <v>8342</v>
      </c>
    </row>
    <row r="264" spans="1:7">
      <c r="A264" s="228" t="s">
        <v>707</v>
      </c>
      <c r="B264" s="229">
        <v>910</v>
      </c>
      <c r="C264" s="323">
        <v>7</v>
      </c>
      <c r="D264" s="323">
        <v>0</v>
      </c>
      <c r="E264" s="319" t="s">
        <v>219</v>
      </c>
      <c r="F264" s="320" t="s">
        <v>219</v>
      </c>
      <c r="G264" s="187">
        <v>80</v>
      </c>
    </row>
    <row r="265" spans="1:7" ht="31.5">
      <c r="A265" s="228" t="s">
        <v>235</v>
      </c>
      <c r="B265" s="229">
        <v>910</v>
      </c>
      <c r="C265" s="323">
        <v>7</v>
      </c>
      <c r="D265" s="323">
        <v>5</v>
      </c>
      <c r="E265" s="319" t="s">
        <v>219</v>
      </c>
      <c r="F265" s="320" t="s">
        <v>219</v>
      </c>
      <c r="G265" s="187">
        <v>80</v>
      </c>
    </row>
    <row r="266" spans="1:7" ht="46.5" customHeight="1">
      <c r="A266" s="228" t="s">
        <v>395</v>
      </c>
      <c r="B266" s="229">
        <v>910</v>
      </c>
      <c r="C266" s="323">
        <v>7</v>
      </c>
      <c r="D266" s="323">
        <v>5</v>
      </c>
      <c r="E266" s="319" t="s">
        <v>396</v>
      </c>
      <c r="F266" s="320" t="s">
        <v>219</v>
      </c>
      <c r="G266" s="187">
        <v>80</v>
      </c>
    </row>
    <row r="267" spans="1:7" ht="78.75">
      <c r="A267" s="228" t="s">
        <v>397</v>
      </c>
      <c r="B267" s="229">
        <v>910</v>
      </c>
      <c r="C267" s="323">
        <v>7</v>
      </c>
      <c r="D267" s="323">
        <v>5</v>
      </c>
      <c r="E267" s="319" t="s">
        <v>398</v>
      </c>
      <c r="F267" s="320" t="s">
        <v>219</v>
      </c>
      <c r="G267" s="187">
        <v>80</v>
      </c>
    </row>
    <row r="268" spans="1:7" ht="78.75">
      <c r="A268" s="228" t="s">
        <v>399</v>
      </c>
      <c r="B268" s="229">
        <v>910</v>
      </c>
      <c r="C268" s="323">
        <v>7</v>
      </c>
      <c r="D268" s="323">
        <v>5</v>
      </c>
      <c r="E268" s="319" t="s">
        <v>400</v>
      </c>
      <c r="F268" s="320" t="s">
        <v>219</v>
      </c>
      <c r="G268" s="187">
        <v>80</v>
      </c>
    </row>
    <row r="269" spans="1:7" ht="31.5">
      <c r="A269" s="228" t="s">
        <v>233</v>
      </c>
      <c r="B269" s="229">
        <v>910</v>
      </c>
      <c r="C269" s="323">
        <v>7</v>
      </c>
      <c r="D269" s="323">
        <v>5</v>
      </c>
      <c r="E269" s="319" t="s">
        <v>401</v>
      </c>
      <c r="F269" s="320" t="s">
        <v>219</v>
      </c>
      <c r="G269" s="187">
        <v>80</v>
      </c>
    </row>
    <row r="270" spans="1:7" ht="31.5">
      <c r="A270" s="228" t="s">
        <v>226</v>
      </c>
      <c r="B270" s="229">
        <v>910</v>
      </c>
      <c r="C270" s="323">
        <v>7</v>
      </c>
      <c r="D270" s="323">
        <v>5</v>
      </c>
      <c r="E270" s="319" t="s">
        <v>401</v>
      </c>
      <c r="F270" s="320" t="s">
        <v>227</v>
      </c>
      <c r="G270" s="187">
        <v>80</v>
      </c>
    </row>
    <row r="271" spans="1:7" ht="47.25">
      <c r="A271" s="228" t="s">
        <v>713</v>
      </c>
      <c r="B271" s="229">
        <v>910</v>
      </c>
      <c r="C271" s="323">
        <v>14</v>
      </c>
      <c r="D271" s="323">
        <v>0</v>
      </c>
      <c r="E271" s="319" t="s">
        <v>219</v>
      </c>
      <c r="F271" s="320" t="s">
        <v>219</v>
      </c>
      <c r="G271" s="187">
        <v>110978.7</v>
      </c>
    </row>
    <row r="272" spans="1:7" ht="47.25">
      <c r="A272" s="228" t="s">
        <v>417</v>
      </c>
      <c r="B272" s="229">
        <v>910</v>
      </c>
      <c r="C272" s="323">
        <v>14</v>
      </c>
      <c r="D272" s="323">
        <v>1</v>
      </c>
      <c r="E272" s="319" t="s">
        <v>219</v>
      </c>
      <c r="F272" s="320" t="s">
        <v>219</v>
      </c>
      <c r="G272" s="187">
        <v>93458.8</v>
      </c>
    </row>
    <row r="273" spans="1:7" ht="48" customHeight="1">
      <c r="A273" s="228" t="s">
        <v>395</v>
      </c>
      <c r="B273" s="229">
        <v>910</v>
      </c>
      <c r="C273" s="323">
        <v>14</v>
      </c>
      <c r="D273" s="323">
        <v>1</v>
      </c>
      <c r="E273" s="319" t="s">
        <v>396</v>
      </c>
      <c r="F273" s="320" t="s">
        <v>219</v>
      </c>
      <c r="G273" s="187">
        <v>93458.8</v>
      </c>
    </row>
    <row r="274" spans="1:7" ht="63">
      <c r="A274" s="228" t="s">
        <v>406</v>
      </c>
      <c r="B274" s="229">
        <v>910</v>
      </c>
      <c r="C274" s="323">
        <v>14</v>
      </c>
      <c r="D274" s="323">
        <v>1</v>
      </c>
      <c r="E274" s="319" t="s">
        <v>407</v>
      </c>
      <c r="F274" s="320" t="s">
        <v>219</v>
      </c>
      <c r="G274" s="187">
        <v>93458.8</v>
      </c>
    </row>
    <row r="275" spans="1:7" ht="47.25">
      <c r="A275" s="228" t="s">
        <v>408</v>
      </c>
      <c r="B275" s="229">
        <v>910</v>
      </c>
      <c r="C275" s="323">
        <v>14</v>
      </c>
      <c r="D275" s="323">
        <v>1</v>
      </c>
      <c r="E275" s="319" t="s">
        <v>409</v>
      </c>
      <c r="F275" s="320" t="s">
        <v>219</v>
      </c>
      <c r="G275" s="187">
        <v>93458.8</v>
      </c>
    </row>
    <row r="276" spans="1:7" ht="47.25">
      <c r="A276" s="228" t="s">
        <v>415</v>
      </c>
      <c r="B276" s="229">
        <v>910</v>
      </c>
      <c r="C276" s="323">
        <v>14</v>
      </c>
      <c r="D276" s="323">
        <v>1</v>
      </c>
      <c r="E276" s="319" t="s">
        <v>416</v>
      </c>
      <c r="F276" s="320" t="s">
        <v>219</v>
      </c>
      <c r="G276" s="187">
        <v>92533.4</v>
      </c>
    </row>
    <row r="277" spans="1:7">
      <c r="A277" s="228" t="s">
        <v>412</v>
      </c>
      <c r="B277" s="229">
        <v>910</v>
      </c>
      <c r="C277" s="323">
        <v>14</v>
      </c>
      <c r="D277" s="323">
        <v>1</v>
      </c>
      <c r="E277" s="319" t="s">
        <v>416</v>
      </c>
      <c r="F277" s="320" t="s">
        <v>413</v>
      </c>
      <c r="G277" s="187">
        <v>92533.4</v>
      </c>
    </row>
    <row r="278" spans="1:7" ht="31.5">
      <c r="A278" s="228" t="s">
        <v>418</v>
      </c>
      <c r="B278" s="229">
        <v>910</v>
      </c>
      <c r="C278" s="323">
        <v>14</v>
      </c>
      <c r="D278" s="323">
        <v>1</v>
      </c>
      <c r="E278" s="319" t="s">
        <v>419</v>
      </c>
      <c r="F278" s="320" t="s">
        <v>219</v>
      </c>
      <c r="G278" s="187">
        <v>925.4</v>
      </c>
    </row>
    <row r="279" spans="1:7">
      <c r="A279" s="228" t="s">
        <v>412</v>
      </c>
      <c r="B279" s="229">
        <v>910</v>
      </c>
      <c r="C279" s="323">
        <v>14</v>
      </c>
      <c r="D279" s="323">
        <v>1</v>
      </c>
      <c r="E279" s="319" t="s">
        <v>419</v>
      </c>
      <c r="F279" s="320" t="s">
        <v>413</v>
      </c>
      <c r="G279" s="187">
        <v>925.4</v>
      </c>
    </row>
    <row r="280" spans="1:7">
      <c r="A280" s="228" t="s">
        <v>414</v>
      </c>
      <c r="B280" s="229">
        <v>910</v>
      </c>
      <c r="C280" s="323">
        <v>14</v>
      </c>
      <c r="D280" s="323">
        <v>3</v>
      </c>
      <c r="E280" s="319" t="s">
        <v>219</v>
      </c>
      <c r="F280" s="320" t="s">
        <v>219</v>
      </c>
      <c r="G280" s="187">
        <v>17519.900000000001</v>
      </c>
    </row>
    <row r="281" spans="1:7" ht="48" customHeight="1">
      <c r="A281" s="228" t="s">
        <v>395</v>
      </c>
      <c r="B281" s="229">
        <v>910</v>
      </c>
      <c r="C281" s="323">
        <v>14</v>
      </c>
      <c r="D281" s="323">
        <v>3</v>
      </c>
      <c r="E281" s="319" t="s">
        <v>396</v>
      </c>
      <c r="F281" s="320" t="s">
        <v>219</v>
      </c>
      <c r="G281" s="187">
        <v>17519.900000000001</v>
      </c>
    </row>
    <row r="282" spans="1:7" ht="63">
      <c r="A282" s="228" t="s">
        <v>406</v>
      </c>
      <c r="B282" s="229">
        <v>910</v>
      </c>
      <c r="C282" s="323">
        <v>14</v>
      </c>
      <c r="D282" s="323">
        <v>3</v>
      </c>
      <c r="E282" s="319" t="s">
        <v>407</v>
      </c>
      <c r="F282" s="320" t="s">
        <v>219</v>
      </c>
      <c r="G282" s="187">
        <v>17519.900000000001</v>
      </c>
    </row>
    <row r="283" spans="1:7" ht="47.25">
      <c r="A283" s="228" t="s">
        <v>408</v>
      </c>
      <c r="B283" s="229">
        <v>910</v>
      </c>
      <c r="C283" s="323">
        <v>14</v>
      </c>
      <c r="D283" s="323">
        <v>3</v>
      </c>
      <c r="E283" s="319" t="s">
        <v>409</v>
      </c>
      <c r="F283" s="320" t="s">
        <v>219</v>
      </c>
      <c r="G283" s="187">
        <v>17519.900000000001</v>
      </c>
    </row>
    <row r="284" spans="1:7" ht="47.25">
      <c r="A284" s="228" t="s">
        <v>410</v>
      </c>
      <c r="B284" s="229">
        <v>910</v>
      </c>
      <c r="C284" s="323">
        <v>14</v>
      </c>
      <c r="D284" s="323">
        <v>3</v>
      </c>
      <c r="E284" s="319" t="s">
        <v>411</v>
      </c>
      <c r="F284" s="320" t="s">
        <v>219</v>
      </c>
      <c r="G284" s="187">
        <v>17519.900000000001</v>
      </c>
    </row>
    <row r="285" spans="1:7">
      <c r="A285" s="228" t="s">
        <v>412</v>
      </c>
      <c r="B285" s="229">
        <v>910</v>
      </c>
      <c r="C285" s="323">
        <v>14</v>
      </c>
      <c r="D285" s="323">
        <v>3</v>
      </c>
      <c r="E285" s="319" t="s">
        <v>411</v>
      </c>
      <c r="F285" s="320" t="s">
        <v>413</v>
      </c>
      <c r="G285" s="187">
        <v>17519.900000000001</v>
      </c>
    </row>
    <row r="286" spans="1:7" s="185" customFormat="1" ht="31.5">
      <c r="A286" s="226" t="s">
        <v>722</v>
      </c>
      <c r="B286" s="227">
        <v>913</v>
      </c>
      <c r="C286" s="322">
        <v>0</v>
      </c>
      <c r="D286" s="322">
        <v>0</v>
      </c>
      <c r="E286" s="316" t="s">
        <v>219</v>
      </c>
      <c r="F286" s="317" t="s">
        <v>219</v>
      </c>
      <c r="G286" s="184">
        <v>39386</v>
      </c>
    </row>
    <row r="287" spans="1:7">
      <c r="A287" s="228" t="s">
        <v>702</v>
      </c>
      <c r="B287" s="229">
        <v>913</v>
      </c>
      <c r="C287" s="323">
        <v>1</v>
      </c>
      <c r="D287" s="323">
        <v>0</v>
      </c>
      <c r="E287" s="319" t="s">
        <v>219</v>
      </c>
      <c r="F287" s="320" t="s">
        <v>219</v>
      </c>
      <c r="G287" s="187">
        <v>35409.9</v>
      </c>
    </row>
    <row r="288" spans="1:7">
      <c r="A288" s="228" t="s">
        <v>366</v>
      </c>
      <c r="B288" s="229">
        <v>913</v>
      </c>
      <c r="C288" s="323">
        <v>1</v>
      </c>
      <c r="D288" s="323">
        <v>13</v>
      </c>
      <c r="E288" s="319" t="s">
        <v>219</v>
      </c>
      <c r="F288" s="320" t="s">
        <v>219</v>
      </c>
      <c r="G288" s="187">
        <v>35409.9</v>
      </c>
    </row>
    <row r="289" spans="1:7" ht="47.25" customHeight="1">
      <c r="A289" s="228" t="s">
        <v>420</v>
      </c>
      <c r="B289" s="229">
        <v>913</v>
      </c>
      <c r="C289" s="323">
        <v>1</v>
      </c>
      <c r="D289" s="323">
        <v>13</v>
      </c>
      <c r="E289" s="319" t="s">
        <v>421</v>
      </c>
      <c r="F289" s="320" t="s">
        <v>219</v>
      </c>
      <c r="G289" s="187">
        <v>35409.9</v>
      </c>
    </row>
    <row r="290" spans="1:7" ht="63">
      <c r="A290" s="228" t="s">
        <v>422</v>
      </c>
      <c r="B290" s="229">
        <v>913</v>
      </c>
      <c r="C290" s="323">
        <v>1</v>
      </c>
      <c r="D290" s="323">
        <v>13</v>
      </c>
      <c r="E290" s="319" t="s">
        <v>423</v>
      </c>
      <c r="F290" s="320" t="s">
        <v>219</v>
      </c>
      <c r="G290" s="187">
        <v>837.9</v>
      </c>
    </row>
    <row r="291" spans="1:7" ht="47.25">
      <c r="A291" s="228" t="s">
        <v>424</v>
      </c>
      <c r="B291" s="229">
        <v>913</v>
      </c>
      <c r="C291" s="323">
        <v>1</v>
      </c>
      <c r="D291" s="323">
        <v>13</v>
      </c>
      <c r="E291" s="319" t="s">
        <v>425</v>
      </c>
      <c r="F291" s="320" t="s">
        <v>219</v>
      </c>
      <c r="G291" s="187">
        <v>837.9</v>
      </c>
    </row>
    <row r="292" spans="1:7" ht="31.5">
      <c r="A292" s="228" t="s">
        <v>426</v>
      </c>
      <c r="B292" s="229">
        <v>913</v>
      </c>
      <c r="C292" s="323">
        <v>1</v>
      </c>
      <c r="D292" s="323">
        <v>13</v>
      </c>
      <c r="E292" s="319" t="s">
        <v>427</v>
      </c>
      <c r="F292" s="320" t="s">
        <v>219</v>
      </c>
      <c r="G292" s="187">
        <v>515</v>
      </c>
    </row>
    <row r="293" spans="1:7" ht="31.5">
      <c r="A293" s="228" t="s">
        <v>226</v>
      </c>
      <c r="B293" s="229">
        <v>913</v>
      </c>
      <c r="C293" s="323">
        <v>1</v>
      </c>
      <c r="D293" s="323">
        <v>13</v>
      </c>
      <c r="E293" s="319" t="s">
        <v>427</v>
      </c>
      <c r="F293" s="320" t="s">
        <v>227</v>
      </c>
      <c r="G293" s="187">
        <v>515</v>
      </c>
    </row>
    <row r="294" spans="1:7" ht="31.5">
      <c r="A294" s="228" t="s">
        <v>428</v>
      </c>
      <c r="B294" s="229">
        <v>913</v>
      </c>
      <c r="C294" s="323">
        <v>1</v>
      </c>
      <c r="D294" s="323">
        <v>13</v>
      </c>
      <c r="E294" s="319" t="s">
        <v>429</v>
      </c>
      <c r="F294" s="320" t="s">
        <v>219</v>
      </c>
      <c r="G294" s="187">
        <v>200</v>
      </c>
    </row>
    <row r="295" spans="1:7" ht="31.5">
      <c r="A295" s="228" t="s">
        <v>226</v>
      </c>
      <c r="B295" s="229">
        <v>913</v>
      </c>
      <c r="C295" s="323">
        <v>1</v>
      </c>
      <c r="D295" s="323">
        <v>13</v>
      </c>
      <c r="E295" s="319" t="s">
        <v>429</v>
      </c>
      <c r="F295" s="320" t="s">
        <v>227</v>
      </c>
      <c r="G295" s="187">
        <v>200</v>
      </c>
    </row>
    <row r="296" spans="1:7">
      <c r="A296" s="228" t="s">
        <v>433</v>
      </c>
      <c r="B296" s="229">
        <v>913</v>
      </c>
      <c r="C296" s="323">
        <v>1</v>
      </c>
      <c r="D296" s="323">
        <v>13</v>
      </c>
      <c r="E296" s="319" t="s">
        <v>434</v>
      </c>
      <c r="F296" s="320" t="s">
        <v>219</v>
      </c>
      <c r="G296" s="187">
        <v>122.9</v>
      </c>
    </row>
    <row r="297" spans="1:7">
      <c r="A297" s="228" t="s">
        <v>238</v>
      </c>
      <c r="B297" s="229">
        <v>913</v>
      </c>
      <c r="C297" s="323">
        <v>1</v>
      </c>
      <c r="D297" s="323">
        <v>13</v>
      </c>
      <c r="E297" s="319" t="s">
        <v>434</v>
      </c>
      <c r="F297" s="320" t="s">
        <v>239</v>
      </c>
      <c r="G297" s="187">
        <v>122.9</v>
      </c>
    </row>
    <row r="298" spans="1:7" ht="62.25" customHeight="1">
      <c r="A298" s="228" t="s">
        <v>438</v>
      </c>
      <c r="B298" s="229">
        <v>913</v>
      </c>
      <c r="C298" s="323">
        <v>1</v>
      </c>
      <c r="D298" s="323">
        <v>13</v>
      </c>
      <c r="E298" s="319" t="s">
        <v>439</v>
      </c>
      <c r="F298" s="320" t="s">
        <v>219</v>
      </c>
      <c r="G298" s="187">
        <v>30187</v>
      </c>
    </row>
    <row r="299" spans="1:7" ht="63">
      <c r="A299" s="228" t="s">
        <v>440</v>
      </c>
      <c r="B299" s="229">
        <v>913</v>
      </c>
      <c r="C299" s="323">
        <v>1</v>
      </c>
      <c r="D299" s="323">
        <v>13</v>
      </c>
      <c r="E299" s="319" t="s">
        <v>441</v>
      </c>
      <c r="F299" s="320" t="s">
        <v>219</v>
      </c>
      <c r="G299" s="187">
        <v>30187</v>
      </c>
    </row>
    <row r="300" spans="1:7" ht="31.5">
      <c r="A300" s="228" t="s">
        <v>442</v>
      </c>
      <c r="B300" s="229">
        <v>913</v>
      </c>
      <c r="C300" s="323">
        <v>1</v>
      </c>
      <c r="D300" s="323">
        <v>13</v>
      </c>
      <c r="E300" s="319" t="s">
        <v>443</v>
      </c>
      <c r="F300" s="320" t="s">
        <v>219</v>
      </c>
      <c r="G300" s="187">
        <v>16920.400000000001</v>
      </c>
    </row>
    <row r="301" spans="1:7" ht="31.5">
      <c r="A301" s="228" t="s">
        <v>444</v>
      </c>
      <c r="B301" s="229">
        <v>913</v>
      </c>
      <c r="C301" s="323">
        <v>1</v>
      </c>
      <c r="D301" s="323">
        <v>13</v>
      </c>
      <c r="E301" s="319" t="s">
        <v>443</v>
      </c>
      <c r="F301" s="320" t="s">
        <v>445</v>
      </c>
      <c r="G301" s="187">
        <v>16920.400000000001</v>
      </c>
    </row>
    <row r="302" spans="1:7" ht="31.5">
      <c r="A302" s="228" t="s">
        <v>446</v>
      </c>
      <c r="B302" s="229">
        <v>913</v>
      </c>
      <c r="C302" s="323">
        <v>1</v>
      </c>
      <c r="D302" s="323">
        <v>13</v>
      </c>
      <c r="E302" s="319" t="s">
        <v>447</v>
      </c>
      <c r="F302" s="320" t="s">
        <v>219</v>
      </c>
      <c r="G302" s="187">
        <v>2542.6</v>
      </c>
    </row>
    <row r="303" spans="1:7" ht="31.5">
      <c r="A303" s="228" t="s">
        <v>444</v>
      </c>
      <c r="B303" s="229">
        <v>913</v>
      </c>
      <c r="C303" s="323">
        <v>1</v>
      </c>
      <c r="D303" s="323">
        <v>13</v>
      </c>
      <c r="E303" s="319" t="s">
        <v>447</v>
      </c>
      <c r="F303" s="320" t="s">
        <v>445</v>
      </c>
      <c r="G303" s="187">
        <v>2542.6</v>
      </c>
    </row>
    <row r="304" spans="1:7" ht="157.5" customHeight="1">
      <c r="A304" s="228" t="s">
        <v>279</v>
      </c>
      <c r="B304" s="229">
        <v>913</v>
      </c>
      <c r="C304" s="323">
        <v>1</v>
      </c>
      <c r="D304" s="323">
        <v>13</v>
      </c>
      <c r="E304" s="319" t="s">
        <v>448</v>
      </c>
      <c r="F304" s="320" t="s">
        <v>219</v>
      </c>
      <c r="G304" s="187">
        <v>10724</v>
      </c>
    </row>
    <row r="305" spans="1:7" ht="31.5">
      <c r="A305" s="228" t="s">
        <v>444</v>
      </c>
      <c r="B305" s="229">
        <v>913</v>
      </c>
      <c r="C305" s="323">
        <v>1</v>
      </c>
      <c r="D305" s="323">
        <v>13</v>
      </c>
      <c r="E305" s="319" t="s">
        <v>448</v>
      </c>
      <c r="F305" s="320" t="s">
        <v>445</v>
      </c>
      <c r="G305" s="187">
        <v>10724</v>
      </c>
    </row>
    <row r="306" spans="1:7" ht="63">
      <c r="A306" s="228" t="s">
        <v>454</v>
      </c>
      <c r="B306" s="229">
        <v>913</v>
      </c>
      <c r="C306" s="323">
        <v>1</v>
      </c>
      <c r="D306" s="323">
        <v>13</v>
      </c>
      <c r="E306" s="319" t="s">
        <v>455</v>
      </c>
      <c r="F306" s="320" t="s">
        <v>219</v>
      </c>
      <c r="G306" s="187">
        <v>4385</v>
      </c>
    </row>
    <row r="307" spans="1:7" ht="31.5">
      <c r="A307" s="228" t="s">
        <v>456</v>
      </c>
      <c r="B307" s="229">
        <v>913</v>
      </c>
      <c r="C307" s="323">
        <v>1</v>
      </c>
      <c r="D307" s="323">
        <v>13</v>
      </c>
      <c r="E307" s="319" t="s">
        <v>457</v>
      </c>
      <c r="F307" s="320" t="s">
        <v>219</v>
      </c>
      <c r="G307" s="187">
        <v>4385</v>
      </c>
    </row>
    <row r="308" spans="1:7" ht="31.5">
      <c r="A308" s="228" t="s">
        <v>290</v>
      </c>
      <c r="B308" s="229">
        <v>913</v>
      </c>
      <c r="C308" s="323">
        <v>1</v>
      </c>
      <c r="D308" s="323">
        <v>13</v>
      </c>
      <c r="E308" s="319" t="s">
        <v>459</v>
      </c>
      <c r="F308" s="320" t="s">
        <v>219</v>
      </c>
      <c r="G308" s="187">
        <v>2603.9</v>
      </c>
    </row>
    <row r="309" spans="1:7" ht="78.75">
      <c r="A309" s="228" t="s">
        <v>242</v>
      </c>
      <c r="B309" s="229">
        <v>913</v>
      </c>
      <c r="C309" s="323">
        <v>1</v>
      </c>
      <c r="D309" s="323">
        <v>13</v>
      </c>
      <c r="E309" s="319" t="s">
        <v>459</v>
      </c>
      <c r="F309" s="320" t="s">
        <v>0</v>
      </c>
      <c r="G309" s="187">
        <v>2532.9</v>
      </c>
    </row>
    <row r="310" spans="1:7" ht="31.5">
      <c r="A310" s="228" t="s">
        <v>226</v>
      </c>
      <c r="B310" s="229">
        <v>913</v>
      </c>
      <c r="C310" s="323">
        <v>1</v>
      </c>
      <c r="D310" s="323">
        <v>13</v>
      </c>
      <c r="E310" s="319" t="s">
        <v>459</v>
      </c>
      <c r="F310" s="320" t="s">
        <v>227</v>
      </c>
      <c r="G310" s="187">
        <v>69.5</v>
      </c>
    </row>
    <row r="311" spans="1:7">
      <c r="A311" s="228" t="s">
        <v>238</v>
      </c>
      <c r="B311" s="229">
        <v>913</v>
      </c>
      <c r="C311" s="323">
        <v>1</v>
      </c>
      <c r="D311" s="323">
        <v>13</v>
      </c>
      <c r="E311" s="319" t="s">
        <v>459</v>
      </c>
      <c r="F311" s="320" t="s">
        <v>239</v>
      </c>
      <c r="G311" s="187">
        <v>1.5</v>
      </c>
    </row>
    <row r="312" spans="1:7" ht="157.5" customHeight="1">
      <c r="A312" s="228" t="s">
        <v>279</v>
      </c>
      <c r="B312" s="229">
        <v>913</v>
      </c>
      <c r="C312" s="323">
        <v>1</v>
      </c>
      <c r="D312" s="323">
        <v>13</v>
      </c>
      <c r="E312" s="319" t="s">
        <v>460</v>
      </c>
      <c r="F312" s="320" t="s">
        <v>219</v>
      </c>
      <c r="G312" s="187">
        <v>1781.1</v>
      </c>
    </row>
    <row r="313" spans="1:7" ht="78.75">
      <c r="A313" s="228" t="s">
        <v>242</v>
      </c>
      <c r="B313" s="229">
        <v>913</v>
      </c>
      <c r="C313" s="323">
        <v>1</v>
      </c>
      <c r="D313" s="323">
        <v>13</v>
      </c>
      <c r="E313" s="319" t="s">
        <v>460</v>
      </c>
      <c r="F313" s="320" t="s">
        <v>0</v>
      </c>
      <c r="G313" s="187">
        <v>1781.1</v>
      </c>
    </row>
    <row r="314" spans="1:7">
      <c r="A314" s="228" t="s">
        <v>705</v>
      </c>
      <c r="B314" s="229">
        <v>913</v>
      </c>
      <c r="C314" s="323">
        <v>4</v>
      </c>
      <c r="D314" s="323">
        <v>0</v>
      </c>
      <c r="E314" s="319" t="s">
        <v>219</v>
      </c>
      <c r="F314" s="320" t="s">
        <v>219</v>
      </c>
      <c r="G314" s="187">
        <v>500</v>
      </c>
    </row>
    <row r="315" spans="1:7">
      <c r="A315" s="228" t="s">
        <v>432</v>
      </c>
      <c r="B315" s="229">
        <v>913</v>
      </c>
      <c r="C315" s="323">
        <v>4</v>
      </c>
      <c r="D315" s="323">
        <v>12</v>
      </c>
      <c r="E315" s="319" t="s">
        <v>219</v>
      </c>
      <c r="F315" s="320" t="s">
        <v>219</v>
      </c>
      <c r="G315" s="187">
        <v>500</v>
      </c>
    </row>
    <row r="316" spans="1:7" ht="45.75" customHeight="1">
      <c r="A316" s="228" t="s">
        <v>420</v>
      </c>
      <c r="B316" s="229">
        <v>913</v>
      </c>
      <c r="C316" s="323">
        <v>4</v>
      </c>
      <c r="D316" s="323">
        <v>12</v>
      </c>
      <c r="E316" s="319" t="s">
        <v>421</v>
      </c>
      <c r="F316" s="320" t="s">
        <v>219</v>
      </c>
      <c r="G316" s="187">
        <v>500</v>
      </c>
    </row>
    <row r="317" spans="1:7" ht="63">
      <c r="A317" s="228" t="s">
        <v>422</v>
      </c>
      <c r="B317" s="229">
        <v>913</v>
      </c>
      <c r="C317" s="323">
        <v>4</v>
      </c>
      <c r="D317" s="323">
        <v>12</v>
      </c>
      <c r="E317" s="319" t="s">
        <v>423</v>
      </c>
      <c r="F317" s="320" t="s">
        <v>219</v>
      </c>
      <c r="G317" s="187">
        <v>500</v>
      </c>
    </row>
    <row r="318" spans="1:7" ht="47.25">
      <c r="A318" s="228" t="s">
        <v>424</v>
      </c>
      <c r="B318" s="229">
        <v>913</v>
      </c>
      <c r="C318" s="323">
        <v>4</v>
      </c>
      <c r="D318" s="323">
        <v>12</v>
      </c>
      <c r="E318" s="319" t="s">
        <v>425</v>
      </c>
      <c r="F318" s="320" t="s">
        <v>219</v>
      </c>
      <c r="G318" s="187">
        <v>500</v>
      </c>
    </row>
    <row r="319" spans="1:7" ht="47.25">
      <c r="A319" s="228" t="s">
        <v>430</v>
      </c>
      <c r="B319" s="229">
        <v>913</v>
      </c>
      <c r="C319" s="323">
        <v>4</v>
      </c>
      <c r="D319" s="323">
        <v>12</v>
      </c>
      <c r="E319" s="319" t="s">
        <v>431</v>
      </c>
      <c r="F319" s="320" t="s">
        <v>219</v>
      </c>
      <c r="G319" s="187">
        <v>500</v>
      </c>
    </row>
    <row r="320" spans="1:7" ht="31.5">
      <c r="A320" s="228" t="s">
        <v>226</v>
      </c>
      <c r="B320" s="229">
        <v>913</v>
      </c>
      <c r="C320" s="323">
        <v>4</v>
      </c>
      <c r="D320" s="323">
        <v>12</v>
      </c>
      <c r="E320" s="319" t="s">
        <v>431</v>
      </c>
      <c r="F320" s="320" t="s">
        <v>227</v>
      </c>
      <c r="G320" s="187">
        <v>500</v>
      </c>
    </row>
    <row r="321" spans="1:7">
      <c r="A321" s="228" t="s">
        <v>706</v>
      </c>
      <c r="B321" s="229">
        <v>913</v>
      </c>
      <c r="C321" s="323">
        <v>5</v>
      </c>
      <c r="D321" s="323">
        <v>0</v>
      </c>
      <c r="E321" s="319" t="s">
        <v>219</v>
      </c>
      <c r="F321" s="320" t="s">
        <v>219</v>
      </c>
      <c r="G321" s="187">
        <v>3.1</v>
      </c>
    </row>
    <row r="322" spans="1:7">
      <c r="A322" s="228" t="s">
        <v>437</v>
      </c>
      <c r="B322" s="229">
        <v>913</v>
      </c>
      <c r="C322" s="323">
        <v>5</v>
      </c>
      <c r="D322" s="323">
        <v>1</v>
      </c>
      <c r="E322" s="319" t="s">
        <v>219</v>
      </c>
      <c r="F322" s="320" t="s">
        <v>219</v>
      </c>
      <c r="G322" s="187">
        <v>3.1</v>
      </c>
    </row>
    <row r="323" spans="1:7" ht="47.25" customHeight="1">
      <c r="A323" s="228" t="s">
        <v>420</v>
      </c>
      <c r="B323" s="229">
        <v>913</v>
      </c>
      <c r="C323" s="323">
        <v>5</v>
      </c>
      <c r="D323" s="323">
        <v>1</v>
      </c>
      <c r="E323" s="319" t="s">
        <v>421</v>
      </c>
      <c r="F323" s="320" t="s">
        <v>219</v>
      </c>
      <c r="G323" s="187">
        <v>3.1</v>
      </c>
    </row>
    <row r="324" spans="1:7" ht="63">
      <c r="A324" s="228" t="s">
        <v>422</v>
      </c>
      <c r="B324" s="229">
        <v>913</v>
      </c>
      <c r="C324" s="323">
        <v>5</v>
      </c>
      <c r="D324" s="323">
        <v>1</v>
      </c>
      <c r="E324" s="319" t="s">
        <v>423</v>
      </c>
      <c r="F324" s="320" t="s">
        <v>219</v>
      </c>
      <c r="G324" s="187">
        <v>3.1</v>
      </c>
    </row>
    <row r="325" spans="1:7" ht="47.25">
      <c r="A325" s="228" t="s">
        <v>424</v>
      </c>
      <c r="B325" s="229">
        <v>913</v>
      </c>
      <c r="C325" s="323">
        <v>5</v>
      </c>
      <c r="D325" s="323">
        <v>1</v>
      </c>
      <c r="E325" s="319" t="s">
        <v>425</v>
      </c>
      <c r="F325" s="320" t="s">
        <v>219</v>
      </c>
      <c r="G325" s="187">
        <v>3.1</v>
      </c>
    </row>
    <row r="326" spans="1:7" ht="31.5">
      <c r="A326" s="228" t="s">
        <v>435</v>
      </c>
      <c r="B326" s="229">
        <v>913</v>
      </c>
      <c r="C326" s="323">
        <v>5</v>
      </c>
      <c r="D326" s="323">
        <v>1</v>
      </c>
      <c r="E326" s="319" t="s">
        <v>436</v>
      </c>
      <c r="F326" s="320" t="s">
        <v>219</v>
      </c>
      <c r="G326" s="187">
        <v>3.1</v>
      </c>
    </row>
    <row r="327" spans="1:7" ht="31.5">
      <c r="A327" s="228" t="s">
        <v>226</v>
      </c>
      <c r="B327" s="229">
        <v>913</v>
      </c>
      <c r="C327" s="323">
        <v>5</v>
      </c>
      <c r="D327" s="323">
        <v>1</v>
      </c>
      <c r="E327" s="319" t="s">
        <v>436</v>
      </c>
      <c r="F327" s="320" t="s">
        <v>227</v>
      </c>
      <c r="G327" s="187">
        <v>3.1</v>
      </c>
    </row>
    <row r="328" spans="1:7">
      <c r="A328" s="228" t="s">
        <v>707</v>
      </c>
      <c r="B328" s="229">
        <v>913</v>
      </c>
      <c r="C328" s="323">
        <v>7</v>
      </c>
      <c r="D328" s="323">
        <v>0</v>
      </c>
      <c r="E328" s="319" t="s">
        <v>219</v>
      </c>
      <c r="F328" s="320" t="s">
        <v>219</v>
      </c>
      <c r="G328" s="187">
        <v>15</v>
      </c>
    </row>
    <row r="329" spans="1:7" ht="31.5">
      <c r="A329" s="228" t="s">
        <v>235</v>
      </c>
      <c r="B329" s="229">
        <v>913</v>
      </c>
      <c r="C329" s="323">
        <v>7</v>
      </c>
      <c r="D329" s="323">
        <v>5</v>
      </c>
      <c r="E329" s="319" t="s">
        <v>219</v>
      </c>
      <c r="F329" s="320" t="s">
        <v>219</v>
      </c>
      <c r="G329" s="187">
        <v>15</v>
      </c>
    </row>
    <row r="330" spans="1:7" ht="46.5" customHeight="1">
      <c r="A330" s="228" t="s">
        <v>420</v>
      </c>
      <c r="B330" s="229">
        <v>913</v>
      </c>
      <c r="C330" s="323">
        <v>7</v>
      </c>
      <c r="D330" s="323">
        <v>5</v>
      </c>
      <c r="E330" s="319" t="s">
        <v>421</v>
      </c>
      <c r="F330" s="320" t="s">
        <v>219</v>
      </c>
      <c r="G330" s="187">
        <v>15</v>
      </c>
    </row>
    <row r="331" spans="1:7" ht="63">
      <c r="A331" s="228" t="s">
        <v>454</v>
      </c>
      <c r="B331" s="229">
        <v>913</v>
      </c>
      <c r="C331" s="323">
        <v>7</v>
      </c>
      <c r="D331" s="323">
        <v>5</v>
      </c>
      <c r="E331" s="319" t="s">
        <v>455</v>
      </c>
      <c r="F331" s="320" t="s">
        <v>219</v>
      </c>
      <c r="G331" s="187">
        <v>15</v>
      </c>
    </row>
    <row r="332" spans="1:7" ht="31.5">
      <c r="A332" s="228" t="s">
        <v>456</v>
      </c>
      <c r="B332" s="229">
        <v>913</v>
      </c>
      <c r="C332" s="323">
        <v>7</v>
      </c>
      <c r="D332" s="323">
        <v>5</v>
      </c>
      <c r="E332" s="319" t="s">
        <v>457</v>
      </c>
      <c r="F332" s="320" t="s">
        <v>219</v>
      </c>
      <c r="G332" s="187">
        <v>15</v>
      </c>
    </row>
    <row r="333" spans="1:7" ht="31.5">
      <c r="A333" s="228" t="s">
        <v>233</v>
      </c>
      <c r="B333" s="229">
        <v>913</v>
      </c>
      <c r="C333" s="323">
        <v>7</v>
      </c>
      <c r="D333" s="323">
        <v>5</v>
      </c>
      <c r="E333" s="319" t="s">
        <v>458</v>
      </c>
      <c r="F333" s="320" t="s">
        <v>219</v>
      </c>
      <c r="G333" s="187">
        <v>15</v>
      </c>
    </row>
    <row r="334" spans="1:7" ht="31.5">
      <c r="A334" s="228" t="s">
        <v>226</v>
      </c>
      <c r="B334" s="229">
        <v>913</v>
      </c>
      <c r="C334" s="323">
        <v>7</v>
      </c>
      <c r="D334" s="323">
        <v>5</v>
      </c>
      <c r="E334" s="319" t="s">
        <v>458</v>
      </c>
      <c r="F334" s="320" t="s">
        <v>227</v>
      </c>
      <c r="G334" s="187">
        <v>15</v>
      </c>
    </row>
    <row r="335" spans="1:7">
      <c r="A335" s="228" t="s">
        <v>712</v>
      </c>
      <c r="B335" s="229">
        <v>913</v>
      </c>
      <c r="C335" s="323">
        <v>12</v>
      </c>
      <c r="D335" s="323">
        <v>0</v>
      </c>
      <c r="E335" s="319" t="s">
        <v>219</v>
      </c>
      <c r="F335" s="320" t="s">
        <v>219</v>
      </c>
      <c r="G335" s="187">
        <v>3458</v>
      </c>
    </row>
    <row r="336" spans="1:7">
      <c r="A336" s="228" t="s">
        <v>453</v>
      </c>
      <c r="B336" s="229">
        <v>913</v>
      </c>
      <c r="C336" s="323">
        <v>12</v>
      </c>
      <c r="D336" s="323">
        <v>2</v>
      </c>
      <c r="E336" s="319" t="s">
        <v>219</v>
      </c>
      <c r="F336" s="320" t="s">
        <v>219</v>
      </c>
      <c r="G336" s="187">
        <v>3458</v>
      </c>
    </row>
    <row r="337" spans="1:7" ht="46.5" customHeight="1">
      <c r="A337" s="228" t="s">
        <v>420</v>
      </c>
      <c r="B337" s="229">
        <v>913</v>
      </c>
      <c r="C337" s="323">
        <v>12</v>
      </c>
      <c r="D337" s="323">
        <v>2</v>
      </c>
      <c r="E337" s="319" t="s">
        <v>421</v>
      </c>
      <c r="F337" s="320" t="s">
        <v>219</v>
      </c>
      <c r="G337" s="187">
        <v>3458</v>
      </c>
    </row>
    <row r="338" spans="1:7" ht="63" customHeight="1">
      <c r="A338" s="228" t="s">
        <v>438</v>
      </c>
      <c r="B338" s="229">
        <v>913</v>
      </c>
      <c r="C338" s="323">
        <v>12</v>
      </c>
      <c r="D338" s="323">
        <v>2</v>
      </c>
      <c r="E338" s="319" t="s">
        <v>439</v>
      </c>
      <c r="F338" s="320" t="s">
        <v>219</v>
      </c>
      <c r="G338" s="187">
        <v>3458</v>
      </c>
    </row>
    <row r="339" spans="1:7" ht="63">
      <c r="A339" s="228" t="s">
        <v>449</v>
      </c>
      <c r="B339" s="229">
        <v>913</v>
      </c>
      <c r="C339" s="323">
        <v>12</v>
      </c>
      <c r="D339" s="323">
        <v>2</v>
      </c>
      <c r="E339" s="319" t="s">
        <v>450</v>
      </c>
      <c r="F339" s="320" t="s">
        <v>219</v>
      </c>
      <c r="G339" s="187">
        <v>3458</v>
      </c>
    </row>
    <row r="340" spans="1:7" ht="31.5">
      <c r="A340" s="228" t="s">
        <v>451</v>
      </c>
      <c r="B340" s="229">
        <v>913</v>
      </c>
      <c r="C340" s="323">
        <v>12</v>
      </c>
      <c r="D340" s="323">
        <v>2</v>
      </c>
      <c r="E340" s="319" t="s">
        <v>452</v>
      </c>
      <c r="F340" s="320" t="s">
        <v>219</v>
      </c>
      <c r="G340" s="187">
        <v>3458</v>
      </c>
    </row>
    <row r="341" spans="1:7">
      <c r="A341" s="228" t="s">
        <v>238</v>
      </c>
      <c r="B341" s="229">
        <v>913</v>
      </c>
      <c r="C341" s="323">
        <v>12</v>
      </c>
      <c r="D341" s="323">
        <v>2</v>
      </c>
      <c r="E341" s="319" t="s">
        <v>452</v>
      </c>
      <c r="F341" s="320" t="s">
        <v>239</v>
      </c>
      <c r="G341" s="187">
        <v>3458</v>
      </c>
    </row>
    <row r="342" spans="1:7" s="185" customFormat="1">
      <c r="A342" s="226" t="s">
        <v>723</v>
      </c>
      <c r="B342" s="227">
        <v>916</v>
      </c>
      <c r="C342" s="322">
        <v>0</v>
      </c>
      <c r="D342" s="322">
        <v>0</v>
      </c>
      <c r="E342" s="316" t="s">
        <v>219</v>
      </c>
      <c r="F342" s="317" t="s">
        <v>219</v>
      </c>
      <c r="G342" s="184">
        <v>1671.2</v>
      </c>
    </row>
    <row r="343" spans="1:7">
      <c r="A343" s="228" t="s">
        <v>702</v>
      </c>
      <c r="B343" s="229">
        <v>916</v>
      </c>
      <c r="C343" s="323">
        <v>1</v>
      </c>
      <c r="D343" s="323">
        <v>0</v>
      </c>
      <c r="E343" s="319" t="s">
        <v>219</v>
      </c>
      <c r="F343" s="320" t="s">
        <v>219</v>
      </c>
      <c r="G343" s="187">
        <v>1671.2</v>
      </c>
    </row>
    <row r="344" spans="1:7" ht="47.25" customHeight="1">
      <c r="A344" s="228" t="s">
        <v>652</v>
      </c>
      <c r="B344" s="229">
        <v>916</v>
      </c>
      <c r="C344" s="323">
        <v>1</v>
      </c>
      <c r="D344" s="323">
        <v>3</v>
      </c>
      <c r="E344" s="319" t="s">
        <v>219</v>
      </c>
      <c r="F344" s="320" t="s">
        <v>219</v>
      </c>
      <c r="G344" s="187">
        <v>1671.2</v>
      </c>
    </row>
    <row r="345" spans="1:7">
      <c r="A345" s="228" t="s">
        <v>645</v>
      </c>
      <c r="B345" s="229">
        <v>916</v>
      </c>
      <c r="C345" s="323">
        <v>1</v>
      </c>
      <c r="D345" s="323">
        <v>3</v>
      </c>
      <c r="E345" s="319" t="s">
        <v>646</v>
      </c>
      <c r="F345" s="320" t="s">
        <v>219</v>
      </c>
      <c r="G345" s="187">
        <v>1671.2</v>
      </c>
    </row>
    <row r="346" spans="1:7" ht="31.5">
      <c r="A346" s="228" t="s">
        <v>647</v>
      </c>
      <c r="B346" s="229">
        <v>916</v>
      </c>
      <c r="C346" s="323">
        <v>1</v>
      </c>
      <c r="D346" s="323">
        <v>3</v>
      </c>
      <c r="E346" s="319" t="s">
        <v>648</v>
      </c>
      <c r="F346" s="320" t="s">
        <v>219</v>
      </c>
      <c r="G346" s="187">
        <v>1671.2</v>
      </c>
    </row>
    <row r="347" spans="1:7" ht="31.5">
      <c r="A347" s="228" t="s">
        <v>649</v>
      </c>
      <c r="B347" s="229">
        <v>916</v>
      </c>
      <c r="C347" s="323">
        <v>1</v>
      </c>
      <c r="D347" s="323">
        <v>3</v>
      </c>
      <c r="E347" s="319" t="s">
        <v>650</v>
      </c>
      <c r="F347" s="320" t="s">
        <v>219</v>
      </c>
      <c r="G347" s="187">
        <v>1161.9000000000001</v>
      </c>
    </row>
    <row r="348" spans="1:7" ht="21" customHeight="1">
      <c r="A348" s="228" t="s">
        <v>348</v>
      </c>
      <c r="B348" s="229">
        <v>916</v>
      </c>
      <c r="C348" s="323">
        <v>1</v>
      </c>
      <c r="D348" s="323">
        <v>3</v>
      </c>
      <c r="E348" s="319" t="s">
        <v>651</v>
      </c>
      <c r="F348" s="320" t="s">
        <v>219</v>
      </c>
      <c r="G348" s="187">
        <v>681.9</v>
      </c>
    </row>
    <row r="349" spans="1:7" ht="78.75">
      <c r="A349" s="228" t="s">
        <v>242</v>
      </c>
      <c r="B349" s="229">
        <v>916</v>
      </c>
      <c r="C349" s="323">
        <v>1</v>
      </c>
      <c r="D349" s="323">
        <v>3</v>
      </c>
      <c r="E349" s="319" t="s">
        <v>651</v>
      </c>
      <c r="F349" s="320" t="s">
        <v>0</v>
      </c>
      <c r="G349" s="187">
        <v>681.9</v>
      </c>
    </row>
    <row r="350" spans="1:7" ht="157.5" customHeight="1">
      <c r="A350" s="228" t="s">
        <v>279</v>
      </c>
      <c r="B350" s="229">
        <v>916</v>
      </c>
      <c r="C350" s="323">
        <v>1</v>
      </c>
      <c r="D350" s="323">
        <v>3</v>
      </c>
      <c r="E350" s="319" t="s">
        <v>653</v>
      </c>
      <c r="F350" s="320" t="s">
        <v>219</v>
      </c>
      <c r="G350" s="187">
        <v>480</v>
      </c>
    </row>
    <row r="351" spans="1:7" ht="78.75">
      <c r="A351" s="228" t="s">
        <v>242</v>
      </c>
      <c r="B351" s="229">
        <v>916</v>
      </c>
      <c r="C351" s="323">
        <v>1</v>
      </c>
      <c r="D351" s="323">
        <v>3</v>
      </c>
      <c r="E351" s="319" t="s">
        <v>653</v>
      </c>
      <c r="F351" s="320" t="s">
        <v>0</v>
      </c>
      <c r="G351" s="187">
        <v>480</v>
      </c>
    </row>
    <row r="352" spans="1:7" ht="31.5">
      <c r="A352" s="228" t="s">
        <v>654</v>
      </c>
      <c r="B352" s="229">
        <v>916</v>
      </c>
      <c r="C352" s="323">
        <v>1</v>
      </c>
      <c r="D352" s="323">
        <v>3</v>
      </c>
      <c r="E352" s="319" t="s">
        <v>655</v>
      </c>
      <c r="F352" s="320" t="s">
        <v>219</v>
      </c>
      <c r="G352" s="187">
        <v>509.3</v>
      </c>
    </row>
    <row r="353" spans="1:7" ht="20.25" customHeight="1">
      <c r="A353" s="228" t="s">
        <v>348</v>
      </c>
      <c r="B353" s="229">
        <v>916</v>
      </c>
      <c r="C353" s="323">
        <v>1</v>
      </c>
      <c r="D353" s="323">
        <v>3</v>
      </c>
      <c r="E353" s="319" t="s">
        <v>656</v>
      </c>
      <c r="F353" s="320" t="s">
        <v>219</v>
      </c>
      <c r="G353" s="187">
        <v>313.3</v>
      </c>
    </row>
    <row r="354" spans="1:7" ht="78.75">
      <c r="A354" s="228" t="s">
        <v>242</v>
      </c>
      <c r="B354" s="229">
        <v>916</v>
      </c>
      <c r="C354" s="323">
        <v>1</v>
      </c>
      <c r="D354" s="323">
        <v>3</v>
      </c>
      <c r="E354" s="319" t="s">
        <v>656</v>
      </c>
      <c r="F354" s="320" t="s">
        <v>0</v>
      </c>
      <c r="G354" s="187">
        <v>278.39999999999998</v>
      </c>
    </row>
    <row r="355" spans="1:7" ht="31.5">
      <c r="A355" s="228" t="s">
        <v>226</v>
      </c>
      <c r="B355" s="229">
        <v>916</v>
      </c>
      <c r="C355" s="323">
        <v>1</v>
      </c>
      <c r="D355" s="323">
        <v>3</v>
      </c>
      <c r="E355" s="319" t="s">
        <v>656</v>
      </c>
      <c r="F355" s="320" t="s">
        <v>227</v>
      </c>
      <c r="G355" s="187">
        <v>34.9</v>
      </c>
    </row>
    <row r="356" spans="1:7" ht="157.5" customHeight="1">
      <c r="A356" s="228" t="s">
        <v>279</v>
      </c>
      <c r="B356" s="229">
        <v>916</v>
      </c>
      <c r="C356" s="323">
        <v>1</v>
      </c>
      <c r="D356" s="323">
        <v>3</v>
      </c>
      <c r="E356" s="319" t="s">
        <v>657</v>
      </c>
      <c r="F356" s="320" t="s">
        <v>219</v>
      </c>
      <c r="G356" s="187">
        <v>196</v>
      </c>
    </row>
    <row r="357" spans="1:7" ht="78.75">
      <c r="A357" s="228" t="s">
        <v>242</v>
      </c>
      <c r="B357" s="229">
        <v>916</v>
      </c>
      <c r="C357" s="323">
        <v>1</v>
      </c>
      <c r="D357" s="323">
        <v>3</v>
      </c>
      <c r="E357" s="319" t="s">
        <v>657</v>
      </c>
      <c r="F357" s="320" t="s">
        <v>0</v>
      </c>
      <c r="G357" s="187">
        <v>196</v>
      </c>
    </row>
    <row r="358" spans="1:7" s="185" customFormat="1">
      <c r="A358" s="226" t="s">
        <v>724</v>
      </c>
      <c r="B358" s="227">
        <v>917</v>
      </c>
      <c r="C358" s="322">
        <v>0</v>
      </c>
      <c r="D358" s="322">
        <v>0</v>
      </c>
      <c r="E358" s="316" t="s">
        <v>219</v>
      </c>
      <c r="F358" s="317" t="s">
        <v>219</v>
      </c>
      <c r="G358" s="184">
        <v>58112.1</v>
      </c>
    </row>
    <row r="359" spans="1:7">
      <c r="A359" s="228" t="s">
        <v>702</v>
      </c>
      <c r="B359" s="229">
        <v>917</v>
      </c>
      <c r="C359" s="323">
        <v>1</v>
      </c>
      <c r="D359" s="323">
        <v>0</v>
      </c>
      <c r="E359" s="319" t="s">
        <v>219</v>
      </c>
      <c r="F359" s="320" t="s">
        <v>219</v>
      </c>
      <c r="G359" s="187">
        <v>49223.7</v>
      </c>
    </row>
    <row r="360" spans="1:7" ht="47.25">
      <c r="A360" s="228" t="s">
        <v>492</v>
      </c>
      <c r="B360" s="229">
        <v>917</v>
      </c>
      <c r="C360" s="323">
        <v>1</v>
      </c>
      <c r="D360" s="323">
        <v>2</v>
      </c>
      <c r="E360" s="319" t="s">
        <v>219</v>
      </c>
      <c r="F360" s="320" t="s">
        <v>219</v>
      </c>
      <c r="G360" s="187">
        <v>2718.1</v>
      </c>
    </row>
    <row r="361" spans="1:7" ht="47.25">
      <c r="A361" s="228" t="s">
        <v>461</v>
      </c>
      <c r="B361" s="229">
        <v>917</v>
      </c>
      <c r="C361" s="323">
        <v>1</v>
      </c>
      <c r="D361" s="323">
        <v>2</v>
      </c>
      <c r="E361" s="319" t="s">
        <v>462</v>
      </c>
      <c r="F361" s="320" t="s">
        <v>219</v>
      </c>
      <c r="G361" s="187">
        <v>2718.1</v>
      </c>
    </row>
    <row r="362" spans="1:7" ht="31.5">
      <c r="A362" s="228" t="s">
        <v>463</v>
      </c>
      <c r="B362" s="229">
        <v>917</v>
      </c>
      <c r="C362" s="323">
        <v>1</v>
      </c>
      <c r="D362" s="323">
        <v>2</v>
      </c>
      <c r="E362" s="319" t="s">
        <v>464</v>
      </c>
      <c r="F362" s="320" t="s">
        <v>219</v>
      </c>
      <c r="G362" s="187">
        <v>2718.1</v>
      </c>
    </row>
    <row r="363" spans="1:7" ht="31.5">
      <c r="A363" s="228" t="s">
        <v>489</v>
      </c>
      <c r="B363" s="229">
        <v>917</v>
      </c>
      <c r="C363" s="323">
        <v>1</v>
      </c>
      <c r="D363" s="323">
        <v>2</v>
      </c>
      <c r="E363" s="319" t="s">
        <v>490</v>
      </c>
      <c r="F363" s="320" t="s">
        <v>219</v>
      </c>
      <c r="G363" s="187">
        <v>2718.1</v>
      </c>
    </row>
    <row r="364" spans="1:7" ht="31.5">
      <c r="A364" s="228" t="s">
        <v>290</v>
      </c>
      <c r="B364" s="229">
        <v>917</v>
      </c>
      <c r="C364" s="323">
        <v>1</v>
      </c>
      <c r="D364" s="323">
        <v>2</v>
      </c>
      <c r="E364" s="319" t="s">
        <v>491</v>
      </c>
      <c r="F364" s="320" t="s">
        <v>219</v>
      </c>
      <c r="G364" s="187">
        <v>1524.1</v>
      </c>
    </row>
    <row r="365" spans="1:7" ht="78.75">
      <c r="A365" s="228" t="s">
        <v>242</v>
      </c>
      <c r="B365" s="229">
        <v>917</v>
      </c>
      <c r="C365" s="323">
        <v>1</v>
      </c>
      <c r="D365" s="323">
        <v>2</v>
      </c>
      <c r="E365" s="319" t="s">
        <v>491</v>
      </c>
      <c r="F365" s="320" t="s">
        <v>0</v>
      </c>
      <c r="G365" s="187">
        <v>1524.1</v>
      </c>
    </row>
    <row r="366" spans="1:7" ht="157.5" customHeight="1">
      <c r="A366" s="228" t="s">
        <v>279</v>
      </c>
      <c r="B366" s="229">
        <v>917</v>
      </c>
      <c r="C366" s="323">
        <v>1</v>
      </c>
      <c r="D366" s="323">
        <v>2</v>
      </c>
      <c r="E366" s="319" t="s">
        <v>493</v>
      </c>
      <c r="F366" s="320" t="s">
        <v>219</v>
      </c>
      <c r="G366" s="187">
        <v>1194</v>
      </c>
    </row>
    <row r="367" spans="1:7" ht="78.75">
      <c r="A367" s="228" t="s">
        <v>242</v>
      </c>
      <c r="B367" s="229">
        <v>917</v>
      </c>
      <c r="C367" s="323">
        <v>1</v>
      </c>
      <c r="D367" s="323">
        <v>2</v>
      </c>
      <c r="E367" s="319" t="s">
        <v>493</v>
      </c>
      <c r="F367" s="320" t="s">
        <v>0</v>
      </c>
      <c r="G367" s="187">
        <v>1194</v>
      </c>
    </row>
    <row r="368" spans="1:7" ht="63">
      <c r="A368" s="228" t="s">
        <v>382</v>
      </c>
      <c r="B368" s="229">
        <v>917</v>
      </c>
      <c r="C368" s="323">
        <v>1</v>
      </c>
      <c r="D368" s="323">
        <v>4</v>
      </c>
      <c r="E368" s="319" t="s">
        <v>219</v>
      </c>
      <c r="F368" s="320" t="s">
        <v>219</v>
      </c>
      <c r="G368" s="187">
        <v>44001.5</v>
      </c>
    </row>
    <row r="369" spans="1:7" ht="63">
      <c r="A369" s="228" t="s">
        <v>352</v>
      </c>
      <c r="B369" s="229">
        <v>917</v>
      </c>
      <c r="C369" s="323">
        <v>1</v>
      </c>
      <c r="D369" s="323">
        <v>4</v>
      </c>
      <c r="E369" s="319" t="s">
        <v>353</v>
      </c>
      <c r="F369" s="320" t="s">
        <v>219</v>
      </c>
      <c r="G369" s="187">
        <v>2.4</v>
      </c>
    </row>
    <row r="370" spans="1:7" ht="63">
      <c r="A370" s="228" t="s">
        <v>374</v>
      </c>
      <c r="B370" s="229">
        <v>917</v>
      </c>
      <c r="C370" s="323">
        <v>1</v>
      </c>
      <c r="D370" s="323">
        <v>4</v>
      </c>
      <c r="E370" s="319" t="s">
        <v>375</v>
      </c>
      <c r="F370" s="320" t="s">
        <v>219</v>
      </c>
      <c r="G370" s="187">
        <v>2.4</v>
      </c>
    </row>
    <row r="371" spans="1:7" ht="63">
      <c r="A371" s="228" t="s">
        <v>379</v>
      </c>
      <c r="B371" s="229">
        <v>917</v>
      </c>
      <c r="C371" s="323">
        <v>1</v>
      </c>
      <c r="D371" s="323">
        <v>4</v>
      </c>
      <c r="E371" s="319" t="s">
        <v>380</v>
      </c>
      <c r="F371" s="320" t="s">
        <v>219</v>
      </c>
      <c r="G371" s="187">
        <v>2.4</v>
      </c>
    </row>
    <row r="372" spans="1:7" ht="63">
      <c r="A372" s="228" t="s">
        <v>297</v>
      </c>
      <c r="B372" s="229">
        <v>917</v>
      </c>
      <c r="C372" s="323">
        <v>1</v>
      </c>
      <c r="D372" s="323">
        <v>4</v>
      </c>
      <c r="E372" s="319" t="s">
        <v>381</v>
      </c>
      <c r="F372" s="320" t="s">
        <v>219</v>
      </c>
      <c r="G372" s="187">
        <v>2.4</v>
      </c>
    </row>
    <row r="373" spans="1:7" ht="31.5">
      <c r="A373" s="228" t="s">
        <v>226</v>
      </c>
      <c r="B373" s="229">
        <v>917</v>
      </c>
      <c r="C373" s="323">
        <v>1</v>
      </c>
      <c r="D373" s="323">
        <v>4</v>
      </c>
      <c r="E373" s="319" t="s">
        <v>381</v>
      </c>
      <c r="F373" s="320" t="s">
        <v>227</v>
      </c>
      <c r="G373" s="187">
        <v>2.4</v>
      </c>
    </row>
    <row r="374" spans="1:7" ht="47.25">
      <c r="A374" s="228" t="s">
        <v>461</v>
      </c>
      <c r="B374" s="229">
        <v>917</v>
      </c>
      <c r="C374" s="323">
        <v>1</v>
      </c>
      <c r="D374" s="323">
        <v>4</v>
      </c>
      <c r="E374" s="319" t="s">
        <v>462</v>
      </c>
      <c r="F374" s="320" t="s">
        <v>219</v>
      </c>
      <c r="G374" s="187">
        <v>43999.1</v>
      </c>
    </row>
    <row r="375" spans="1:7" ht="31.5">
      <c r="A375" s="228" t="s">
        <v>463</v>
      </c>
      <c r="B375" s="229">
        <v>917</v>
      </c>
      <c r="C375" s="323">
        <v>1</v>
      </c>
      <c r="D375" s="323">
        <v>4</v>
      </c>
      <c r="E375" s="319" t="s">
        <v>464</v>
      </c>
      <c r="F375" s="320" t="s">
        <v>219</v>
      </c>
      <c r="G375" s="187">
        <v>43999.1</v>
      </c>
    </row>
    <row r="376" spans="1:7" ht="31.5">
      <c r="A376" s="228" t="s">
        <v>484</v>
      </c>
      <c r="B376" s="229">
        <v>917</v>
      </c>
      <c r="C376" s="323">
        <v>1</v>
      </c>
      <c r="D376" s="323">
        <v>4</v>
      </c>
      <c r="E376" s="319" t="s">
        <v>485</v>
      </c>
      <c r="F376" s="320" t="s">
        <v>219</v>
      </c>
      <c r="G376" s="187">
        <v>40013.5</v>
      </c>
    </row>
    <row r="377" spans="1:7" ht="31.5">
      <c r="A377" s="228" t="s">
        <v>290</v>
      </c>
      <c r="B377" s="229">
        <v>917</v>
      </c>
      <c r="C377" s="323">
        <v>1</v>
      </c>
      <c r="D377" s="323">
        <v>4</v>
      </c>
      <c r="E377" s="319" t="s">
        <v>486</v>
      </c>
      <c r="F377" s="320" t="s">
        <v>219</v>
      </c>
      <c r="G377" s="187">
        <v>23957.5</v>
      </c>
    </row>
    <row r="378" spans="1:7" ht="78.75">
      <c r="A378" s="228" t="s">
        <v>242</v>
      </c>
      <c r="B378" s="229">
        <v>917</v>
      </c>
      <c r="C378" s="323">
        <v>1</v>
      </c>
      <c r="D378" s="323">
        <v>4</v>
      </c>
      <c r="E378" s="319" t="s">
        <v>486</v>
      </c>
      <c r="F378" s="320" t="s">
        <v>0</v>
      </c>
      <c r="G378" s="187">
        <v>20798.099999999999</v>
      </c>
    </row>
    <row r="379" spans="1:7" ht="31.5">
      <c r="A379" s="228" t="s">
        <v>226</v>
      </c>
      <c r="B379" s="229">
        <v>917</v>
      </c>
      <c r="C379" s="323">
        <v>1</v>
      </c>
      <c r="D379" s="323">
        <v>4</v>
      </c>
      <c r="E379" s="319" t="s">
        <v>486</v>
      </c>
      <c r="F379" s="320" t="s">
        <v>227</v>
      </c>
      <c r="G379" s="187">
        <v>3149.2</v>
      </c>
    </row>
    <row r="380" spans="1:7">
      <c r="A380" s="228" t="s">
        <v>238</v>
      </c>
      <c r="B380" s="229">
        <v>917</v>
      </c>
      <c r="C380" s="323">
        <v>1</v>
      </c>
      <c r="D380" s="323">
        <v>4</v>
      </c>
      <c r="E380" s="319" t="s">
        <v>486</v>
      </c>
      <c r="F380" s="320" t="s">
        <v>239</v>
      </c>
      <c r="G380" s="187">
        <v>10.199999999999999</v>
      </c>
    </row>
    <row r="381" spans="1:7" ht="157.5" customHeight="1">
      <c r="A381" s="228" t="s">
        <v>279</v>
      </c>
      <c r="B381" s="229">
        <v>917</v>
      </c>
      <c r="C381" s="323">
        <v>1</v>
      </c>
      <c r="D381" s="323">
        <v>4</v>
      </c>
      <c r="E381" s="319" t="s">
        <v>487</v>
      </c>
      <c r="F381" s="320" t="s">
        <v>219</v>
      </c>
      <c r="G381" s="187">
        <v>15132</v>
      </c>
    </row>
    <row r="382" spans="1:7" ht="78.75">
      <c r="A382" s="228" t="s">
        <v>242</v>
      </c>
      <c r="B382" s="229">
        <v>917</v>
      </c>
      <c r="C382" s="323">
        <v>1</v>
      </c>
      <c r="D382" s="323">
        <v>4</v>
      </c>
      <c r="E382" s="319" t="s">
        <v>487</v>
      </c>
      <c r="F382" s="320" t="s">
        <v>0</v>
      </c>
      <c r="G382" s="187">
        <v>15132</v>
      </c>
    </row>
    <row r="383" spans="1:7" ht="157.5" customHeight="1">
      <c r="A383" s="228" t="s">
        <v>279</v>
      </c>
      <c r="B383" s="229">
        <v>917</v>
      </c>
      <c r="C383" s="323">
        <v>1</v>
      </c>
      <c r="D383" s="323">
        <v>4</v>
      </c>
      <c r="E383" s="319" t="s">
        <v>488</v>
      </c>
      <c r="F383" s="320" t="s">
        <v>219</v>
      </c>
      <c r="G383" s="187">
        <v>924</v>
      </c>
    </row>
    <row r="384" spans="1:7" ht="78.75">
      <c r="A384" s="228" t="s">
        <v>242</v>
      </c>
      <c r="B384" s="229">
        <v>917</v>
      </c>
      <c r="C384" s="323">
        <v>1</v>
      </c>
      <c r="D384" s="323">
        <v>4</v>
      </c>
      <c r="E384" s="319" t="s">
        <v>488</v>
      </c>
      <c r="F384" s="320" t="s">
        <v>0</v>
      </c>
      <c r="G384" s="187">
        <v>924</v>
      </c>
    </row>
    <row r="385" spans="1:7" ht="31.5">
      <c r="A385" s="228" t="s">
        <v>494</v>
      </c>
      <c r="B385" s="229">
        <v>917</v>
      </c>
      <c r="C385" s="323">
        <v>1</v>
      </c>
      <c r="D385" s="323">
        <v>4</v>
      </c>
      <c r="E385" s="319" t="s">
        <v>495</v>
      </c>
      <c r="F385" s="320" t="s">
        <v>219</v>
      </c>
      <c r="G385" s="187">
        <v>3985.6</v>
      </c>
    </row>
    <row r="386" spans="1:7" ht="78.75">
      <c r="A386" s="228" t="s">
        <v>499</v>
      </c>
      <c r="B386" s="229">
        <v>917</v>
      </c>
      <c r="C386" s="323">
        <v>1</v>
      </c>
      <c r="D386" s="323">
        <v>4</v>
      </c>
      <c r="E386" s="319" t="s">
        <v>500</v>
      </c>
      <c r="F386" s="320" t="s">
        <v>219</v>
      </c>
      <c r="G386" s="187">
        <v>1319.3</v>
      </c>
    </row>
    <row r="387" spans="1:7" ht="78.75">
      <c r="A387" s="228" t="s">
        <v>242</v>
      </c>
      <c r="B387" s="229">
        <v>917</v>
      </c>
      <c r="C387" s="323">
        <v>1</v>
      </c>
      <c r="D387" s="323">
        <v>4</v>
      </c>
      <c r="E387" s="319" t="s">
        <v>500</v>
      </c>
      <c r="F387" s="320" t="s">
        <v>0</v>
      </c>
      <c r="G387" s="187">
        <v>1206.5999999999999</v>
      </c>
    </row>
    <row r="388" spans="1:7" ht="31.5">
      <c r="A388" s="228" t="s">
        <v>226</v>
      </c>
      <c r="B388" s="229">
        <v>917</v>
      </c>
      <c r="C388" s="323">
        <v>1</v>
      </c>
      <c r="D388" s="323">
        <v>4</v>
      </c>
      <c r="E388" s="319" t="s">
        <v>500</v>
      </c>
      <c r="F388" s="320" t="s">
        <v>227</v>
      </c>
      <c r="G388" s="187">
        <v>112.7</v>
      </c>
    </row>
    <row r="389" spans="1:7" ht="63">
      <c r="A389" s="228" t="s">
        <v>501</v>
      </c>
      <c r="B389" s="229">
        <v>917</v>
      </c>
      <c r="C389" s="323">
        <v>1</v>
      </c>
      <c r="D389" s="323">
        <v>4</v>
      </c>
      <c r="E389" s="319" t="s">
        <v>502</v>
      </c>
      <c r="F389" s="320" t="s">
        <v>219</v>
      </c>
      <c r="G389" s="187">
        <v>1318.4</v>
      </c>
    </row>
    <row r="390" spans="1:7" ht="78.75">
      <c r="A390" s="228" t="s">
        <v>242</v>
      </c>
      <c r="B390" s="229">
        <v>917</v>
      </c>
      <c r="C390" s="323">
        <v>1</v>
      </c>
      <c r="D390" s="323">
        <v>4</v>
      </c>
      <c r="E390" s="319" t="s">
        <v>502</v>
      </c>
      <c r="F390" s="320" t="s">
        <v>0</v>
      </c>
      <c r="G390" s="187">
        <v>1125.5</v>
      </c>
    </row>
    <row r="391" spans="1:7" ht="31.5">
      <c r="A391" s="228" t="s">
        <v>226</v>
      </c>
      <c r="B391" s="229">
        <v>917</v>
      </c>
      <c r="C391" s="323">
        <v>1</v>
      </c>
      <c r="D391" s="323">
        <v>4</v>
      </c>
      <c r="E391" s="319" t="s">
        <v>502</v>
      </c>
      <c r="F391" s="320" t="s">
        <v>227</v>
      </c>
      <c r="G391" s="187">
        <v>192.9</v>
      </c>
    </row>
    <row r="392" spans="1:7" ht="31.5">
      <c r="A392" s="228" t="s">
        <v>503</v>
      </c>
      <c r="B392" s="229">
        <v>917</v>
      </c>
      <c r="C392" s="323">
        <v>1</v>
      </c>
      <c r="D392" s="323">
        <v>4</v>
      </c>
      <c r="E392" s="319" t="s">
        <v>504</v>
      </c>
      <c r="F392" s="320" t="s">
        <v>219</v>
      </c>
      <c r="G392" s="187">
        <v>654.9</v>
      </c>
    </row>
    <row r="393" spans="1:7" ht="78.75">
      <c r="A393" s="228" t="s">
        <v>242</v>
      </c>
      <c r="B393" s="229">
        <v>917</v>
      </c>
      <c r="C393" s="323">
        <v>1</v>
      </c>
      <c r="D393" s="323">
        <v>4</v>
      </c>
      <c r="E393" s="319" t="s">
        <v>504</v>
      </c>
      <c r="F393" s="320" t="s">
        <v>0</v>
      </c>
      <c r="G393" s="187">
        <v>605.5</v>
      </c>
    </row>
    <row r="394" spans="1:7" ht="31.5">
      <c r="A394" s="228" t="s">
        <v>226</v>
      </c>
      <c r="B394" s="229">
        <v>917</v>
      </c>
      <c r="C394" s="323">
        <v>1</v>
      </c>
      <c r="D394" s="323">
        <v>4</v>
      </c>
      <c r="E394" s="319" t="s">
        <v>504</v>
      </c>
      <c r="F394" s="320" t="s">
        <v>227</v>
      </c>
      <c r="G394" s="187">
        <v>49.4</v>
      </c>
    </row>
    <row r="395" spans="1:7" ht="48" customHeight="1">
      <c r="A395" s="228" t="s">
        <v>505</v>
      </c>
      <c r="B395" s="229">
        <v>917</v>
      </c>
      <c r="C395" s="323">
        <v>1</v>
      </c>
      <c r="D395" s="323">
        <v>4</v>
      </c>
      <c r="E395" s="319" t="s">
        <v>506</v>
      </c>
      <c r="F395" s="320" t="s">
        <v>219</v>
      </c>
      <c r="G395" s="187">
        <v>654.9</v>
      </c>
    </row>
    <row r="396" spans="1:7" ht="78.75">
      <c r="A396" s="228" t="s">
        <v>242</v>
      </c>
      <c r="B396" s="229">
        <v>917</v>
      </c>
      <c r="C396" s="323">
        <v>1</v>
      </c>
      <c r="D396" s="323">
        <v>4</v>
      </c>
      <c r="E396" s="319" t="s">
        <v>506</v>
      </c>
      <c r="F396" s="320" t="s">
        <v>0</v>
      </c>
      <c r="G396" s="187">
        <v>599.70000000000005</v>
      </c>
    </row>
    <row r="397" spans="1:7" ht="31.5">
      <c r="A397" s="228" t="s">
        <v>226</v>
      </c>
      <c r="B397" s="229">
        <v>917</v>
      </c>
      <c r="C397" s="323">
        <v>1</v>
      </c>
      <c r="D397" s="323">
        <v>4</v>
      </c>
      <c r="E397" s="319" t="s">
        <v>506</v>
      </c>
      <c r="F397" s="320" t="s">
        <v>227</v>
      </c>
      <c r="G397" s="187">
        <v>55.2</v>
      </c>
    </row>
    <row r="398" spans="1:7" ht="110.25">
      <c r="A398" s="228" t="s">
        <v>507</v>
      </c>
      <c r="B398" s="229">
        <v>917</v>
      </c>
      <c r="C398" s="323">
        <v>1</v>
      </c>
      <c r="D398" s="323">
        <v>4</v>
      </c>
      <c r="E398" s="319" t="s">
        <v>508</v>
      </c>
      <c r="F398" s="320" t="s">
        <v>219</v>
      </c>
      <c r="G398" s="187">
        <v>0.7</v>
      </c>
    </row>
    <row r="399" spans="1:7" ht="31.5">
      <c r="A399" s="228" t="s">
        <v>226</v>
      </c>
      <c r="B399" s="229">
        <v>917</v>
      </c>
      <c r="C399" s="323">
        <v>1</v>
      </c>
      <c r="D399" s="323">
        <v>4</v>
      </c>
      <c r="E399" s="319" t="s">
        <v>508</v>
      </c>
      <c r="F399" s="320" t="s">
        <v>227</v>
      </c>
      <c r="G399" s="187">
        <v>0.7</v>
      </c>
    </row>
    <row r="400" spans="1:7" ht="31.5">
      <c r="A400" s="228" t="s">
        <v>509</v>
      </c>
      <c r="B400" s="229">
        <v>917</v>
      </c>
      <c r="C400" s="323">
        <v>1</v>
      </c>
      <c r="D400" s="323">
        <v>4</v>
      </c>
      <c r="E400" s="319" t="s">
        <v>510</v>
      </c>
      <c r="F400" s="320" t="s">
        <v>219</v>
      </c>
      <c r="G400" s="187">
        <v>37.4</v>
      </c>
    </row>
    <row r="401" spans="1:7" ht="78.75">
      <c r="A401" s="228" t="s">
        <v>242</v>
      </c>
      <c r="B401" s="229">
        <v>917</v>
      </c>
      <c r="C401" s="323">
        <v>1</v>
      </c>
      <c r="D401" s="323">
        <v>4</v>
      </c>
      <c r="E401" s="319" t="s">
        <v>510</v>
      </c>
      <c r="F401" s="320" t="s">
        <v>0</v>
      </c>
      <c r="G401" s="187">
        <v>34.9</v>
      </c>
    </row>
    <row r="402" spans="1:7" ht="31.5">
      <c r="A402" s="228" t="s">
        <v>226</v>
      </c>
      <c r="B402" s="229">
        <v>917</v>
      </c>
      <c r="C402" s="323">
        <v>1</v>
      </c>
      <c r="D402" s="323">
        <v>4</v>
      </c>
      <c r="E402" s="319" t="s">
        <v>510</v>
      </c>
      <c r="F402" s="320" t="s">
        <v>227</v>
      </c>
      <c r="G402" s="187">
        <v>2.5</v>
      </c>
    </row>
    <row r="403" spans="1:7">
      <c r="A403" s="228" t="s">
        <v>498</v>
      </c>
      <c r="B403" s="229">
        <v>917</v>
      </c>
      <c r="C403" s="323">
        <v>1</v>
      </c>
      <c r="D403" s="323">
        <v>5</v>
      </c>
      <c r="E403" s="319" t="s">
        <v>219</v>
      </c>
      <c r="F403" s="320" t="s">
        <v>219</v>
      </c>
      <c r="G403" s="187">
        <v>9.1999999999999993</v>
      </c>
    </row>
    <row r="404" spans="1:7" ht="47.25">
      <c r="A404" s="228" t="s">
        <v>461</v>
      </c>
      <c r="B404" s="229">
        <v>917</v>
      </c>
      <c r="C404" s="323">
        <v>1</v>
      </c>
      <c r="D404" s="323">
        <v>5</v>
      </c>
      <c r="E404" s="319" t="s">
        <v>462</v>
      </c>
      <c r="F404" s="320" t="s">
        <v>219</v>
      </c>
      <c r="G404" s="187">
        <v>9.1999999999999993</v>
      </c>
    </row>
    <row r="405" spans="1:7" ht="31.5">
      <c r="A405" s="228" t="s">
        <v>463</v>
      </c>
      <c r="B405" s="229">
        <v>917</v>
      </c>
      <c r="C405" s="323">
        <v>1</v>
      </c>
      <c r="D405" s="323">
        <v>5</v>
      </c>
      <c r="E405" s="319" t="s">
        <v>464</v>
      </c>
      <c r="F405" s="320" t="s">
        <v>219</v>
      </c>
      <c r="G405" s="187">
        <v>9.1999999999999993</v>
      </c>
    </row>
    <row r="406" spans="1:7" ht="31.5">
      <c r="A406" s="228" t="s">
        <v>494</v>
      </c>
      <c r="B406" s="229">
        <v>917</v>
      </c>
      <c r="C406" s="323">
        <v>1</v>
      </c>
      <c r="D406" s="323">
        <v>5</v>
      </c>
      <c r="E406" s="319" t="s">
        <v>495</v>
      </c>
      <c r="F406" s="320" t="s">
        <v>219</v>
      </c>
      <c r="G406" s="187">
        <v>9.1999999999999993</v>
      </c>
    </row>
    <row r="407" spans="1:7" ht="63">
      <c r="A407" s="228" t="s">
        <v>496</v>
      </c>
      <c r="B407" s="229">
        <v>917</v>
      </c>
      <c r="C407" s="323">
        <v>1</v>
      </c>
      <c r="D407" s="323">
        <v>5</v>
      </c>
      <c r="E407" s="319" t="s">
        <v>497</v>
      </c>
      <c r="F407" s="320" t="s">
        <v>219</v>
      </c>
      <c r="G407" s="187">
        <v>9.1999999999999993</v>
      </c>
    </row>
    <row r="408" spans="1:7" ht="31.5">
      <c r="A408" s="228" t="s">
        <v>226</v>
      </c>
      <c r="B408" s="229">
        <v>917</v>
      </c>
      <c r="C408" s="323">
        <v>1</v>
      </c>
      <c r="D408" s="323">
        <v>5</v>
      </c>
      <c r="E408" s="319" t="s">
        <v>497</v>
      </c>
      <c r="F408" s="320" t="s">
        <v>227</v>
      </c>
      <c r="G408" s="187">
        <v>9.1999999999999993</v>
      </c>
    </row>
    <row r="409" spans="1:7">
      <c r="A409" s="228" t="s">
        <v>672</v>
      </c>
      <c r="B409" s="229">
        <v>917</v>
      </c>
      <c r="C409" s="323">
        <v>1</v>
      </c>
      <c r="D409" s="323">
        <v>11</v>
      </c>
      <c r="E409" s="319" t="s">
        <v>219</v>
      </c>
      <c r="F409" s="320" t="s">
        <v>219</v>
      </c>
      <c r="G409" s="187">
        <v>300</v>
      </c>
    </row>
    <row r="410" spans="1:7">
      <c r="A410" s="228" t="s">
        <v>645</v>
      </c>
      <c r="B410" s="229">
        <v>917</v>
      </c>
      <c r="C410" s="323">
        <v>1</v>
      </c>
      <c r="D410" s="323">
        <v>11</v>
      </c>
      <c r="E410" s="319" t="s">
        <v>646</v>
      </c>
      <c r="F410" s="320" t="s">
        <v>219</v>
      </c>
      <c r="G410" s="187">
        <v>300</v>
      </c>
    </row>
    <row r="411" spans="1:7">
      <c r="A411" s="228" t="s">
        <v>668</v>
      </c>
      <c r="B411" s="229">
        <v>917</v>
      </c>
      <c r="C411" s="323">
        <v>1</v>
      </c>
      <c r="D411" s="323">
        <v>11</v>
      </c>
      <c r="E411" s="319" t="s">
        <v>669</v>
      </c>
      <c r="F411" s="320" t="s">
        <v>219</v>
      </c>
      <c r="G411" s="187">
        <v>300</v>
      </c>
    </row>
    <row r="412" spans="1:7" ht="31.5">
      <c r="A412" s="228" t="s">
        <v>670</v>
      </c>
      <c r="B412" s="229">
        <v>917</v>
      </c>
      <c r="C412" s="323">
        <v>1</v>
      </c>
      <c r="D412" s="323">
        <v>11</v>
      </c>
      <c r="E412" s="319" t="s">
        <v>671</v>
      </c>
      <c r="F412" s="320" t="s">
        <v>219</v>
      </c>
      <c r="G412" s="187">
        <v>300</v>
      </c>
    </row>
    <row r="413" spans="1:7">
      <c r="A413" s="228" t="s">
        <v>238</v>
      </c>
      <c r="B413" s="229">
        <v>917</v>
      </c>
      <c r="C413" s="323">
        <v>1</v>
      </c>
      <c r="D413" s="323">
        <v>11</v>
      </c>
      <c r="E413" s="319" t="s">
        <v>671</v>
      </c>
      <c r="F413" s="320" t="s">
        <v>239</v>
      </c>
      <c r="G413" s="187">
        <v>300</v>
      </c>
    </row>
    <row r="414" spans="1:7">
      <c r="A414" s="228" t="s">
        <v>366</v>
      </c>
      <c r="B414" s="229">
        <v>917</v>
      </c>
      <c r="C414" s="323">
        <v>1</v>
      </c>
      <c r="D414" s="323">
        <v>13</v>
      </c>
      <c r="E414" s="319" t="s">
        <v>219</v>
      </c>
      <c r="F414" s="320" t="s">
        <v>219</v>
      </c>
      <c r="G414" s="187">
        <v>2194.9</v>
      </c>
    </row>
    <row r="415" spans="1:7" ht="63">
      <c r="A415" s="228" t="s">
        <v>352</v>
      </c>
      <c r="B415" s="229">
        <v>917</v>
      </c>
      <c r="C415" s="323">
        <v>1</v>
      </c>
      <c r="D415" s="323">
        <v>13</v>
      </c>
      <c r="E415" s="319" t="s">
        <v>353</v>
      </c>
      <c r="F415" s="320" t="s">
        <v>219</v>
      </c>
      <c r="G415" s="187">
        <v>114.5</v>
      </c>
    </row>
    <row r="416" spans="1:7" ht="47.25">
      <c r="A416" s="228" t="s">
        <v>354</v>
      </c>
      <c r="B416" s="229">
        <v>917</v>
      </c>
      <c r="C416" s="323">
        <v>1</v>
      </c>
      <c r="D416" s="323">
        <v>13</v>
      </c>
      <c r="E416" s="319" t="s">
        <v>355</v>
      </c>
      <c r="F416" s="320" t="s">
        <v>219</v>
      </c>
      <c r="G416" s="187">
        <v>114.5</v>
      </c>
    </row>
    <row r="417" spans="1:7" ht="63">
      <c r="A417" s="228" t="s">
        <v>362</v>
      </c>
      <c r="B417" s="229">
        <v>917</v>
      </c>
      <c r="C417" s="323">
        <v>1</v>
      </c>
      <c r="D417" s="323">
        <v>13</v>
      </c>
      <c r="E417" s="319" t="s">
        <v>363</v>
      </c>
      <c r="F417" s="320" t="s">
        <v>219</v>
      </c>
      <c r="G417" s="187">
        <v>114.5</v>
      </c>
    </row>
    <row r="418" spans="1:7" ht="31.5">
      <c r="A418" s="228" t="s">
        <v>364</v>
      </c>
      <c r="B418" s="229">
        <v>917</v>
      </c>
      <c r="C418" s="323">
        <v>1</v>
      </c>
      <c r="D418" s="323">
        <v>13</v>
      </c>
      <c r="E418" s="319" t="s">
        <v>365</v>
      </c>
      <c r="F418" s="320" t="s">
        <v>219</v>
      </c>
      <c r="G418" s="187">
        <v>114.5</v>
      </c>
    </row>
    <row r="419" spans="1:7" ht="31.5">
      <c r="A419" s="228" t="s">
        <v>226</v>
      </c>
      <c r="B419" s="229">
        <v>917</v>
      </c>
      <c r="C419" s="323">
        <v>1</v>
      </c>
      <c r="D419" s="323">
        <v>13</v>
      </c>
      <c r="E419" s="319" t="s">
        <v>365</v>
      </c>
      <c r="F419" s="320" t="s">
        <v>227</v>
      </c>
      <c r="G419" s="187">
        <v>4.2</v>
      </c>
    </row>
    <row r="420" spans="1:7">
      <c r="A420" s="228" t="s">
        <v>238</v>
      </c>
      <c r="B420" s="229">
        <v>917</v>
      </c>
      <c r="C420" s="323">
        <v>1</v>
      </c>
      <c r="D420" s="323">
        <v>13</v>
      </c>
      <c r="E420" s="319" t="s">
        <v>365</v>
      </c>
      <c r="F420" s="320" t="s">
        <v>239</v>
      </c>
      <c r="G420" s="187">
        <v>110.3</v>
      </c>
    </row>
    <row r="421" spans="1:7" ht="47.25">
      <c r="A421" s="228" t="s">
        <v>461</v>
      </c>
      <c r="B421" s="229">
        <v>917</v>
      </c>
      <c r="C421" s="323">
        <v>1</v>
      </c>
      <c r="D421" s="323">
        <v>13</v>
      </c>
      <c r="E421" s="319" t="s">
        <v>462</v>
      </c>
      <c r="F421" s="320" t="s">
        <v>219</v>
      </c>
      <c r="G421" s="187">
        <v>1516.5</v>
      </c>
    </row>
    <row r="422" spans="1:7" ht="31.5">
      <c r="A422" s="228" t="s">
        <v>463</v>
      </c>
      <c r="B422" s="229">
        <v>917</v>
      </c>
      <c r="C422" s="323">
        <v>1</v>
      </c>
      <c r="D422" s="323">
        <v>13</v>
      </c>
      <c r="E422" s="319" t="s">
        <v>464</v>
      </c>
      <c r="F422" s="320" t="s">
        <v>219</v>
      </c>
      <c r="G422" s="187">
        <v>1306.5</v>
      </c>
    </row>
    <row r="423" spans="1:7" ht="47.25">
      <c r="A423" s="228" t="s">
        <v>478</v>
      </c>
      <c r="B423" s="229">
        <v>917</v>
      </c>
      <c r="C423" s="323">
        <v>1</v>
      </c>
      <c r="D423" s="323">
        <v>13</v>
      </c>
      <c r="E423" s="319" t="s">
        <v>479</v>
      </c>
      <c r="F423" s="320" t="s">
        <v>219</v>
      </c>
      <c r="G423" s="187">
        <v>1306.5</v>
      </c>
    </row>
    <row r="424" spans="1:7" ht="78.75">
      <c r="A424" s="228" t="s">
        <v>480</v>
      </c>
      <c r="B424" s="229">
        <v>917</v>
      </c>
      <c r="C424" s="323">
        <v>1</v>
      </c>
      <c r="D424" s="323">
        <v>13</v>
      </c>
      <c r="E424" s="319" t="s">
        <v>481</v>
      </c>
      <c r="F424" s="320" t="s">
        <v>219</v>
      </c>
      <c r="G424" s="187">
        <v>1303.5</v>
      </c>
    </row>
    <row r="425" spans="1:7">
      <c r="A425" s="228" t="s">
        <v>303</v>
      </c>
      <c r="B425" s="229">
        <v>917</v>
      </c>
      <c r="C425" s="323">
        <v>1</v>
      </c>
      <c r="D425" s="323">
        <v>13</v>
      </c>
      <c r="E425" s="319" t="s">
        <v>481</v>
      </c>
      <c r="F425" s="320" t="s">
        <v>304</v>
      </c>
      <c r="G425" s="187">
        <v>1303.5</v>
      </c>
    </row>
    <row r="426" spans="1:7" ht="32.25" customHeight="1">
      <c r="A426" s="228" t="s">
        <v>482</v>
      </c>
      <c r="B426" s="229">
        <v>917</v>
      </c>
      <c r="C426" s="323">
        <v>1</v>
      </c>
      <c r="D426" s="323">
        <v>13</v>
      </c>
      <c r="E426" s="319" t="s">
        <v>483</v>
      </c>
      <c r="F426" s="320" t="s">
        <v>219</v>
      </c>
      <c r="G426" s="187">
        <v>3</v>
      </c>
    </row>
    <row r="427" spans="1:7">
      <c r="A427" s="228" t="s">
        <v>303</v>
      </c>
      <c r="B427" s="229">
        <v>917</v>
      </c>
      <c r="C427" s="323">
        <v>1</v>
      </c>
      <c r="D427" s="323">
        <v>13</v>
      </c>
      <c r="E427" s="319" t="s">
        <v>483</v>
      </c>
      <c r="F427" s="320" t="s">
        <v>304</v>
      </c>
      <c r="G427" s="187">
        <v>3</v>
      </c>
    </row>
    <row r="428" spans="1:7" ht="31.5">
      <c r="A428" s="228" t="s">
        <v>511</v>
      </c>
      <c r="B428" s="229">
        <v>917</v>
      </c>
      <c r="C428" s="323">
        <v>1</v>
      </c>
      <c r="D428" s="323">
        <v>13</v>
      </c>
      <c r="E428" s="319" t="s">
        <v>512</v>
      </c>
      <c r="F428" s="320" t="s">
        <v>219</v>
      </c>
      <c r="G428" s="187">
        <v>210</v>
      </c>
    </row>
    <row r="429" spans="1:7" ht="47.25">
      <c r="A429" s="228" t="s">
        <v>513</v>
      </c>
      <c r="B429" s="229">
        <v>917</v>
      </c>
      <c r="C429" s="323">
        <v>1</v>
      </c>
      <c r="D429" s="323">
        <v>13</v>
      </c>
      <c r="E429" s="319" t="s">
        <v>514</v>
      </c>
      <c r="F429" s="320" t="s">
        <v>219</v>
      </c>
      <c r="G429" s="187">
        <v>210</v>
      </c>
    </row>
    <row r="430" spans="1:7">
      <c r="A430" s="228" t="s">
        <v>515</v>
      </c>
      <c r="B430" s="229">
        <v>917</v>
      </c>
      <c r="C430" s="323">
        <v>1</v>
      </c>
      <c r="D430" s="323">
        <v>13</v>
      </c>
      <c r="E430" s="319" t="s">
        <v>516</v>
      </c>
      <c r="F430" s="320" t="s">
        <v>219</v>
      </c>
      <c r="G430" s="187">
        <v>210</v>
      </c>
    </row>
    <row r="431" spans="1:7">
      <c r="A431" s="228" t="s">
        <v>238</v>
      </c>
      <c r="B431" s="229">
        <v>917</v>
      </c>
      <c r="C431" s="323">
        <v>1</v>
      </c>
      <c r="D431" s="323">
        <v>13</v>
      </c>
      <c r="E431" s="319" t="s">
        <v>516</v>
      </c>
      <c r="F431" s="320" t="s">
        <v>239</v>
      </c>
      <c r="G431" s="187">
        <v>210</v>
      </c>
    </row>
    <row r="432" spans="1:7" ht="47.25">
      <c r="A432" s="228" t="s">
        <v>517</v>
      </c>
      <c r="B432" s="229">
        <v>917</v>
      </c>
      <c r="C432" s="323">
        <v>1</v>
      </c>
      <c r="D432" s="323">
        <v>13</v>
      </c>
      <c r="E432" s="319" t="s">
        <v>518</v>
      </c>
      <c r="F432" s="320" t="s">
        <v>219</v>
      </c>
      <c r="G432" s="187">
        <v>103.5</v>
      </c>
    </row>
    <row r="433" spans="1:7" ht="47.25">
      <c r="A433" s="228" t="s">
        <v>530</v>
      </c>
      <c r="B433" s="229">
        <v>917</v>
      </c>
      <c r="C433" s="323">
        <v>1</v>
      </c>
      <c r="D433" s="323">
        <v>13</v>
      </c>
      <c r="E433" s="319" t="s">
        <v>531</v>
      </c>
      <c r="F433" s="320" t="s">
        <v>219</v>
      </c>
      <c r="G433" s="187">
        <v>33.5</v>
      </c>
    </row>
    <row r="434" spans="1:7" ht="63">
      <c r="A434" s="228" t="s">
        <v>532</v>
      </c>
      <c r="B434" s="229">
        <v>917</v>
      </c>
      <c r="C434" s="323">
        <v>1</v>
      </c>
      <c r="D434" s="323">
        <v>13</v>
      </c>
      <c r="E434" s="319" t="s">
        <v>533</v>
      </c>
      <c r="F434" s="320" t="s">
        <v>219</v>
      </c>
      <c r="G434" s="187">
        <v>33.5</v>
      </c>
    </row>
    <row r="435" spans="1:7" ht="31.5">
      <c r="A435" s="228" t="s">
        <v>534</v>
      </c>
      <c r="B435" s="229">
        <v>917</v>
      </c>
      <c r="C435" s="323">
        <v>1</v>
      </c>
      <c r="D435" s="323">
        <v>13</v>
      </c>
      <c r="E435" s="319" t="s">
        <v>535</v>
      </c>
      <c r="F435" s="320" t="s">
        <v>219</v>
      </c>
      <c r="G435" s="187">
        <v>30.5</v>
      </c>
    </row>
    <row r="436" spans="1:7" ht="31.5">
      <c r="A436" s="228" t="s">
        <v>226</v>
      </c>
      <c r="B436" s="229">
        <v>917</v>
      </c>
      <c r="C436" s="323">
        <v>1</v>
      </c>
      <c r="D436" s="323">
        <v>13</v>
      </c>
      <c r="E436" s="319" t="s">
        <v>535</v>
      </c>
      <c r="F436" s="320" t="s">
        <v>227</v>
      </c>
      <c r="G436" s="187">
        <v>30.5</v>
      </c>
    </row>
    <row r="437" spans="1:7">
      <c r="A437" s="228" t="s">
        <v>536</v>
      </c>
      <c r="B437" s="229">
        <v>917</v>
      </c>
      <c r="C437" s="323">
        <v>1</v>
      </c>
      <c r="D437" s="323">
        <v>13</v>
      </c>
      <c r="E437" s="319" t="s">
        <v>537</v>
      </c>
      <c r="F437" s="320" t="s">
        <v>219</v>
      </c>
      <c r="G437" s="187">
        <v>3</v>
      </c>
    </row>
    <row r="438" spans="1:7" ht="31.5">
      <c r="A438" s="228" t="s">
        <v>226</v>
      </c>
      <c r="B438" s="229">
        <v>917</v>
      </c>
      <c r="C438" s="323">
        <v>1</v>
      </c>
      <c r="D438" s="323">
        <v>13</v>
      </c>
      <c r="E438" s="319" t="s">
        <v>537</v>
      </c>
      <c r="F438" s="320" t="s">
        <v>227</v>
      </c>
      <c r="G438" s="187">
        <v>3</v>
      </c>
    </row>
    <row r="439" spans="1:7" ht="31.5">
      <c r="A439" s="228" t="s">
        <v>538</v>
      </c>
      <c r="B439" s="229">
        <v>917</v>
      </c>
      <c r="C439" s="323">
        <v>1</v>
      </c>
      <c r="D439" s="323">
        <v>13</v>
      </c>
      <c r="E439" s="319" t="s">
        <v>539</v>
      </c>
      <c r="F439" s="320" t="s">
        <v>219</v>
      </c>
      <c r="G439" s="187">
        <v>70</v>
      </c>
    </row>
    <row r="440" spans="1:7" ht="46.5" customHeight="1">
      <c r="A440" s="228" t="s">
        <v>540</v>
      </c>
      <c r="B440" s="229">
        <v>917</v>
      </c>
      <c r="C440" s="323">
        <v>1</v>
      </c>
      <c r="D440" s="323">
        <v>13</v>
      </c>
      <c r="E440" s="319" t="s">
        <v>541</v>
      </c>
      <c r="F440" s="320" t="s">
        <v>219</v>
      </c>
      <c r="G440" s="187">
        <v>70</v>
      </c>
    </row>
    <row r="441" spans="1:7" ht="47.25">
      <c r="A441" s="228" t="s">
        <v>542</v>
      </c>
      <c r="B441" s="229">
        <v>917</v>
      </c>
      <c r="C441" s="323">
        <v>1</v>
      </c>
      <c r="D441" s="323">
        <v>13</v>
      </c>
      <c r="E441" s="319" t="s">
        <v>543</v>
      </c>
      <c r="F441" s="320" t="s">
        <v>219</v>
      </c>
      <c r="G441" s="187">
        <v>25</v>
      </c>
    </row>
    <row r="442" spans="1:7" ht="31.5">
      <c r="A442" s="228" t="s">
        <v>226</v>
      </c>
      <c r="B442" s="229">
        <v>917</v>
      </c>
      <c r="C442" s="323">
        <v>1</v>
      </c>
      <c r="D442" s="323">
        <v>13</v>
      </c>
      <c r="E442" s="319" t="s">
        <v>543</v>
      </c>
      <c r="F442" s="320" t="s">
        <v>227</v>
      </c>
      <c r="G442" s="187">
        <v>25</v>
      </c>
    </row>
    <row r="443" spans="1:7" ht="47.25">
      <c r="A443" s="228" t="s">
        <v>544</v>
      </c>
      <c r="B443" s="229">
        <v>917</v>
      </c>
      <c r="C443" s="323">
        <v>1</v>
      </c>
      <c r="D443" s="323">
        <v>13</v>
      </c>
      <c r="E443" s="319" t="s">
        <v>545</v>
      </c>
      <c r="F443" s="320" t="s">
        <v>219</v>
      </c>
      <c r="G443" s="187">
        <v>15</v>
      </c>
    </row>
    <row r="444" spans="1:7" ht="31.5">
      <c r="A444" s="228" t="s">
        <v>226</v>
      </c>
      <c r="B444" s="229">
        <v>917</v>
      </c>
      <c r="C444" s="323">
        <v>1</v>
      </c>
      <c r="D444" s="323">
        <v>13</v>
      </c>
      <c r="E444" s="319" t="s">
        <v>545</v>
      </c>
      <c r="F444" s="320" t="s">
        <v>227</v>
      </c>
      <c r="G444" s="187">
        <v>15</v>
      </c>
    </row>
    <row r="445" spans="1:7" ht="78.75">
      <c r="A445" s="228" t="s">
        <v>546</v>
      </c>
      <c r="B445" s="229">
        <v>917</v>
      </c>
      <c r="C445" s="323">
        <v>1</v>
      </c>
      <c r="D445" s="323">
        <v>13</v>
      </c>
      <c r="E445" s="319" t="s">
        <v>547</v>
      </c>
      <c r="F445" s="320" t="s">
        <v>219</v>
      </c>
      <c r="G445" s="187">
        <v>5</v>
      </c>
    </row>
    <row r="446" spans="1:7" ht="31.5">
      <c r="A446" s="228" t="s">
        <v>226</v>
      </c>
      <c r="B446" s="229">
        <v>917</v>
      </c>
      <c r="C446" s="323">
        <v>1</v>
      </c>
      <c r="D446" s="323">
        <v>13</v>
      </c>
      <c r="E446" s="319" t="s">
        <v>547</v>
      </c>
      <c r="F446" s="320" t="s">
        <v>227</v>
      </c>
      <c r="G446" s="187">
        <v>5</v>
      </c>
    </row>
    <row r="447" spans="1:7" ht="47.25">
      <c r="A447" s="228" t="s">
        <v>548</v>
      </c>
      <c r="B447" s="229">
        <v>917</v>
      </c>
      <c r="C447" s="323">
        <v>1</v>
      </c>
      <c r="D447" s="323">
        <v>13</v>
      </c>
      <c r="E447" s="319" t="s">
        <v>549</v>
      </c>
      <c r="F447" s="320" t="s">
        <v>219</v>
      </c>
      <c r="G447" s="187">
        <v>10</v>
      </c>
    </row>
    <row r="448" spans="1:7" ht="31.5">
      <c r="A448" s="228" t="s">
        <v>226</v>
      </c>
      <c r="B448" s="229">
        <v>917</v>
      </c>
      <c r="C448" s="323">
        <v>1</v>
      </c>
      <c r="D448" s="323">
        <v>13</v>
      </c>
      <c r="E448" s="319" t="s">
        <v>549</v>
      </c>
      <c r="F448" s="320" t="s">
        <v>227</v>
      </c>
      <c r="G448" s="187">
        <v>10</v>
      </c>
    </row>
    <row r="449" spans="1:7" ht="63">
      <c r="A449" s="228" t="s">
        <v>550</v>
      </c>
      <c r="B449" s="229">
        <v>917</v>
      </c>
      <c r="C449" s="323">
        <v>1</v>
      </c>
      <c r="D449" s="323">
        <v>13</v>
      </c>
      <c r="E449" s="319" t="s">
        <v>551</v>
      </c>
      <c r="F449" s="320" t="s">
        <v>219</v>
      </c>
      <c r="G449" s="187">
        <v>15</v>
      </c>
    </row>
    <row r="450" spans="1:7" ht="31.5">
      <c r="A450" s="228" t="s">
        <v>226</v>
      </c>
      <c r="B450" s="229">
        <v>917</v>
      </c>
      <c r="C450" s="323">
        <v>1</v>
      </c>
      <c r="D450" s="323">
        <v>13</v>
      </c>
      <c r="E450" s="319" t="s">
        <v>551</v>
      </c>
      <c r="F450" s="320" t="s">
        <v>227</v>
      </c>
      <c r="G450" s="187">
        <v>15</v>
      </c>
    </row>
    <row r="451" spans="1:7">
      <c r="A451" s="228" t="s">
        <v>645</v>
      </c>
      <c r="B451" s="229">
        <v>917</v>
      </c>
      <c r="C451" s="323">
        <v>1</v>
      </c>
      <c r="D451" s="323">
        <v>13</v>
      </c>
      <c r="E451" s="319" t="s">
        <v>646</v>
      </c>
      <c r="F451" s="320" t="s">
        <v>219</v>
      </c>
      <c r="G451" s="187">
        <v>460.4</v>
      </c>
    </row>
    <row r="452" spans="1:7" ht="47.25">
      <c r="A452" s="228" t="s">
        <v>689</v>
      </c>
      <c r="B452" s="229">
        <v>917</v>
      </c>
      <c r="C452" s="323">
        <v>1</v>
      </c>
      <c r="D452" s="323">
        <v>13</v>
      </c>
      <c r="E452" s="319" t="s">
        <v>690</v>
      </c>
      <c r="F452" s="320" t="s">
        <v>219</v>
      </c>
      <c r="G452" s="187">
        <v>460.4</v>
      </c>
    </row>
    <row r="453" spans="1:7" ht="47.25">
      <c r="A453" s="228" t="s">
        <v>691</v>
      </c>
      <c r="B453" s="229">
        <v>917</v>
      </c>
      <c r="C453" s="323">
        <v>1</v>
      </c>
      <c r="D453" s="323">
        <v>13</v>
      </c>
      <c r="E453" s="319" t="s">
        <v>692</v>
      </c>
      <c r="F453" s="320" t="s">
        <v>219</v>
      </c>
      <c r="G453" s="187">
        <v>460.4</v>
      </c>
    </row>
    <row r="454" spans="1:7" ht="31.5">
      <c r="A454" s="228" t="s">
        <v>693</v>
      </c>
      <c r="B454" s="229">
        <v>917</v>
      </c>
      <c r="C454" s="323">
        <v>1</v>
      </c>
      <c r="D454" s="323">
        <v>13</v>
      </c>
      <c r="E454" s="319" t="s">
        <v>694</v>
      </c>
      <c r="F454" s="320" t="s">
        <v>219</v>
      </c>
      <c r="G454" s="187">
        <v>460.4</v>
      </c>
    </row>
    <row r="455" spans="1:7" ht="31.5">
      <c r="A455" s="228" t="s">
        <v>226</v>
      </c>
      <c r="B455" s="229">
        <v>917</v>
      </c>
      <c r="C455" s="323">
        <v>1</v>
      </c>
      <c r="D455" s="323">
        <v>13</v>
      </c>
      <c r="E455" s="319" t="s">
        <v>694</v>
      </c>
      <c r="F455" s="320" t="s">
        <v>227</v>
      </c>
      <c r="G455" s="187">
        <v>460.4</v>
      </c>
    </row>
    <row r="456" spans="1:7">
      <c r="A456" s="228" t="s">
        <v>703</v>
      </c>
      <c r="B456" s="229">
        <v>917</v>
      </c>
      <c r="C456" s="323">
        <v>2</v>
      </c>
      <c r="D456" s="323">
        <v>0</v>
      </c>
      <c r="E456" s="319" t="s">
        <v>219</v>
      </c>
      <c r="F456" s="320" t="s">
        <v>219</v>
      </c>
      <c r="G456" s="187">
        <v>36</v>
      </c>
    </row>
    <row r="457" spans="1:7">
      <c r="A457" s="228" t="s">
        <v>677</v>
      </c>
      <c r="B457" s="229">
        <v>917</v>
      </c>
      <c r="C457" s="323">
        <v>2</v>
      </c>
      <c r="D457" s="323">
        <v>4</v>
      </c>
      <c r="E457" s="319" t="s">
        <v>219</v>
      </c>
      <c r="F457" s="320" t="s">
        <v>219</v>
      </c>
      <c r="G457" s="187">
        <v>36</v>
      </c>
    </row>
    <row r="458" spans="1:7">
      <c r="A458" s="228" t="s">
        <v>645</v>
      </c>
      <c r="B458" s="229">
        <v>917</v>
      </c>
      <c r="C458" s="323">
        <v>2</v>
      </c>
      <c r="D458" s="323">
        <v>4</v>
      </c>
      <c r="E458" s="319" t="s">
        <v>646</v>
      </c>
      <c r="F458" s="320" t="s">
        <v>219</v>
      </c>
      <c r="G458" s="187">
        <v>36</v>
      </c>
    </row>
    <row r="459" spans="1:7" ht="31.5">
      <c r="A459" s="228" t="s">
        <v>673</v>
      </c>
      <c r="B459" s="229">
        <v>917</v>
      </c>
      <c r="C459" s="323">
        <v>2</v>
      </c>
      <c r="D459" s="323">
        <v>4</v>
      </c>
      <c r="E459" s="319" t="s">
        <v>674</v>
      </c>
      <c r="F459" s="320" t="s">
        <v>219</v>
      </c>
      <c r="G459" s="187">
        <v>36</v>
      </c>
    </row>
    <row r="460" spans="1:7" ht="63" customHeight="1">
      <c r="A460" s="228" t="s">
        <v>675</v>
      </c>
      <c r="B460" s="229">
        <v>917</v>
      </c>
      <c r="C460" s="323">
        <v>2</v>
      </c>
      <c r="D460" s="323">
        <v>4</v>
      </c>
      <c r="E460" s="319" t="s">
        <v>676</v>
      </c>
      <c r="F460" s="320" t="s">
        <v>219</v>
      </c>
      <c r="G460" s="187">
        <v>36</v>
      </c>
    </row>
    <row r="461" spans="1:7" ht="31.5">
      <c r="A461" s="228" t="s">
        <v>226</v>
      </c>
      <c r="B461" s="229">
        <v>917</v>
      </c>
      <c r="C461" s="323">
        <v>2</v>
      </c>
      <c r="D461" s="323">
        <v>4</v>
      </c>
      <c r="E461" s="319" t="s">
        <v>676</v>
      </c>
      <c r="F461" s="320" t="s">
        <v>227</v>
      </c>
      <c r="G461" s="187">
        <v>36</v>
      </c>
    </row>
    <row r="462" spans="1:7">
      <c r="A462" s="228" t="s">
        <v>705</v>
      </c>
      <c r="B462" s="229">
        <v>917</v>
      </c>
      <c r="C462" s="323">
        <v>4</v>
      </c>
      <c r="D462" s="323">
        <v>0</v>
      </c>
      <c r="E462" s="319" t="s">
        <v>219</v>
      </c>
      <c r="F462" s="320" t="s">
        <v>219</v>
      </c>
      <c r="G462" s="187">
        <v>1159.2</v>
      </c>
    </row>
    <row r="463" spans="1:7">
      <c r="A463" s="228" t="s">
        <v>373</v>
      </c>
      <c r="B463" s="229">
        <v>917</v>
      </c>
      <c r="C463" s="323">
        <v>4</v>
      </c>
      <c r="D463" s="323">
        <v>5</v>
      </c>
      <c r="E463" s="319" t="s">
        <v>219</v>
      </c>
      <c r="F463" s="320" t="s">
        <v>219</v>
      </c>
      <c r="G463" s="187">
        <v>1159.2</v>
      </c>
    </row>
    <row r="464" spans="1:7" ht="47.25" customHeight="1">
      <c r="A464" s="228" t="s">
        <v>352</v>
      </c>
      <c r="B464" s="229">
        <v>917</v>
      </c>
      <c r="C464" s="323">
        <v>4</v>
      </c>
      <c r="D464" s="323">
        <v>5</v>
      </c>
      <c r="E464" s="319" t="s">
        <v>353</v>
      </c>
      <c r="F464" s="320" t="s">
        <v>219</v>
      </c>
      <c r="G464" s="187">
        <v>1159.2</v>
      </c>
    </row>
    <row r="465" spans="1:7" ht="47.25">
      <c r="A465" s="228" t="s">
        <v>367</v>
      </c>
      <c r="B465" s="229">
        <v>917</v>
      </c>
      <c r="C465" s="323">
        <v>4</v>
      </c>
      <c r="D465" s="323">
        <v>5</v>
      </c>
      <c r="E465" s="319" t="s">
        <v>368</v>
      </c>
      <c r="F465" s="320" t="s">
        <v>219</v>
      </c>
      <c r="G465" s="187">
        <v>1159.2</v>
      </c>
    </row>
    <row r="466" spans="1:7" ht="31.5">
      <c r="A466" s="228" t="s">
        <v>369</v>
      </c>
      <c r="B466" s="229">
        <v>917</v>
      </c>
      <c r="C466" s="323">
        <v>4</v>
      </c>
      <c r="D466" s="323">
        <v>5</v>
      </c>
      <c r="E466" s="319" t="s">
        <v>370</v>
      </c>
      <c r="F466" s="320" t="s">
        <v>219</v>
      </c>
      <c r="G466" s="187">
        <v>1159.2</v>
      </c>
    </row>
    <row r="467" spans="1:7" ht="63">
      <c r="A467" s="228" t="s">
        <v>371</v>
      </c>
      <c r="B467" s="229">
        <v>917</v>
      </c>
      <c r="C467" s="323">
        <v>4</v>
      </c>
      <c r="D467" s="323">
        <v>5</v>
      </c>
      <c r="E467" s="319" t="s">
        <v>372</v>
      </c>
      <c r="F467" s="320" t="s">
        <v>219</v>
      </c>
      <c r="G467" s="187">
        <v>1159.2</v>
      </c>
    </row>
    <row r="468" spans="1:7" ht="31.5">
      <c r="A468" s="228" t="s">
        <v>226</v>
      </c>
      <c r="B468" s="229">
        <v>917</v>
      </c>
      <c r="C468" s="323">
        <v>4</v>
      </c>
      <c r="D468" s="323">
        <v>5</v>
      </c>
      <c r="E468" s="319" t="s">
        <v>372</v>
      </c>
      <c r="F468" s="320" t="s">
        <v>227</v>
      </c>
      <c r="G468" s="187">
        <v>1159.2</v>
      </c>
    </row>
    <row r="469" spans="1:7">
      <c r="A469" s="228" t="s">
        <v>706</v>
      </c>
      <c r="B469" s="229">
        <v>917</v>
      </c>
      <c r="C469" s="323">
        <v>5</v>
      </c>
      <c r="D469" s="323">
        <v>0</v>
      </c>
      <c r="E469" s="319" t="s">
        <v>219</v>
      </c>
      <c r="F469" s="320" t="s">
        <v>219</v>
      </c>
      <c r="G469" s="187">
        <v>111.9</v>
      </c>
    </row>
    <row r="470" spans="1:7" ht="31.5">
      <c r="A470" s="228" t="s">
        <v>388</v>
      </c>
      <c r="B470" s="229">
        <v>917</v>
      </c>
      <c r="C470" s="323">
        <v>5</v>
      </c>
      <c r="D470" s="323">
        <v>5</v>
      </c>
      <c r="E470" s="319" t="s">
        <v>219</v>
      </c>
      <c r="F470" s="320" t="s">
        <v>219</v>
      </c>
      <c r="G470" s="187">
        <v>111.9</v>
      </c>
    </row>
    <row r="471" spans="1:7">
      <c r="A471" s="228" t="s">
        <v>645</v>
      </c>
      <c r="B471" s="229">
        <v>917</v>
      </c>
      <c r="C471" s="323">
        <v>5</v>
      </c>
      <c r="D471" s="323">
        <v>5</v>
      </c>
      <c r="E471" s="319" t="s">
        <v>646</v>
      </c>
      <c r="F471" s="320" t="s">
        <v>219</v>
      </c>
      <c r="G471" s="187">
        <v>111.9</v>
      </c>
    </row>
    <row r="472" spans="1:7" ht="47.25">
      <c r="A472" s="228" t="s">
        <v>678</v>
      </c>
      <c r="B472" s="229">
        <v>917</v>
      </c>
      <c r="C472" s="323">
        <v>5</v>
      </c>
      <c r="D472" s="323">
        <v>5</v>
      </c>
      <c r="E472" s="319" t="s">
        <v>679</v>
      </c>
      <c r="F472" s="320" t="s">
        <v>219</v>
      </c>
      <c r="G472" s="187">
        <v>111.9</v>
      </c>
    </row>
    <row r="473" spans="1:7" ht="30.75" customHeight="1">
      <c r="A473" s="228" t="s">
        <v>686</v>
      </c>
      <c r="B473" s="229">
        <v>917</v>
      </c>
      <c r="C473" s="323">
        <v>5</v>
      </c>
      <c r="D473" s="323">
        <v>5</v>
      </c>
      <c r="E473" s="319" t="s">
        <v>687</v>
      </c>
      <c r="F473" s="320" t="s">
        <v>219</v>
      </c>
      <c r="G473" s="187">
        <v>111.9</v>
      </c>
    </row>
    <row r="474" spans="1:7" ht="31.5" customHeight="1">
      <c r="A474" s="228" t="s">
        <v>686</v>
      </c>
      <c r="B474" s="229">
        <v>917</v>
      </c>
      <c r="C474" s="323">
        <v>5</v>
      </c>
      <c r="D474" s="323">
        <v>5</v>
      </c>
      <c r="E474" s="319" t="s">
        <v>688</v>
      </c>
      <c r="F474" s="320" t="s">
        <v>219</v>
      </c>
      <c r="G474" s="187">
        <v>111.9</v>
      </c>
    </row>
    <row r="475" spans="1:7" ht="31.5">
      <c r="A475" s="228" t="s">
        <v>226</v>
      </c>
      <c r="B475" s="229">
        <v>917</v>
      </c>
      <c r="C475" s="323">
        <v>5</v>
      </c>
      <c r="D475" s="323">
        <v>5</v>
      </c>
      <c r="E475" s="319" t="s">
        <v>688</v>
      </c>
      <c r="F475" s="320" t="s">
        <v>227</v>
      </c>
      <c r="G475" s="187">
        <v>111.9</v>
      </c>
    </row>
    <row r="476" spans="1:7">
      <c r="A476" s="228" t="s">
        <v>707</v>
      </c>
      <c r="B476" s="229">
        <v>917</v>
      </c>
      <c r="C476" s="323">
        <v>7</v>
      </c>
      <c r="D476" s="323">
        <v>0</v>
      </c>
      <c r="E476" s="319" t="s">
        <v>219</v>
      </c>
      <c r="F476" s="320" t="s">
        <v>219</v>
      </c>
      <c r="G476" s="187">
        <v>363.5</v>
      </c>
    </row>
    <row r="477" spans="1:7" ht="31.5">
      <c r="A477" s="228" t="s">
        <v>235</v>
      </c>
      <c r="B477" s="229">
        <v>917</v>
      </c>
      <c r="C477" s="323">
        <v>7</v>
      </c>
      <c r="D477" s="323">
        <v>5</v>
      </c>
      <c r="E477" s="319" t="s">
        <v>219</v>
      </c>
      <c r="F477" s="320" t="s">
        <v>219</v>
      </c>
      <c r="G477" s="187">
        <v>113.5</v>
      </c>
    </row>
    <row r="478" spans="1:7" ht="47.25">
      <c r="A478" s="228" t="s">
        <v>461</v>
      </c>
      <c r="B478" s="229">
        <v>917</v>
      </c>
      <c r="C478" s="323">
        <v>7</v>
      </c>
      <c r="D478" s="323">
        <v>5</v>
      </c>
      <c r="E478" s="319" t="s">
        <v>462</v>
      </c>
      <c r="F478" s="320" t="s">
        <v>219</v>
      </c>
      <c r="G478" s="187">
        <v>113.5</v>
      </c>
    </row>
    <row r="479" spans="1:7" ht="31.5">
      <c r="A479" s="228" t="s">
        <v>463</v>
      </c>
      <c r="B479" s="229">
        <v>917</v>
      </c>
      <c r="C479" s="323">
        <v>7</v>
      </c>
      <c r="D479" s="323">
        <v>5</v>
      </c>
      <c r="E479" s="319" t="s">
        <v>464</v>
      </c>
      <c r="F479" s="320" t="s">
        <v>219</v>
      </c>
      <c r="G479" s="187">
        <v>113.5</v>
      </c>
    </row>
    <row r="480" spans="1:7" ht="47.25">
      <c r="A480" s="228" t="s">
        <v>465</v>
      </c>
      <c r="B480" s="229">
        <v>917</v>
      </c>
      <c r="C480" s="323">
        <v>7</v>
      </c>
      <c r="D480" s="323">
        <v>5</v>
      </c>
      <c r="E480" s="319" t="s">
        <v>466</v>
      </c>
      <c r="F480" s="320" t="s">
        <v>219</v>
      </c>
      <c r="G480" s="187">
        <v>103.5</v>
      </c>
    </row>
    <row r="481" spans="1:7" ht="30" customHeight="1">
      <c r="A481" s="228" t="s">
        <v>467</v>
      </c>
      <c r="B481" s="229">
        <v>917</v>
      </c>
      <c r="C481" s="323">
        <v>7</v>
      </c>
      <c r="D481" s="323">
        <v>5</v>
      </c>
      <c r="E481" s="319" t="s">
        <v>468</v>
      </c>
      <c r="F481" s="320" t="s">
        <v>219</v>
      </c>
      <c r="G481" s="187">
        <v>10</v>
      </c>
    </row>
    <row r="482" spans="1:7" ht="31.5">
      <c r="A482" s="228" t="s">
        <v>226</v>
      </c>
      <c r="B482" s="229">
        <v>917</v>
      </c>
      <c r="C482" s="323">
        <v>7</v>
      </c>
      <c r="D482" s="323">
        <v>5</v>
      </c>
      <c r="E482" s="319" t="s">
        <v>468</v>
      </c>
      <c r="F482" s="320" t="s">
        <v>227</v>
      </c>
      <c r="G482" s="187">
        <v>10</v>
      </c>
    </row>
    <row r="483" spans="1:7" ht="47.25">
      <c r="A483" s="228" t="s">
        <v>469</v>
      </c>
      <c r="B483" s="229">
        <v>917</v>
      </c>
      <c r="C483" s="323">
        <v>7</v>
      </c>
      <c r="D483" s="323">
        <v>5</v>
      </c>
      <c r="E483" s="319" t="s">
        <v>470</v>
      </c>
      <c r="F483" s="320" t="s">
        <v>219</v>
      </c>
      <c r="G483" s="187">
        <v>63.5</v>
      </c>
    </row>
    <row r="484" spans="1:7" ht="31.5">
      <c r="A484" s="228" t="s">
        <v>226</v>
      </c>
      <c r="B484" s="229">
        <v>917</v>
      </c>
      <c r="C484" s="323">
        <v>7</v>
      </c>
      <c r="D484" s="323">
        <v>5</v>
      </c>
      <c r="E484" s="319" t="s">
        <v>470</v>
      </c>
      <c r="F484" s="320" t="s">
        <v>227</v>
      </c>
      <c r="G484" s="187">
        <v>63.5</v>
      </c>
    </row>
    <row r="485" spans="1:7" ht="45" customHeight="1">
      <c r="A485" s="228" t="s">
        <v>471</v>
      </c>
      <c r="B485" s="229">
        <v>917</v>
      </c>
      <c r="C485" s="323">
        <v>7</v>
      </c>
      <c r="D485" s="323">
        <v>5</v>
      </c>
      <c r="E485" s="319" t="s">
        <v>472</v>
      </c>
      <c r="F485" s="320" t="s">
        <v>219</v>
      </c>
      <c r="G485" s="187">
        <v>30</v>
      </c>
    </row>
    <row r="486" spans="1:7" ht="31.5">
      <c r="A486" s="228" t="s">
        <v>226</v>
      </c>
      <c r="B486" s="229">
        <v>917</v>
      </c>
      <c r="C486" s="323">
        <v>7</v>
      </c>
      <c r="D486" s="323">
        <v>5</v>
      </c>
      <c r="E486" s="319" t="s">
        <v>472</v>
      </c>
      <c r="F486" s="320" t="s">
        <v>227</v>
      </c>
      <c r="G486" s="187">
        <v>30</v>
      </c>
    </row>
    <row r="487" spans="1:7" ht="31.5">
      <c r="A487" s="228" t="s">
        <v>494</v>
      </c>
      <c r="B487" s="229">
        <v>917</v>
      </c>
      <c r="C487" s="323">
        <v>7</v>
      </c>
      <c r="D487" s="323">
        <v>5</v>
      </c>
      <c r="E487" s="319" t="s">
        <v>495</v>
      </c>
      <c r="F487" s="320" t="s">
        <v>219</v>
      </c>
      <c r="G487" s="187">
        <v>10</v>
      </c>
    </row>
    <row r="488" spans="1:7" ht="63">
      <c r="A488" s="228" t="s">
        <v>501</v>
      </c>
      <c r="B488" s="229">
        <v>917</v>
      </c>
      <c r="C488" s="323">
        <v>7</v>
      </c>
      <c r="D488" s="323">
        <v>5</v>
      </c>
      <c r="E488" s="319" t="s">
        <v>502</v>
      </c>
      <c r="F488" s="320" t="s">
        <v>219</v>
      </c>
      <c r="G488" s="187">
        <v>10</v>
      </c>
    </row>
    <row r="489" spans="1:7" ht="31.5">
      <c r="A489" s="228" t="s">
        <v>226</v>
      </c>
      <c r="B489" s="229">
        <v>917</v>
      </c>
      <c r="C489" s="323">
        <v>7</v>
      </c>
      <c r="D489" s="323">
        <v>5</v>
      </c>
      <c r="E489" s="319" t="s">
        <v>502</v>
      </c>
      <c r="F489" s="320" t="s">
        <v>227</v>
      </c>
      <c r="G489" s="187">
        <v>10</v>
      </c>
    </row>
    <row r="490" spans="1:7">
      <c r="A490" s="228" t="s">
        <v>308</v>
      </c>
      <c r="B490" s="229">
        <v>917</v>
      </c>
      <c r="C490" s="323">
        <v>7</v>
      </c>
      <c r="D490" s="323">
        <v>7</v>
      </c>
      <c r="E490" s="319" t="s">
        <v>219</v>
      </c>
      <c r="F490" s="320" t="s">
        <v>219</v>
      </c>
      <c r="G490" s="187">
        <v>250</v>
      </c>
    </row>
    <row r="491" spans="1:7" ht="47.25">
      <c r="A491" s="228" t="s">
        <v>558</v>
      </c>
      <c r="B491" s="229">
        <v>917</v>
      </c>
      <c r="C491" s="323">
        <v>7</v>
      </c>
      <c r="D491" s="323">
        <v>7</v>
      </c>
      <c r="E491" s="319" t="s">
        <v>559</v>
      </c>
      <c r="F491" s="320" t="s">
        <v>219</v>
      </c>
      <c r="G491" s="187">
        <v>250</v>
      </c>
    </row>
    <row r="492" spans="1:7" ht="47.25">
      <c r="A492" s="228" t="s">
        <v>560</v>
      </c>
      <c r="B492" s="229">
        <v>917</v>
      </c>
      <c r="C492" s="323">
        <v>7</v>
      </c>
      <c r="D492" s="323">
        <v>7</v>
      </c>
      <c r="E492" s="319" t="s">
        <v>561</v>
      </c>
      <c r="F492" s="320" t="s">
        <v>219</v>
      </c>
      <c r="G492" s="187">
        <v>166</v>
      </c>
    </row>
    <row r="493" spans="1:7" ht="47.25">
      <c r="A493" s="228" t="s">
        <v>562</v>
      </c>
      <c r="B493" s="229">
        <v>917</v>
      </c>
      <c r="C493" s="323">
        <v>7</v>
      </c>
      <c r="D493" s="323">
        <v>7</v>
      </c>
      <c r="E493" s="319" t="s">
        <v>563</v>
      </c>
      <c r="F493" s="320" t="s">
        <v>219</v>
      </c>
      <c r="G493" s="187">
        <v>166</v>
      </c>
    </row>
    <row r="494" spans="1:7" ht="47.25" customHeight="1">
      <c r="A494" s="228" t="s">
        <v>564</v>
      </c>
      <c r="B494" s="229">
        <v>917</v>
      </c>
      <c r="C494" s="323">
        <v>7</v>
      </c>
      <c r="D494" s="323">
        <v>7</v>
      </c>
      <c r="E494" s="319" t="s">
        <v>565</v>
      </c>
      <c r="F494" s="320" t="s">
        <v>219</v>
      </c>
      <c r="G494" s="187">
        <v>106</v>
      </c>
    </row>
    <row r="495" spans="1:7" ht="31.5">
      <c r="A495" s="228" t="s">
        <v>226</v>
      </c>
      <c r="B495" s="229">
        <v>917</v>
      </c>
      <c r="C495" s="323">
        <v>7</v>
      </c>
      <c r="D495" s="323">
        <v>7</v>
      </c>
      <c r="E495" s="319" t="s">
        <v>565</v>
      </c>
      <c r="F495" s="320" t="s">
        <v>227</v>
      </c>
      <c r="G495" s="187">
        <v>106</v>
      </c>
    </row>
    <row r="496" spans="1:7" ht="47.25">
      <c r="A496" s="228" t="s">
        <v>566</v>
      </c>
      <c r="B496" s="229">
        <v>917</v>
      </c>
      <c r="C496" s="323">
        <v>7</v>
      </c>
      <c r="D496" s="323">
        <v>7</v>
      </c>
      <c r="E496" s="319" t="s">
        <v>567</v>
      </c>
      <c r="F496" s="320" t="s">
        <v>219</v>
      </c>
      <c r="G496" s="187">
        <v>40</v>
      </c>
    </row>
    <row r="497" spans="1:7" ht="31.5">
      <c r="A497" s="228" t="s">
        <v>226</v>
      </c>
      <c r="B497" s="229">
        <v>917</v>
      </c>
      <c r="C497" s="323">
        <v>7</v>
      </c>
      <c r="D497" s="323">
        <v>7</v>
      </c>
      <c r="E497" s="319" t="s">
        <v>567</v>
      </c>
      <c r="F497" s="320" t="s">
        <v>227</v>
      </c>
      <c r="G497" s="187">
        <v>40</v>
      </c>
    </row>
    <row r="498" spans="1:7" ht="47.25">
      <c r="A498" s="228" t="s">
        <v>568</v>
      </c>
      <c r="B498" s="229">
        <v>917</v>
      </c>
      <c r="C498" s="323">
        <v>7</v>
      </c>
      <c r="D498" s="323">
        <v>7</v>
      </c>
      <c r="E498" s="319" t="s">
        <v>569</v>
      </c>
      <c r="F498" s="320" t="s">
        <v>219</v>
      </c>
      <c r="G498" s="187">
        <v>20</v>
      </c>
    </row>
    <row r="499" spans="1:7" ht="31.5">
      <c r="A499" s="228" t="s">
        <v>226</v>
      </c>
      <c r="B499" s="229">
        <v>917</v>
      </c>
      <c r="C499" s="323">
        <v>7</v>
      </c>
      <c r="D499" s="323">
        <v>7</v>
      </c>
      <c r="E499" s="319" t="s">
        <v>569</v>
      </c>
      <c r="F499" s="320" t="s">
        <v>227</v>
      </c>
      <c r="G499" s="187">
        <v>20</v>
      </c>
    </row>
    <row r="500" spans="1:7" ht="60.75" customHeight="1">
      <c r="A500" s="228" t="s">
        <v>597</v>
      </c>
      <c r="B500" s="229">
        <v>917</v>
      </c>
      <c r="C500" s="323">
        <v>7</v>
      </c>
      <c r="D500" s="323">
        <v>7</v>
      </c>
      <c r="E500" s="319" t="s">
        <v>598</v>
      </c>
      <c r="F500" s="320" t="s">
        <v>219</v>
      </c>
      <c r="G500" s="187">
        <v>84</v>
      </c>
    </row>
    <row r="501" spans="1:7" ht="47.25">
      <c r="A501" s="228" t="s">
        <v>599</v>
      </c>
      <c r="B501" s="229">
        <v>917</v>
      </c>
      <c r="C501" s="323">
        <v>7</v>
      </c>
      <c r="D501" s="323">
        <v>7</v>
      </c>
      <c r="E501" s="319" t="s">
        <v>600</v>
      </c>
      <c r="F501" s="320" t="s">
        <v>219</v>
      </c>
      <c r="G501" s="187">
        <v>84</v>
      </c>
    </row>
    <row r="502" spans="1:7" ht="31.5">
      <c r="A502" s="228" t="s">
        <v>601</v>
      </c>
      <c r="B502" s="229">
        <v>917</v>
      </c>
      <c r="C502" s="323">
        <v>7</v>
      </c>
      <c r="D502" s="323">
        <v>7</v>
      </c>
      <c r="E502" s="319" t="s">
        <v>602</v>
      </c>
      <c r="F502" s="320" t="s">
        <v>219</v>
      </c>
      <c r="G502" s="187">
        <v>20</v>
      </c>
    </row>
    <row r="503" spans="1:7" ht="31.5">
      <c r="A503" s="228" t="s">
        <v>226</v>
      </c>
      <c r="B503" s="229">
        <v>917</v>
      </c>
      <c r="C503" s="323">
        <v>7</v>
      </c>
      <c r="D503" s="323">
        <v>7</v>
      </c>
      <c r="E503" s="319" t="s">
        <v>602</v>
      </c>
      <c r="F503" s="320" t="s">
        <v>227</v>
      </c>
      <c r="G503" s="187">
        <v>20</v>
      </c>
    </row>
    <row r="504" spans="1:7" ht="31.5">
      <c r="A504" s="228" t="s">
        <v>603</v>
      </c>
      <c r="B504" s="229">
        <v>917</v>
      </c>
      <c r="C504" s="323">
        <v>7</v>
      </c>
      <c r="D504" s="323">
        <v>7</v>
      </c>
      <c r="E504" s="319" t="s">
        <v>604</v>
      </c>
      <c r="F504" s="320" t="s">
        <v>219</v>
      </c>
      <c r="G504" s="187">
        <v>64</v>
      </c>
    </row>
    <row r="505" spans="1:7" ht="31.5">
      <c r="A505" s="228" t="s">
        <v>226</v>
      </c>
      <c r="B505" s="229">
        <v>917</v>
      </c>
      <c r="C505" s="323">
        <v>7</v>
      </c>
      <c r="D505" s="323">
        <v>7</v>
      </c>
      <c r="E505" s="319" t="s">
        <v>604</v>
      </c>
      <c r="F505" s="320" t="s">
        <v>227</v>
      </c>
      <c r="G505" s="187">
        <v>64</v>
      </c>
    </row>
    <row r="506" spans="1:7">
      <c r="A506" s="228" t="s">
        <v>709</v>
      </c>
      <c r="B506" s="229">
        <v>917</v>
      </c>
      <c r="C506" s="323">
        <v>9</v>
      </c>
      <c r="D506" s="323">
        <v>0</v>
      </c>
      <c r="E506" s="319" t="s">
        <v>219</v>
      </c>
      <c r="F506" s="320" t="s">
        <v>219</v>
      </c>
      <c r="G506" s="187">
        <v>280</v>
      </c>
    </row>
    <row r="507" spans="1:7">
      <c r="A507" s="228" t="s">
        <v>611</v>
      </c>
      <c r="B507" s="229">
        <v>917</v>
      </c>
      <c r="C507" s="323">
        <v>9</v>
      </c>
      <c r="D507" s="323">
        <v>9</v>
      </c>
      <c r="E507" s="319" t="s">
        <v>219</v>
      </c>
      <c r="F507" s="320" t="s">
        <v>219</v>
      </c>
      <c r="G507" s="187">
        <v>280</v>
      </c>
    </row>
    <row r="508" spans="1:7" ht="47.25">
      <c r="A508" s="228" t="s">
        <v>605</v>
      </c>
      <c r="B508" s="229">
        <v>917</v>
      </c>
      <c r="C508" s="323">
        <v>9</v>
      </c>
      <c r="D508" s="323">
        <v>9</v>
      </c>
      <c r="E508" s="319" t="s">
        <v>606</v>
      </c>
      <c r="F508" s="320" t="s">
        <v>219</v>
      </c>
      <c r="G508" s="187">
        <v>280</v>
      </c>
    </row>
    <row r="509" spans="1:7" ht="47.25">
      <c r="A509" s="228" t="s">
        <v>607</v>
      </c>
      <c r="B509" s="229">
        <v>917</v>
      </c>
      <c r="C509" s="323">
        <v>9</v>
      </c>
      <c r="D509" s="323">
        <v>9</v>
      </c>
      <c r="E509" s="319" t="s">
        <v>608</v>
      </c>
      <c r="F509" s="320" t="s">
        <v>219</v>
      </c>
      <c r="G509" s="187">
        <v>280</v>
      </c>
    </row>
    <row r="510" spans="1:7" ht="47.25" customHeight="1">
      <c r="A510" s="228" t="s">
        <v>609</v>
      </c>
      <c r="B510" s="229">
        <v>917</v>
      </c>
      <c r="C510" s="323">
        <v>9</v>
      </c>
      <c r="D510" s="323">
        <v>9</v>
      </c>
      <c r="E510" s="319" t="s">
        <v>610</v>
      </c>
      <c r="F510" s="320" t="s">
        <v>219</v>
      </c>
      <c r="G510" s="187">
        <v>50</v>
      </c>
    </row>
    <row r="511" spans="1:7">
      <c r="A511" s="228" t="s">
        <v>303</v>
      </c>
      <c r="B511" s="229">
        <v>917</v>
      </c>
      <c r="C511" s="323">
        <v>9</v>
      </c>
      <c r="D511" s="323">
        <v>9</v>
      </c>
      <c r="E511" s="319" t="s">
        <v>610</v>
      </c>
      <c r="F511" s="320" t="s">
        <v>304</v>
      </c>
      <c r="G511" s="187">
        <v>50</v>
      </c>
    </row>
    <row r="512" spans="1:7" ht="47.25">
      <c r="A512" s="228" t="s">
        <v>612</v>
      </c>
      <c r="B512" s="229">
        <v>917</v>
      </c>
      <c r="C512" s="323">
        <v>9</v>
      </c>
      <c r="D512" s="323">
        <v>9</v>
      </c>
      <c r="E512" s="319" t="s">
        <v>613</v>
      </c>
      <c r="F512" s="320" t="s">
        <v>219</v>
      </c>
      <c r="G512" s="187">
        <v>20</v>
      </c>
    </row>
    <row r="513" spans="1:7" ht="31.5">
      <c r="A513" s="228" t="s">
        <v>226</v>
      </c>
      <c r="B513" s="229">
        <v>917</v>
      </c>
      <c r="C513" s="323">
        <v>9</v>
      </c>
      <c r="D513" s="323">
        <v>9</v>
      </c>
      <c r="E513" s="319" t="s">
        <v>613</v>
      </c>
      <c r="F513" s="320" t="s">
        <v>227</v>
      </c>
      <c r="G513" s="187">
        <v>20</v>
      </c>
    </row>
    <row r="514" spans="1:7" ht="31.5">
      <c r="A514" s="228" t="s">
        <v>614</v>
      </c>
      <c r="B514" s="229">
        <v>917</v>
      </c>
      <c r="C514" s="323">
        <v>9</v>
      </c>
      <c r="D514" s="323">
        <v>9</v>
      </c>
      <c r="E514" s="319" t="s">
        <v>615</v>
      </c>
      <c r="F514" s="320" t="s">
        <v>219</v>
      </c>
      <c r="G514" s="187">
        <v>210</v>
      </c>
    </row>
    <row r="515" spans="1:7" ht="31.5">
      <c r="A515" s="228" t="s">
        <v>226</v>
      </c>
      <c r="B515" s="229">
        <v>917</v>
      </c>
      <c r="C515" s="323">
        <v>9</v>
      </c>
      <c r="D515" s="323">
        <v>9</v>
      </c>
      <c r="E515" s="319" t="s">
        <v>615</v>
      </c>
      <c r="F515" s="320" t="s">
        <v>227</v>
      </c>
      <c r="G515" s="187">
        <v>210</v>
      </c>
    </row>
    <row r="516" spans="1:7">
      <c r="A516" s="228" t="s">
        <v>710</v>
      </c>
      <c r="B516" s="229">
        <v>917</v>
      </c>
      <c r="C516" s="323">
        <v>10</v>
      </c>
      <c r="D516" s="323">
        <v>0</v>
      </c>
      <c r="E516" s="319" t="s">
        <v>219</v>
      </c>
      <c r="F516" s="320" t="s">
        <v>219</v>
      </c>
      <c r="G516" s="187">
        <v>6437.8</v>
      </c>
    </row>
    <row r="517" spans="1:7">
      <c r="A517" s="228" t="s">
        <v>477</v>
      </c>
      <c r="B517" s="229">
        <v>917</v>
      </c>
      <c r="C517" s="323">
        <v>10</v>
      </c>
      <c r="D517" s="323">
        <v>1</v>
      </c>
      <c r="E517" s="319" t="s">
        <v>219</v>
      </c>
      <c r="F517" s="320" t="s">
        <v>219</v>
      </c>
      <c r="G517" s="187">
        <v>5795.8</v>
      </c>
    </row>
    <row r="518" spans="1:7" ht="47.25">
      <c r="A518" s="228" t="s">
        <v>461</v>
      </c>
      <c r="B518" s="229">
        <v>917</v>
      </c>
      <c r="C518" s="323">
        <v>10</v>
      </c>
      <c r="D518" s="323">
        <v>1</v>
      </c>
      <c r="E518" s="319" t="s">
        <v>462</v>
      </c>
      <c r="F518" s="320" t="s">
        <v>219</v>
      </c>
      <c r="G518" s="187">
        <v>5795.8</v>
      </c>
    </row>
    <row r="519" spans="1:7" ht="31.5">
      <c r="A519" s="228" t="s">
        <v>463</v>
      </c>
      <c r="B519" s="229">
        <v>917</v>
      </c>
      <c r="C519" s="323">
        <v>10</v>
      </c>
      <c r="D519" s="323">
        <v>1</v>
      </c>
      <c r="E519" s="319" t="s">
        <v>464</v>
      </c>
      <c r="F519" s="320" t="s">
        <v>219</v>
      </c>
      <c r="G519" s="187">
        <v>5795.8</v>
      </c>
    </row>
    <row r="520" spans="1:7" ht="31.5">
      <c r="A520" s="228" t="s">
        <v>473</v>
      </c>
      <c r="B520" s="229">
        <v>917</v>
      </c>
      <c r="C520" s="323">
        <v>10</v>
      </c>
      <c r="D520" s="323">
        <v>1</v>
      </c>
      <c r="E520" s="319" t="s">
        <v>474</v>
      </c>
      <c r="F520" s="320" t="s">
        <v>219</v>
      </c>
      <c r="G520" s="187">
        <v>5795.8</v>
      </c>
    </row>
    <row r="521" spans="1:7" ht="93.75" customHeight="1">
      <c r="A521" s="228" t="s">
        <v>475</v>
      </c>
      <c r="B521" s="229">
        <v>917</v>
      </c>
      <c r="C521" s="323">
        <v>10</v>
      </c>
      <c r="D521" s="323">
        <v>1</v>
      </c>
      <c r="E521" s="319" t="s">
        <v>476</v>
      </c>
      <c r="F521" s="320" t="s">
        <v>219</v>
      </c>
      <c r="G521" s="187">
        <v>5795.8</v>
      </c>
    </row>
    <row r="522" spans="1:7">
      <c r="A522" s="228" t="s">
        <v>303</v>
      </c>
      <c r="B522" s="229">
        <v>917</v>
      </c>
      <c r="C522" s="323">
        <v>10</v>
      </c>
      <c r="D522" s="323">
        <v>1</v>
      </c>
      <c r="E522" s="319" t="s">
        <v>476</v>
      </c>
      <c r="F522" s="320" t="s">
        <v>304</v>
      </c>
      <c r="G522" s="187">
        <v>5795.8</v>
      </c>
    </row>
    <row r="523" spans="1:7">
      <c r="A523" s="228" t="s">
        <v>394</v>
      </c>
      <c r="B523" s="229">
        <v>917</v>
      </c>
      <c r="C523" s="323">
        <v>10</v>
      </c>
      <c r="D523" s="323">
        <v>3</v>
      </c>
      <c r="E523" s="319" t="s">
        <v>219</v>
      </c>
      <c r="F523" s="320" t="s">
        <v>219</v>
      </c>
      <c r="G523" s="187">
        <v>537</v>
      </c>
    </row>
    <row r="524" spans="1:7" ht="47.25">
      <c r="A524" s="228" t="s">
        <v>558</v>
      </c>
      <c r="B524" s="229">
        <v>917</v>
      </c>
      <c r="C524" s="323">
        <v>10</v>
      </c>
      <c r="D524" s="323">
        <v>3</v>
      </c>
      <c r="E524" s="319" t="s">
        <v>559</v>
      </c>
      <c r="F524" s="320" t="s">
        <v>219</v>
      </c>
      <c r="G524" s="187">
        <v>537</v>
      </c>
    </row>
    <row r="525" spans="1:7" ht="31.5">
      <c r="A525" s="228" t="s">
        <v>589</v>
      </c>
      <c r="B525" s="229">
        <v>917</v>
      </c>
      <c r="C525" s="323">
        <v>10</v>
      </c>
      <c r="D525" s="323">
        <v>3</v>
      </c>
      <c r="E525" s="319" t="s">
        <v>590</v>
      </c>
      <c r="F525" s="320" t="s">
        <v>219</v>
      </c>
      <c r="G525" s="187">
        <v>537</v>
      </c>
    </row>
    <row r="526" spans="1:7" ht="31.5" customHeight="1">
      <c r="A526" s="228" t="s">
        <v>591</v>
      </c>
      <c r="B526" s="229">
        <v>917</v>
      </c>
      <c r="C526" s="323">
        <v>10</v>
      </c>
      <c r="D526" s="323">
        <v>3</v>
      </c>
      <c r="E526" s="319" t="s">
        <v>592</v>
      </c>
      <c r="F526" s="320" t="s">
        <v>219</v>
      </c>
      <c r="G526" s="187">
        <v>537</v>
      </c>
    </row>
    <row r="527" spans="1:7" ht="63">
      <c r="A527" s="228" t="s">
        <v>593</v>
      </c>
      <c r="B527" s="229">
        <v>917</v>
      </c>
      <c r="C527" s="323">
        <v>10</v>
      </c>
      <c r="D527" s="323">
        <v>3</v>
      </c>
      <c r="E527" s="319" t="s">
        <v>594</v>
      </c>
      <c r="F527" s="320" t="s">
        <v>219</v>
      </c>
      <c r="G527" s="187">
        <v>25</v>
      </c>
    </row>
    <row r="528" spans="1:7">
      <c r="A528" s="228" t="s">
        <v>303</v>
      </c>
      <c r="B528" s="229">
        <v>917</v>
      </c>
      <c r="C528" s="323">
        <v>10</v>
      </c>
      <c r="D528" s="323">
        <v>3</v>
      </c>
      <c r="E528" s="319" t="s">
        <v>594</v>
      </c>
      <c r="F528" s="320" t="s">
        <v>304</v>
      </c>
      <c r="G528" s="187">
        <v>25</v>
      </c>
    </row>
    <row r="529" spans="1:7" ht="31.5">
      <c r="A529" s="228" t="s">
        <v>595</v>
      </c>
      <c r="B529" s="229">
        <v>917</v>
      </c>
      <c r="C529" s="323">
        <v>10</v>
      </c>
      <c r="D529" s="323">
        <v>3</v>
      </c>
      <c r="E529" s="319" t="s">
        <v>596</v>
      </c>
      <c r="F529" s="320" t="s">
        <v>219</v>
      </c>
      <c r="G529" s="187">
        <v>512</v>
      </c>
    </row>
    <row r="530" spans="1:7">
      <c r="A530" s="228" t="s">
        <v>303</v>
      </c>
      <c r="B530" s="229">
        <v>917</v>
      </c>
      <c r="C530" s="323">
        <v>10</v>
      </c>
      <c r="D530" s="323">
        <v>3</v>
      </c>
      <c r="E530" s="319" t="s">
        <v>596</v>
      </c>
      <c r="F530" s="320" t="s">
        <v>304</v>
      </c>
      <c r="G530" s="187">
        <v>512</v>
      </c>
    </row>
    <row r="531" spans="1:7">
      <c r="A531" s="228" t="s">
        <v>628</v>
      </c>
      <c r="B531" s="229">
        <v>917</v>
      </c>
      <c r="C531" s="323">
        <v>10</v>
      </c>
      <c r="D531" s="323">
        <v>6</v>
      </c>
      <c r="E531" s="319" t="s">
        <v>219</v>
      </c>
      <c r="F531" s="320" t="s">
        <v>219</v>
      </c>
      <c r="G531" s="187">
        <v>105</v>
      </c>
    </row>
    <row r="532" spans="1:7" ht="47.25">
      <c r="A532" s="228" t="s">
        <v>616</v>
      </c>
      <c r="B532" s="229">
        <v>917</v>
      </c>
      <c r="C532" s="323">
        <v>10</v>
      </c>
      <c r="D532" s="323">
        <v>6</v>
      </c>
      <c r="E532" s="319" t="s">
        <v>617</v>
      </c>
      <c r="F532" s="320" t="s">
        <v>219</v>
      </c>
      <c r="G532" s="187">
        <v>105</v>
      </c>
    </row>
    <row r="533" spans="1:7" ht="63">
      <c r="A533" s="228" t="s">
        <v>618</v>
      </c>
      <c r="B533" s="229">
        <v>917</v>
      </c>
      <c r="C533" s="323">
        <v>10</v>
      </c>
      <c r="D533" s="323">
        <v>6</v>
      </c>
      <c r="E533" s="319" t="s">
        <v>619</v>
      </c>
      <c r="F533" s="320" t="s">
        <v>219</v>
      </c>
      <c r="G533" s="187">
        <v>5</v>
      </c>
    </row>
    <row r="534" spans="1:7" ht="78.75">
      <c r="A534" s="228" t="s">
        <v>624</v>
      </c>
      <c r="B534" s="229">
        <v>917</v>
      </c>
      <c r="C534" s="323">
        <v>10</v>
      </c>
      <c r="D534" s="323">
        <v>6</v>
      </c>
      <c r="E534" s="319" t="s">
        <v>625</v>
      </c>
      <c r="F534" s="320" t="s">
        <v>219</v>
      </c>
      <c r="G534" s="187">
        <v>5</v>
      </c>
    </row>
    <row r="535" spans="1:7" ht="31.5">
      <c r="A535" s="228" t="s">
        <v>626</v>
      </c>
      <c r="B535" s="229">
        <v>917</v>
      </c>
      <c r="C535" s="323">
        <v>10</v>
      </c>
      <c r="D535" s="323">
        <v>6</v>
      </c>
      <c r="E535" s="319" t="s">
        <v>627</v>
      </c>
      <c r="F535" s="320" t="s">
        <v>219</v>
      </c>
      <c r="G535" s="187">
        <v>5</v>
      </c>
    </row>
    <row r="536" spans="1:7" ht="31.5">
      <c r="A536" s="228" t="s">
        <v>226</v>
      </c>
      <c r="B536" s="229">
        <v>917</v>
      </c>
      <c r="C536" s="323">
        <v>10</v>
      </c>
      <c r="D536" s="323">
        <v>6</v>
      </c>
      <c r="E536" s="319" t="s">
        <v>627</v>
      </c>
      <c r="F536" s="320" t="s">
        <v>227</v>
      </c>
      <c r="G536" s="187">
        <v>5</v>
      </c>
    </row>
    <row r="537" spans="1:7" ht="63">
      <c r="A537" s="228" t="s">
        <v>629</v>
      </c>
      <c r="B537" s="229">
        <v>917</v>
      </c>
      <c r="C537" s="323">
        <v>10</v>
      </c>
      <c r="D537" s="323">
        <v>6</v>
      </c>
      <c r="E537" s="319" t="s">
        <v>630</v>
      </c>
      <c r="F537" s="320" t="s">
        <v>219</v>
      </c>
      <c r="G537" s="187">
        <v>100</v>
      </c>
    </row>
    <row r="538" spans="1:7" ht="47.25">
      <c r="A538" s="228" t="s">
        <v>631</v>
      </c>
      <c r="B538" s="229">
        <v>917</v>
      </c>
      <c r="C538" s="323">
        <v>10</v>
      </c>
      <c r="D538" s="323">
        <v>6</v>
      </c>
      <c r="E538" s="319" t="s">
        <v>632</v>
      </c>
      <c r="F538" s="320" t="s">
        <v>219</v>
      </c>
      <c r="G538" s="187">
        <v>100</v>
      </c>
    </row>
    <row r="539" spans="1:7" ht="31.5">
      <c r="A539" s="228" t="s">
        <v>633</v>
      </c>
      <c r="B539" s="229">
        <v>917</v>
      </c>
      <c r="C539" s="323">
        <v>10</v>
      </c>
      <c r="D539" s="323">
        <v>6</v>
      </c>
      <c r="E539" s="319" t="s">
        <v>634</v>
      </c>
      <c r="F539" s="320" t="s">
        <v>219</v>
      </c>
      <c r="G539" s="187">
        <v>5</v>
      </c>
    </row>
    <row r="540" spans="1:7" ht="31.5">
      <c r="A540" s="228" t="s">
        <v>226</v>
      </c>
      <c r="B540" s="229">
        <v>917</v>
      </c>
      <c r="C540" s="323">
        <v>10</v>
      </c>
      <c r="D540" s="323">
        <v>6</v>
      </c>
      <c r="E540" s="319" t="s">
        <v>634</v>
      </c>
      <c r="F540" s="320" t="s">
        <v>227</v>
      </c>
      <c r="G540" s="187">
        <v>5</v>
      </c>
    </row>
    <row r="541" spans="1:7" ht="31.5">
      <c r="A541" s="228" t="s">
        <v>635</v>
      </c>
      <c r="B541" s="229">
        <v>917</v>
      </c>
      <c r="C541" s="323">
        <v>10</v>
      </c>
      <c r="D541" s="323">
        <v>6</v>
      </c>
      <c r="E541" s="319" t="s">
        <v>636</v>
      </c>
      <c r="F541" s="320" t="s">
        <v>219</v>
      </c>
      <c r="G541" s="187">
        <v>13</v>
      </c>
    </row>
    <row r="542" spans="1:7" ht="31.5">
      <c r="A542" s="228" t="s">
        <v>226</v>
      </c>
      <c r="B542" s="229">
        <v>917</v>
      </c>
      <c r="C542" s="323">
        <v>10</v>
      </c>
      <c r="D542" s="323">
        <v>6</v>
      </c>
      <c r="E542" s="319" t="s">
        <v>636</v>
      </c>
      <c r="F542" s="320" t="s">
        <v>227</v>
      </c>
      <c r="G542" s="187">
        <v>13</v>
      </c>
    </row>
    <row r="543" spans="1:7" ht="31.5">
      <c r="A543" s="228" t="s">
        <v>637</v>
      </c>
      <c r="B543" s="229">
        <v>917</v>
      </c>
      <c r="C543" s="323">
        <v>10</v>
      </c>
      <c r="D543" s="323">
        <v>6</v>
      </c>
      <c r="E543" s="319" t="s">
        <v>638</v>
      </c>
      <c r="F543" s="320" t="s">
        <v>219</v>
      </c>
      <c r="G543" s="187">
        <v>30</v>
      </c>
    </row>
    <row r="544" spans="1:7" ht="31.5">
      <c r="A544" s="228" t="s">
        <v>226</v>
      </c>
      <c r="B544" s="229">
        <v>917</v>
      </c>
      <c r="C544" s="323">
        <v>10</v>
      </c>
      <c r="D544" s="323">
        <v>6</v>
      </c>
      <c r="E544" s="319" t="s">
        <v>638</v>
      </c>
      <c r="F544" s="320" t="s">
        <v>227</v>
      </c>
      <c r="G544" s="187">
        <v>30</v>
      </c>
    </row>
    <row r="545" spans="1:7" ht="31.5">
      <c r="A545" s="228" t="s">
        <v>639</v>
      </c>
      <c r="B545" s="229">
        <v>917</v>
      </c>
      <c r="C545" s="323">
        <v>10</v>
      </c>
      <c r="D545" s="323">
        <v>6</v>
      </c>
      <c r="E545" s="319" t="s">
        <v>640</v>
      </c>
      <c r="F545" s="320" t="s">
        <v>219</v>
      </c>
      <c r="G545" s="187">
        <v>39</v>
      </c>
    </row>
    <row r="546" spans="1:7" ht="31.5">
      <c r="A546" s="228" t="s">
        <v>226</v>
      </c>
      <c r="B546" s="229">
        <v>917</v>
      </c>
      <c r="C546" s="323">
        <v>10</v>
      </c>
      <c r="D546" s="323">
        <v>6</v>
      </c>
      <c r="E546" s="319" t="s">
        <v>640</v>
      </c>
      <c r="F546" s="320" t="s">
        <v>227</v>
      </c>
      <c r="G546" s="187">
        <v>39</v>
      </c>
    </row>
    <row r="547" spans="1:7" ht="31.5">
      <c r="A547" s="228" t="s">
        <v>641</v>
      </c>
      <c r="B547" s="229">
        <v>917</v>
      </c>
      <c r="C547" s="323">
        <v>10</v>
      </c>
      <c r="D547" s="323">
        <v>6</v>
      </c>
      <c r="E547" s="319" t="s">
        <v>642</v>
      </c>
      <c r="F547" s="320" t="s">
        <v>219</v>
      </c>
      <c r="G547" s="187">
        <v>2</v>
      </c>
    </row>
    <row r="548" spans="1:7" ht="31.5">
      <c r="A548" s="228" t="s">
        <v>226</v>
      </c>
      <c r="B548" s="229">
        <v>917</v>
      </c>
      <c r="C548" s="323">
        <v>10</v>
      </c>
      <c r="D548" s="323">
        <v>6</v>
      </c>
      <c r="E548" s="319" t="s">
        <v>642</v>
      </c>
      <c r="F548" s="320" t="s">
        <v>227</v>
      </c>
      <c r="G548" s="187">
        <v>2</v>
      </c>
    </row>
    <row r="549" spans="1:7" ht="31.5">
      <c r="A549" s="228" t="s">
        <v>643</v>
      </c>
      <c r="B549" s="229">
        <v>917</v>
      </c>
      <c r="C549" s="323">
        <v>10</v>
      </c>
      <c r="D549" s="323">
        <v>6</v>
      </c>
      <c r="E549" s="319" t="s">
        <v>644</v>
      </c>
      <c r="F549" s="320" t="s">
        <v>219</v>
      </c>
      <c r="G549" s="187">
        <v>11</v>
      </c>
    </row>
    <row r="550" spans="1:7" ht="31.5">
      <c r="A550" s="228" t="s">
        <v>226</v>
      </c>
      <c r="B550" s="229">
        <v>917</v>
      </c>
      <c r="C550" s="323">
        <v>10</v>
      </c>
      <c r="D550" s="323">
        <v>6</v>
      </c>
      <c r="E550" s="319" t="s">
        <v>644</v>
      </c>
      <c r="F550" s="320" t="s">
        <v>227</v>
      </c>
      <c r="G550" s="187">
        <v>11</v>
      </c>
    </row>
    <row r="551" spans="1:7">
      <c r="A551" s="228" t="s">
        <v>711</v>
      </c>
      <c r="B551" s="229">
        <v>917</v>
      </c>
      <c r="C551" s="323">
        <v>11</v>
      </c>
      <c r="D551" s="323">
        <v>0</v>
      </c>
      <c r="E551" s="319" t="s">
        <v>219</v>
      </c>
      <c r="F551" s="320" t="s">
        <v>219</v>
      </c>
      <c r="G551" s="187">
        <v>500</v>
      </c>
    </row>
    <row r="552" spans="1:7">
      <c r="A552" s="228" t="s">
        <v>576</v>
      </c>
      <c r="B552" s="229">
        <v>917</v>
      </c>
      <c r="C552" s="323">
        <v>11</v>
      </c>
      <c r="D552" s="323">
        <v>1</v>
      </c>
      <c r="E552" s="319" t="s">
        <v>219</v>
      </c>
      <c r="F552" s="320" t="s">
        <v>219</v>
      </c>
      <c r="G552" s="187">
        <v>500</v>
      </c>
    </row>
    <row r="553" spans="1:7" ht="47.25">
      <c r="A553" s="228" t="s">
        <v>558</v>
      </c>
      <c r="B553" s="229">
        <v>917</v>
      </c>
      <c r="C553" s="323">
        <v>11</v>
      </c>
      <c r="D553" s="323">
        <v>1</v>
      </c>
      <c r="E553" s="319" t="s">
        <v>559</v>
      </c>
      <c r="F553" s="320" t="s">
        <v>219</v>
      </c>
      <c r="G553" s="187">
        <v>500</v>
      </c>
    </row>
    <row r="554" spans="1:7" ht="47.25">
      <c r="A554" s="228" t="s">
        <v>570</v>
      </c>
      <c r="B554" s="229">
        <v>917</v>
      </c>
      <c r="C554" s="323">
        <v>11</v>
      </c>
      <c r="D554" s="323">
        <v>1</v>
      </c>
      <c r="E554" s="319" t="s">
        <v>571</v>
      </c>
      <c r="F554" s="320" t="s">
        <v>219</v>
      </c>
      <c r="G554" s="187">
        <v>500</v>
      </c>
    </row>
    <row r="555" spans="1:7" ht="31.5">
      <c r="A555" s="228" t="s">
        <v>572</v>
      </c>
      <c r="B555" s="229">
        <v>917</v>
      </c>
      <c r="C555" s="323">
        <v>11</v>
      </c>
      <c r="D555" s="323">
        <v>1</v>
      </c>
      <c r="E555" s="319" t="s">
        <v>573</v>
      </c>
      <c r="F555" s="320" t="s">
        <v>219</v>
      </c>
      <c r="G555" s="187">
        <v>410</v>
      </c>
    </row>
    <row r="556" spans="1:7" ht="31.5">
      <c r="A556" s="228" t="s">
        <v>574</v>
      </c>
      <c r="B556" s="229">
        <v>917</v>
      </c>
      <c r="C556" s="323">
        <v>11</v>
      </c>
      <c r="D556" s="323">
        <v>1</v>
      </c>
      <c r="E556" s="319" t="s">
        <v>575</v>
      </c>
      <c r="F556" s="320" t="s">
        <v>219</v>
      </c>
      <c r="G556" s="187">
        <v>283</v>
      </c>
    </row>
    <row r="557" spans="1:7" ht="31.5">
      <c r="A557" s="228" t="s">
        <v>226</v>
      </c>
      <c r="B557" s="229">
        <v>917</v>
      </c>
      <c r="C557" s="323">
        <v>11</v>
      </c>
      <c r="D557" s="323">
        <v>1</v>
      </c>
      <c r="E557" s="319" t="s">
        <v>575</v>
      </c>
      <c r="F557" s="320" t="s">
        <v>227</v>
      </c>
      <c r="G557" s="187">
        <v>283</v>
      </c>
    </row>
    <row r="558" spans="1:7" ht="30.75" customHeight="1">
      <c r="A558" s="228" t="s">
        <v>577</v>
      </c>
      <c r="B558" s="229">
        <v>917</v>
      </c>
      <c r="C558" s="323">
        <v>11</v>
      </c>
      <c r="D558" s="323">
        <v>1</v>
      </c>
      <c r="E558" s="319" t="s">
        <v>578</v>
      </c>
      <c r="F558" s="320" t="s">
        <v>219</v>
      </c>
      <c r="G558" s="187">
        <v>6</v>
      </c>
    </row>
    <row r="559" spans="1:7" ht="31.5">
      <c r="A559" s="228" t="s">
        <v>226</v>
      </c>
      <c r="B559" s="229">
        <v>917</v>
      </c>
      <c r="C559" s="323">
        <v>11</v>
      </c>
      <c r="D559" s="323">
        <v>1</v>
      </c>
      <c r="E559" s="319" t="s">
        <v>578</v>
      </c>
      <c r="F559" s="320" t="s">
        <v>227</v>
      </c>
      <c r="G559" s="187">
        <v>6</v>
      </c>
    </row>
    <row r="560" spans="1:7" ht="47.25">
      <c r="A560" s="228" t="s">
        <v>579</v>
      </c>
      <c r="B560" s="229">
        <v>917</v>
      </c>
      <c r="C560" s="323">
        <v>11</v>
      </c>
      <c r="D560" s="323">
        <v>1</v>
      </c>
      <c r="E560" s="319" t="s">
        <v>580</v>
      </c>
      <c r="F560" s="320" t="s">
        <v>219</v>
      </c>
      <c r="G560" s="187">
        <v>121</v>
      </c>
    </row>
    <row r="561" spans="1:7" ht="31.5">
      <c r="A561" s="228" t="s">
        <v>226</v>
      </c>
      <c r="B561" s="229">
        <v>917</v>
      </c>
      <c r="C561" s="323">
        <v>11</v>
      </c>
      <c r="D561" s="323">
        <v>1</v>
      </c>
      <c r="E561" s="319" t="s">
        <v>580</v>
      </c>
      <c r="F561" s="320" t="s">
        <v>227</v>
      </c>
      <c r="G561" s="187">
        <v>121</v>
      </c>
    </row>
    <row r="562" spans="1:7" ht="31.5">
      <c r="A562" s="228" t="s">
        <v>581</v>
      </c>
      <c r="B562" s="229">
        <v>917</v>
      </c>
      <c r="C562" s="323">
        <v>11</v>
      </c>
      <c r="D562" s="323">
        <v>1</v>
      </c>
      <c r="E562" s="319" t="s">
        <v>582</v>
      </c>
      <c r="F562" s="320" t="s">
        <v>219</v>
      </c>
      <c r="G562" s="187">
        <v>90</v>
      </c>
    </row>
    <row r="563" spans="1:7" ht="31.5">
      <c r="A563" s="228" t="s">
        <v>583</v>
      </c>
      <c r="B563" s="229">
        <v>917</v>
      </c>
      <c r="C563" s="323">
        <v>11</v>
      </c>
      <c r="D563" s="323">
        <v>1</v>
      </c>
      <c r="E563" s="319" t="s">
        <v>584</v>
      </c>
      <c r="F563" s="320" t="s">
        <v>219</v>
      </c>
      <c r="G563" s="187">
        <v>75</v>
      </c>
    </row>
    <row r="564" spans="1:7" ht="31.5">
      <c r="A564" s="228" t="s">
        <v>226</v>
      </c>
      <c r="B564" s="229">
        <v>917</v>
      </c>
      <c r="C564" s="323">
        <v>11</v>
      </c>
      <c r="D564" s="323">
        <v>1</v>
      </c>
      <c r="E564" s="319" t="s">
        <v>584</v>
      </c>
      <c r="F564" s="320" t="s">
        <v>227</v>
      </c>
      <c r="G564" s="187">
        <v>75</v>
      </c>
    </row>
    <row r="565" spans="1:7" ht="31.5">
      <c r="A565" s="228" t="s">
        <v>585</v>
      </c>
      <c r="B565" s="229">
        <v>917</v>
      </c>
      <c r="C565" s="323">
        <v>11</v>
      </c>
      <c r="D565" s="323">
        <v>1</v>
      </c>
      <c r="E565" s="319" t="s">
        <v>586</v>
      </c>
      <c r="F565" s="320" t="s">
        <v>219</v>
      </c>
      <c r="G565" s="187">
        <v>15</v>
      </c>
    </row>
    <row r="566" spans="1:7" ht="31.5">
      <c r="A566" s="228" t="s">
        <v>226</v>
      </c>
      <c r="B566" s="229">
        <v>917</v>
      </c>
      <c r="C566" s="323">
        <v>11</v>
      </c>
      <c r="D566" s="323">
        <v>1</v>
      </c>
      <c r="E566" s="319" t="s">
        <v>586</v>
      </c>
      <c r="F566" s="320" t="s">
        <v>227</v>
      </c>
      <c r="G566" s="187">
        <v>15</v>
      </c>
    </row>
    <row r="567" spans="1:7" s="185" customFormat="1" ht="30.75" customHeight="1">
      <c r="A567" s="226" t="s">
        <v>725</v>
      </c>
      <c r="B567" s="227">
        <v>918</v>
      </c>
      <c r="C567" s="322">
        <v>0</v>
      </c>
      <c r="D567" s="322">
        <v>0</v>
      </c>
      <c r="E567" s="316" t="s">
        <v>219</v>
      </c>
      <c r="F567" s="317" t="s">
        <v>219</v>
      </c>
      <c r="G567" s="184">
        <v>106378.6</v>
      </c>
    </row>
    <row r="568" spans="1:7" ht="31.5">
      <c r="A568" s="228" t="s">
        <v>704</v>
      </c>
      <c r="B568" s="229">
        <v>918</v>
      </c>
      <c r="C568" s="323">
        <v>3</v>
      </c>
      <c r="D568" s="323">
        <v>0</v>
      </c>
      <c r="E568" s="319" t="s">
        <v>219</v>
      </c>
      <c r="F568" s="320" t="s">
        <v>219</v>
      </c>
      <c r="G568" s="187">
        <v>5832.3</v>
      </c>
    </row>
    <row r="569" spans="1:7" ht="31.5">
      <c r="A569" s="228" t="s">
        <v>556</v>
      </c>
      <c r="B569" s="229">
        <v>918</v>
      </c>
      <c r="C569" s="323">
        <v>3</v>
      </c>
      <c r="D569" s="323">
        <v>14</v>
      </c>
      <c r="E569" s="319" t="s">
        <v>219</v>
      </c>
      <c r="F569" s="320" t="s">
        <v>219</v>
      </c>
      <c r="G569" s="187">
        <v>5832.3</v>
      </c>
    </row>
    <row r="570" spans="1:7" ht="47.25">
      <c r="A570" s="228" t="s">
        <v>517</v>
      </c>
      <c r="B570" s="229">
        <v>918</v>
      </c>
      <c r="C570" s="323">
        <v>3</v>
      </c>
      <c r="D570" s="323">
        <v>14</v>
      </c>
      <c r="E570" s="319" t="s">
        <v>518</v>
      </c>
      <c r="F570" s="320" t="s">
        <v>219</v>
      </c>
      <c r="G570" s="187">
        <v>5832.3</v>
      </c>
    </row>
    <row r="571" spans="1:7" ht="31.5">
      <c r="A571" s="228" t="s">
        <v>538</v>
      </c>
      <c r="B571" s="229">
        <v>918</v>
      </c>
      <c r="C571" s="323">
        <v>3</v>
      </c>
      <c r="D571" s="323">
        <v>14</v>
      </c>
      <c r="E571" s="319" t="s">
        <v>539</v>
      </c>
      <c r="F571" s="320" t="s">
        <v>219</v>
      </c>
      <c r="G571" s="187">
        <v>5832.3</v>
      </c>
    </row>
    <row r="572" spans="1:7" ht="63">
      <c r="A572" s="228" t="s">
        <v>552</v>
      </c>
      <c r="B572" s="229">
        <v>918</v>
      </c>
      <c r="C572" s="323">
        <v>3</v>
      </c>
      <c r="D572" s="323">
        <v>14</v>
      </c>
      <c r="E572" s="319" t="s">
        <v>553</v>
      </c>
      <c r="F572" s="320" t="s">
        <v>219</v>
      </c>
      <c r="G572" s="187">
        <v>5832.3</v>
      </c>
    </row>
    <row r="573" spans="1:7" ht="19.5" customHeight="1">
      <c r="A573" s="228" t="s">
        <v>236</v>
      </c>
      <c r="B573" s="229">
        <v>918</v>
      </c>
      <c r="C573" s="323">
        <v>3</v>
      </c>
      <c r="D573" s="323">
        <v>14</v>
      </c>
      <c r="E573" s="319" t="s">
        <v>555</v>
      </c>
      <c r="F573" s="320" t="s">
        <v>219</v>
      </c>
      <c r="G573" s="187">
        <v>3777.3</v>
      </c>
    </row>
    <row r="574" spans="1:7" ht="78.75">
      <c r="A574" s="228" t="s">
        <v>242</v>
      </c>
      <c r="B574" s="229">
        <v>918</v>
      </c>
      <c r="C574" s="323">
        <v>3</v>
      </c>
      <c r="D574" s="323">
        <v>14</v>
      </c>
      <c r="E574" s="319" t="s">
        <v>555</v>
      </c>
      <c r="F574" s="320" t="s">
        <v>0</v>
      </c>
      <c r="G574" s="187">
        <v>2977.5</v>
      </c>
    </row>
    <row r="575" spans="1:7" ht="31.5">
      <c r="A575" s="228" t="s">
        <v>226</v>
      </c>
      <c r="B575" s="229">
        <v>918</v>
      </c>
      <c r="C575" s="323">
        <v>3</v>
      </c>
      <c r="D575" s="323">
        <v>14</v>
      </c>
      <c r="E575" s="319" t="s">
        <v>555</v>
      </c>
      <c r="F575" s="320" t="s">
        <v>227</v>
      </c>
      <c r="G575" s="187">
        <v>799.8</v>
      </c>
    </row>
    <row r="576" spans="1:7" ht="157.5" customHeight="1">
      <c r="A576" s="228" t="s">
        <v>279</v>
      </c>
      <c r="B576" s="229">
        <v>918</v>
      </c>
      <c r="C576" s="323">
        <v>3</v>
      </c>
      <c r="D576" s="323">
        <v>14</v>
      </c>
      <c r="E576" s="319" t="s">
        <v>557</v>
      </c>
      <c r="F576" s="320" t="s">
        <v>219</v>
      </c>
      <c r="G576" s="187">
        <v>2055</v>
      </c>
    </row>
    <row r="577" spans="1:7" ht="78.75">
      <c r="A577" s="228" t="s">
        <v>242</v>
      </c>
      <c r="B577" s="229">
        <v>918</v>
      </c>
      <c r="C577" s="323">
        <v>3</v>
      </c>
      <c r="D577" s="323">
        <v>14</v>
      </c>
      <c r="E577" s="319" t="s">
        <v>557</v>
      </c>
      <c r="F577" s="320" t="s">
        <v>0</v>
      </c>
      <c r="G577" s="187">
        <v>2055</v>
      </c>
    </row>
    <row r="578" spans="1:7">
      <c r="A578" s="228" t="s">
        <v>705</v>
      </c>
      <c r="B578" s="229">
        <v>918</v>
      </c>
      <c r="C578" s="323">
        <v>4</v>
      </c>
      <c r="D578" s="323">
        <v>0</v>
      </c>
      <c r="E578" s="319" t="s">
        <v>219</v>
      </c>
      <c r="F578" s="320" t="s">
        <v>219</v>
      </c>
      <c r="G578" s="187">
        <v>252.1</v>
      </c>
    </row>
    <row r="579" spans="1:7">
      <c r="A579" s="228" t="s">
        <v>527</v>
      </c>
      <c r="B579" s="229">
        <v>918</v>
      </c>
      <c r="C579" s="323">
        <v>4</v>
      </c>
      <c r="D579" s="323">
        <v>9</v>
      </c>
      <c r="E579" s="319" t="s">
        <v>219</v>
      </c>
      <c r="F579" s="320" t="s">
        <v>219</v>
      </c>
      <c r="G579" s="187">
        <v>252.1</v>
      </c>
    </row>
    <row r="580" spans="1:7" ht="47.25">
      <c r="A580" s="228" t="s">
        <v>517</v>
      </c>
      <c r="B580" s="229">
        <v>918</v>
      </c>
      <c r="C580" s="323">
        <v>4</v>
      </c>
      <c r="D580" s="323">
        <v>9</v>
      </c>
      <c r="E580" s="319" t="s">
        <v>518</v>
      </c>
      <c r="F580" s="320" t="s">
        <v>219</v>
      </c>
      <c r="G580" s="187">
        <v>252.1</v>
      </c>
    </row>
    <row r="581" spans="1:7" ht="47.25">
      <c r="A581" s="228" t="s">
        <v>519</v>
      </c>
      <c r="B581" s="229">
        <v>918</v>
      </c>
      <c r="C581" s="323">
        <v>4</v>
      </c>
      <c r="D581" s="323">
        <v>9</v>
      </c>
      <c r="E581" s="319" t="s">
        <v>520</v>
      </c>
      <c r="F581" s="320" t="s">
        <v>219</v>
      </c>
      <c r="G581" s="187">
        <v>252.1</v>
      </c>
    </row>
    <row r="582" spans="1:7" ht="47.25">
      <c r="A582" s="228" t="s">
        <v>521</v>
      </c>
      <c r="B582" s="229">
        <v>918</v>
      </c>
      <c r="C582" s="323">
        <v>4</v>
      </c>
      <c r="D582" s="323">
        <v>9</v>
      </c>
      <c r="E582" s="319" t="s">
        <v>522</v>
      </c>
      <c r="F582" s="320" t="s">
        <v>219</v>
      </c>
      <c r="G582" s="187">
        <v>252.1</v>
      </c>
    </row>
    <row r="583" spans="1:7">
      <c r="A583" s="228" t="s">
        <v>525</v>
      </c>
      <c r="B583" s="229">
        <v>918</v>
      </c>
      <c r="C583" s="323">
        <v>4</v>
      </c>
      <c r="D583" s="323">
        <v>9</v>
      </c>
      <c r="E583" s="319" t="s">
        <v>526</v>
      </c>
      <c r="F583" s="320" t="s">
        <v>219</v>
      </c>
      <c r="G583" s="187">
        <v>252.1</v>
      </c>
    </row>
    <row r="584" spans="1:7" ht="31.5">
      <c r="A584" s="228" t="s">
        <v>226</v>
      </c>
      <c r="B584" s="229">
        <v>918</v>
      </c>
      <c r="C584" s="323">
        <v>4</v>
      </c>
      <c r="D584" s="323">
        <v>9</v>
      </c>
      <c r="E584" s="319" t="s">
        <v>526</v>
      </c>
      <c r="F584" s="320" t="s">
        <v>227</v>
      </c>
      <c r="G584" s="187">
        <v>252.1</v>
      </c>
    </row>
    <row r="585" spans="1:7">
      <c r="A585" s="228" t="s">
        <v>706</v>
      </c>
      <c r="B585" s="229">
        <v>918</v>
      </c>
      <c r="C585" s="323">
        <v>5</v>
      </c>
      <c r="D585" s="323">
        <v>0</v>
      </c>
      <c r="E585" s="319" t="s">
        <v>219</v>
      </c>
      <c r="F585" s="320" t="s">
        <v>219</v>
      </c>
      <c r="G585" s="187">
        <v>85672.8</v>
      </c>
    </row>
    <row r="586" spans="1:7" ht="31.5">
      <c r="A586" s="228" t="s">
        <v>388</v>
      </c>
      <c r="B586" s="229">
        <v>918</v>
      </c>
      <c r="C586" s="323">
        <v>5</v>
      </c>
      <c r="D586" s="323">
        <v>5</v>
      </c>
      <c r="E586" s="319" t="s">
        <v>219</v>
      </c>
      <c r="F586" s="320" t="s">
        <v>219</v>
      </c>
      <c r="G586" s="187">
        <v>85672.8</v>
      </c>
    </row>
    <row r="587" spans="1:7" ht="63">
      <c r="A587" s="228" t="s">
        <v>352</v>
      </c>
      <c r="B587" s="229">
        <v>918</v>
      </c>
      <c r="C587" s="323">
        <v>5</v>
      </c>
      <c r="D587" s="323">
        <v>5</v>
      </c>
      <c r="E587" s="319" t="s">
        <v>353</v>
      </c>
      <c r="F587" s="320" t="s">
        <v>219</v>
      </c>
      <c r="G587" s="187">
        <v>7852.1</v>
      </c>
    </row>
    <row r="588" spans="1:7" ht="63">
      <c r="A588" s="228" t="s">
        <v>383</v>
      </c>
      <c r="B588" s="229">
        <v>918</v>
      </c>
      <c r="C588" s="323">
        <v>5</v>
      </c>
      <c r="D588" s="323">
        <v>5</v>
      </c>
      <c r="E588" s="319" t="s">
        <v>384</v>
      </c>
      <c r="F588" s="320" t="s">
        <v>219</v>
      </c>
      <c r="G588" s="187">
        <v>7852.1</v>
      </c>
    </row>
    <row r="589" spans="1:7" ht="31.5">
      <c r="A589" s="228" t="s">
        <v>385</v>
      </c>
      <c r="B589" s="229">
        <v>918</v>
      </c>
      <c r="C589" s="323">
        <v>5</v>
      </c>
      <c r="D589" s="323">
        <v>5</v>
      </c>
      <c r="E589" s="319" t="s">
        <v>386</v>
      </c>
      <c r="F589" s="320" t="s">
        <v>219</v>
      </c>
      <c r="G589" s="187">
        <v>6907.5</v>
      </c>
    </row>
    <row r="590" spans="1:7" ht="31.5">
      <c r="A590" s="228" t="s">
        <v>290</v>
      </c>
      <c r="B590" s="229">
        <v>918</v>
      </c>
      <c r="C590" s="323">
        <v>5</v>
      </c>
      <c r="D590" s="323">
        <v>5</v>
      </c>
      <c r="E590" s="319" t="s">
        <v>387</v>
      </c>
      <c r="F590" s="320" t="s">
        <v>219</v>
      </c>
      <c r="G590" s="187">
        <v>4313.5</v>
      </c>
    </row>
    <row r="591" spans="1:7" ht="78.75">
      <c r="A591" s="228" t="s">
        <v>242</v>
      </c>
      <c r="B591" s="229">
        <v>918</v>
      </c>
      <c r="C591" s="323">
        <v>5</v>
      </c>
      <c r="D591" s="323">
        <v>5</v>
      </c>
      <c r="E591" s="319" t="s">
        <v>387</v>
      </c>
      <c r="F591" s="320" t="s">
        <v>0</v>
      </c>
      <c r="G591" s="187">
        <v>4290</v>
      </c>
    </row>
    <row r="592" spans="1:7" ht="31.5">
      <c r="A592" s="228" t="s">
        <v>226</v>
      </c>
      <c r="B592" s="229">
        <v>918</v>
      </c>
      <c r="C592" s="323">
        <v>5</v>
      </c>
      <c r="D592" s="323">
        <v>5</v>
      </c>
      <c r="E592" s="319" t="s">
        <v>387</v>
      </c>
      <c r="F592" s="320" t="s">
        <v>227</v>
      </c>
      <c r="G592" s="187">
        <v>23.5</v>
      </c>
    </row>
    <row r="593" spans="1:7" ht="157.5" customHeight="1">
      <c r="A593" s="228" t="s">
        <v>279</v>
      </c>
      <c r="B593" s="229">
        <v>918</v>
      </c>
      <c r="C593" s="323">
        <v>5</v>
      </c>
      <c r="D593" s="323">
        <v>5</v>
      </c>
      <c r="E593" s="319" t="s">
        <v>389</v>
      </c>
      <c r="F593" s="320" t="s">
        <v>219</v>
      </c>
      <c r="G593" s="187">
        <v>2594</v>
      </c>
    </row>
    <row r="594" spans="1:7" ht="78.75">
      <c r="A594" s="228" t="s">
        <v>242</v>
      </c>
      <c r="B594" s="229">
        <v>918</v>
      </c>
      <c r="C594" s="323">
        <v>5</v>
      </c>
      <c r="D594" s="323">
        <v>5</v>
      </c>
      <c r="E594" s="319" t="s">
        <v>389</v>
      </c>
      <c r="F594" s="320" t="s">
        <v>0</v>
      </c>
      <c r="G594" s="187">
        <v>2594</v>
      </c>
    </row>
    <row r="595" spans="1:7" ht="31.5">
      <c r="A595" s="228" t="s">
        <v>390</v>
      </c>
      <c r="B595" s="229">
        <v>918</v>
      </c>
      <c r="C595" s="323">
        <v>5</v>
      </c>
      <c r="D595" s="323">
        <v>5</v>
      </c>
      <c r="E595" s="319" t="s">
        <v>391</v>
      </c>
      <c r="F595" s="320" t="s">
        <v>219</v>
      </c>
      <c r="G595" s="187">
        <v>944.6</v>
      </c>
    </row>
    <row r="596" spans="1:7" ht="47.25">
      <c r="A596" s="228" t="s">
        <v>392</v>
      </c>
      <c r="B596" s="229">
        <v>918</v>
      </c>
      <c r="C596" s="323">
        <v>5</v>
      </c>
      <c r="D596" s="323">
        <v>5</v>
      </c>
      <c r="E596" s="319" t="s">
        <v>393</v>
      </c>
      <c r="F596" s="320" t="s">
        <v>219</v>
      </c>
      <c r="G596" s="187">
        <v>944.6</v>
      </c>
    </row>
    <row r="597" spans="1:7" ht="78.75">
      <c r="A597" s="228" t="s">
        <v>242</v>
      </c>
      <c r="B597" s="229">
        <v>918</v>
      </c>
      <c r="C597" s="323">
        <v>5</v>
      </c>
      <c r="D597" s="323">
        <v>5</v>
      </c>
      <c r="E597" s="319" t="s">
        <v>393</v>
      </c>
      <c r="F597" s="320" t="s">
        <v>0</v>
      </c>
      <c r="G597" s="187">
        <v>899.6</v>
      </c>
    </row>
    <row r="598" spans="1:7" ht="31.5">
      <c r="A598" s="228" t="s">
        <v>226</v>
      </c>
      <c r="B598" s="229">
        <v>918</v>
      </c>
      <c r="C598" s="323">
        <v>5</v>
      </c>
      <c r="D598" s="323">
        <v>5</v>
      </c>
      <c r="E598" s="319" t="s">
        <v>393</v>
      </c>
      <c r="F598" s="320" t="s">
        <v>227</v>
      </c>
      <c r="G598" s="187">
        <v>45</v>
      </c>
    </row>
    <row r="599" spans="1:7" ht="47.25">
      <c r="A599" s="228" t="s">
        <v>517</v>
      </c>
      <c r="B599" s="229">
        <v>918</v>
      </c>
      <c r="C599" s="323">
        <v>5</v>
      </c>
      <c r="D599" s="323">
        <v>5</v>
      </c>
      <c r="E599" s="319" t="s">
        <v>518</v>
      </c>
      <c r="F599" s="320" t="s">
        <v>219</v>
      </c>
      <c r="G599" s="187">
        <v>77820.7</v>
      </c>
    </row>
    <row r="600" spans="1:7" ht="47.25">
      <c r="A600" s="228" t="s">
        <v>519</v>
      </c>
      <c r="B600" s="229">
        <v>918</v>
      </c>
      <c r="C600" s="323">
        <v>5</v>
      </c>
      <c r="D600" s="323">
        <v>5</v>
      </c>
      <c r="E600" s="319" t="s">
        <v>520</v>
      </c>
      <c r="F600" s="320" t="s">
        <v>219</v>
      </c>
      <c r="G600" s="187">
        <v>77820.7</v>
      </c>
    </row>
    <row r="601" spans="1:7" ht="47.25">
      <c r="A601" s="228" t="s">
        <v>521</v>
      </c>
      <c r="B601" s="229">
        <v>918</v>
      </c>
      <c r="C601" s="323">
        <v>5</v>
      </c>
      <c r="D601" s="323">
        <v>5</v>
      </c>
      <c r="E601" s="319" t="s">
        <v>522</v>
      </c>
      <c r="F601" s="320" t="s">
        <v>219</v>
      </c>
      <c r="G601" s="187">
        <v>77820.7</v>
      </c>
    </row>
    <row r="602" spans="1:7" ht="63">
      <c r="A602" s="228" t="s">
        <v>528</v>
      </c>
      <c r="B602" s="229">
        <v>918</v>
      </c>
      <c r="C602" s="323">
        <v>5</v>
      </c>
      <c r="D602" s="323">
        <v>5</v>
      </c>
      <c r="E602" s="319" t="s">
        <v>529</v>
      </c>
      <c r="F602" s="320" t="s">
        <v>219</v>
      </c>
      <c r="G602" s="187">
        <v>77820.7</v>
      </c>
    </row>
    <row r="603" spans="1:7" ht="31.5">
      <c r="A603" s="228" t="s">
        <v>360</v>
      </c>
      <c r="B603" s="229">
        <v>918</v>
      </c>
      <c r="C603" s="323">
        <v>5</v>
      </c>
      <c r="D603" s="323">
        <v>5</v>
      </c>
      <c r="E603" s="319" t="s">
        <v>529</v>
      </c>
      <c r="F603" s="320" t="s">
        <v>361</v>
      </c>
      <c r="G603" s="187">
        <v>77820.7</v>
      </c>
    </row>
    <row r="604" spans="1:7">
      <c r="A604" s="228" t="s">
        <v>707</v>
      </c>
      <c r="B604" s="229">
        <v>918</v>
      </c>
      <c r="C604" s="323">
        <v>7</v>
      </c>
      <c r="D604" s="323">
        <v>0</v>
      </c>
      <c r="E604" s="319" t="s">
        <v>219</v>
      </c>
      <c r="F604" s="320" t="s">
        <v>219</v>
      </c>
      <c r="G604" s="187">
        <v>921.4</v>
      </c>
    </row>
    <row r="605" spans="1:7">
      <c r="A605" s="228" t="s">
        <v>246</v>
      </c>
      <c r="B605" s="229">
        <v>918</v>
      </c>
      <c r="C605" s="323">
        <v>7</v>
      </c>
      <c r="D605" s="323">
        <v>2</v>
      </c>
      <c r="E605" s="319" t="s">
        <v>219</v>
      </c>
      <c r="F605" s="320" t="s">
        <v>219</v>
      </c>
      <c r="G605" s="187">
        <v>870</v>
      </c>
    </row>
    <row r="606" spans="1:7" ht="63">
      <c r="A606" s="228" t="s">
        <v>352</v>
      </c>
      <c r="B606" s="229">
        <v>918</v>
      </c>
      <c r="C606" s="323">
        <v>7</v>
      </c>
      <c r="D606" s="323">
        <v>2</v>
      </c>
      <c r="E606" s="319" t="s">
        <v>353</v>
      </c>
      <c r="F606" s="320" t="s">
        <v>219</v>
      </c>
      <c r="G606" s="187">
        <v>870</v>
      </c>
    </row>
    <row r="607" spans="1:7" ht="47.25">
      <c r="A607" s="228" t="s">
        <v>354</v>
      </c>
      <c r="B607" s="229">
        <v>918</v>
      </c>
      <c r="C607" s="323">
        <v>7</v>
      </c>
      <c r="D607" s="323">
        <v>2</v>
      </c>
      <c r="E607" s="319" t="s">
        <v>355</v>
      </c>
      <c r="F607" s="320" t="s">
        <v>219</v>
      </c>
      <c r="G607" s="187">
        <v>870</v>
      </c>
    </row>
    <row r="608" spans="1:7" ht="47.25">
      <c r="A608" s="228" t="s">
        <v>356</v>
      </c>
      <c r="B608" s="229">
        <v>918</v>
      </c>
      <c r="C608" s="323">
        <v>7</v>
      </c>
      <c r="D608" s="323">
        <v>2</v>
      </c>
      <c r="E608" s="319" t="s">
        <v>357</v>
      </c>
      <c r="F608" s="320" t="s">
        <v>219</v>
      </c>
      <c r="G608" s="187">
        <v>870</v>
      </c>
    </row>
    <row r="609" spans="1:7" ht="31.5">
      <c r="A609" s="228" t="s">
        <v>358</v>
      </c>
      <c r="B609" s="229">
        <v>918</v>
      </c>
      <c r="C609" s="323">
        <v>7</v>
      </c>
      <c r="D609" s="323">
        <v>2</v>
      </c>
      <c r="E609" s="319" t="s">
        <v>359</v>
      </c>
      <c r="F609" s="320" t="s">
        <v>219</v>
      </c>
      <c r="G609" s="187">
        <v>870</v>
      </c>
    </row>
    <row r="610" spans="1:7" ht="31.5">
      <c r="A610" s="228" t="s">
        <v>360</v>
      </c>
      <c r="B610" s="229">
        <v>918</v>
      </c>
      <c r="C610" s="323">
        <v>7</v>
      </c>
      <c r="D610" s="323">
        <v>2</v>
      </c>
      <c r="E610" s="319" t="s">
        <v>359</v>
      </c>
      <c r="F610" s="320" t="s">
        <v>361</v>
      </c>
      <c r="G610" s="187">
        <v>870</v>
      </c>
    </row>
    <row r="611" spans="1:7" ht="31.5">
      <c r="A611" s="228" t="s">
        <v>235</v>
      </c>
      <c r="B611" s="229">
        <v>918</v>
      </c>
      <c r="C611" s="323">
        <v>7</v>
      </c>
      <c r="D611" s="323">
        <v>5</v>
      </c>
      <c r="E611" s="319" t="s">
        <v>219</v>
      </c>
      <c r="F611" s="320" t="s">
        <v>219</v>
      </c>
      <c r="G611" s="187">
        <v>51.4</v>
      </c>
    </row>
    <row r="612" spans="1:7" ht="47.25">
      <c r="A612" s="228" t="s">
        <v>517</v>
      </c>
      <c r="B612" s="229">
        <v>918</v>
      </c>
      <c r="C612" s="323">
        <v>7</v>
      </c>
      <c r="D612" s="323">
        <v>5</v>
      </c>
      <c r="E612" s="319" t="s">
        <v>518</v>
      </c>
      <c r="F612" s="320" t="s">
        <v>219</v>
      </c>
      <c r="G612" s="187">
        <v>51.4</v>
      </c>
    </row>
    <row r="613" spans="1:7" ht="31.5">
      <c r="A613" s="228" t="s">
        <v>538</v>
      </c>
      <c r="B613" s="229">
        <v>918</v>
      </c>
      <c r="C613" s="323">
        <v>7</v>
      </c>
      <c r="D613" s="323">
        <v>5</v>
      </c>
      <c r="E613" s="319" t="s">
        <v>539</v>
      </c>
      <c r="F613" s="320" t="s">
        <v>219</v>
      </c>
      <c r="G613" s="187">
        <v>51.4</v>
      </c>
    </row>
    <row r="614" spans="1:7" ht="63">
      <c r="A614" s="228" t="s">
        <v>552</v>
      </c>
      <c r="B614" s="229">
        <v>918</v>
      </c>
      <c r="C614" s="323">
        <v>7</v>
      </c>
      <c r="D614" s="323">
        <v>5</v>
      </c>
      <c r="E614" s="319" t="s">
        <v>553</v>
      </c>
      <c r="F614" s="320" t="s">
        <v>219</v>
      </c>
      <c r="G614" s="187">
        <v>51.4</v>
      </c>
    </row>
    <row r="615" spans="1:7" ht="31.5">
      <c r="A615" s="228" t="s">
        <v>233</v>
      </c>
      <c r="B615" s="229">
        <v>918</v>
      </c>
      <c r="C615" s="323">
        <v>7</v>
      </c>
      <c r="D615" s="323">
        <v>5</v>
      </c>
      <c r="E615" s="319" t="s">
        <v>554</v>
      </c>
      <c r="F615" s="320" t="s">
        <v>219</v>
      </c>
      <c r="G615" s="187">
        <v>51.4</v>
      </c>
    </row>
    <row r="616" spans="1:7" ht="31.5">
      <c r="A616" s="228" t="s">
        <v>226</v>
      </c>
      <c r="B616" s="229">
        <v>918</v>
      </c>
      <c r="C616" s="323">
        <v>7</v>
      </c>
      <c r="D616" s="323">
        <v>5</v>
      </c>
      <c r="E616" s="319" t="s">
        <v>554</v>
      </c>
      <c r="F616" s="320" t="s">
        <v>227</v>
      </c>
      <c r="G616" s="187">
        <v>51.4</v>
      </c>
    </row>
    <row r="617" spans="1:7">
      <c r="A617" s="228" t="s">
        <v>710</v>
      </c>
      <c r="B617" s="229">
        <v>918</v>
      </c>
      <c r="C617" s="323">
        <v>10</v>
      </c>
      <c r="D617" s="323">
        <v>0</v>
      </c>
      <c r="E617" s="319" t="s">
        <v>219</v>
      </c>
      <c r="F617" s="320" t="s">
        <v>219</v>
      </c>
      <c r="G617" s="187">
        <v>10200</v>
      </c>
    </row>
    <row r="618" spans="1:7">
      <c r="A618" s="228" t="s">
        <v>394</v>
      </c>
      <c r="B618" s="229">
        <v>918</v>
      </c>
      <c r="C618" s="323">
        <v>10</v>
      </c>
      <c r="D618" s="323">
        <v>3</v>
      </c>
      <c r="E618" s="319" t="s">
        <v>219</v>
      </c>
      <c r="F618" s="320" t="s">
        <v>219</v>
      </c>
      <c r="G618" s="187">
        <v>10200</v>
      </c>
    </row>
    <row r="619" spans="1:7" ht="63">
      <c r="A619" s="228" t="s">
        <v>352</v>
      </c>
      <c r="B619" s="229">
        <v>918</v>
      </c>
      <c r="C619" s="323">
        <v>10</v>
      </c>
      <c r="D619" s="323">
        <v>3</v>
      </c>
      <c r="E619" s="319" t="s">
        <v>353</v>
      </c>
      <c r="F619" s="320" t="s">
        <v>219</v>
      </c>
      <c r="G619" s="187">
        <v>10200</v>
      </c>
    </row>
    <row r="620" spans="1:7" ht="63">
      <c r="A620" s="228" t="s">
        <v>383</v>
      </c>
      <c r="B620" s="229">
        <v>918</v>
      </c>
      <c r="C620" s="323">
        <v>10</v>
      </c>
      <c r="D620" s="323">
        <v>3</v>
      </c>
      <c r="E620" s="319" t="s">
        <v>384</v>
      </c>
      <c r="F620" s="320" t="s">
        <v>219</v>
      </c>
      <c r="G620" s="187">
        <v>10200</v>
      </c>
    </row>
    <row r="621" spans="1:7" ht="31.5">
      <c r="A621" s="228" t="s">
        <v>390</v>
      </c>
      <c r="B621" s="229">
        <v>918</v>
      </c>
      <c r="C621" s="323">
        <v>10</v>
      </c>
      <c r="D621" s="323">
        <v>3</v>
      </c>
      <c r="E621" s="319" t="s">
        <v>391</v>
      </c>
      <c r="F621" s="320" t="s">
        <v>219</v>
      </c>
      <c r="G621" s="187">
        <v>10200</v>
      </c>
    </row>
    <row r="622" spans="1:7" ht="47.25">
      <c r="A622" s="228" t="s">
        <v>392</v>
      </c>
      <c r="B622" s="229">
        <v>918</v>
      </c>
      <c r="C622" s="323">
        <v>10</v>
      </c>
      <c r="D622" s="323">
        <v>3</v>
      </c>
      <c r="E622" s="319" t="s">
        <v>393</v>
      </c>
      <c r="F622" s="320" t="s">
        <v>219</v>
      </c>
      <c r="G622" s="187">
        <v>10200</v>
      </c>
    </row>
    <row r="623" spans="1:7" ht="31.5">
      <c r="A623" s="228" t="s">
        <v>226</v>
      </c>
      <c r="B623" s="229">
        <v>918</v>
      </c>
      <c r="C623" s="323">
        <v>10</v>
      </c>
      <c r="D623" s="323">
        <v>3</v>
      </c>
      <c r="E623" s="319" t="s">
        <v>393</v>
      </c>
      <c r="F623" s="320" t="s">
        <v>227</v>
      </c>
      <c r="G623" s="187">
        <v>230</v>
      </c>
    </row>
    <row r="624" spans="1:7">
      <c r="A624" s="228" t="s">
        <v>303</v>
      </c>
      <c r="B624" s="229">
        <v>918</v>
      </c>
      <c r="C624" s="323">
        <v>10</v>
      </c>
      <c r="D624" s="323">
        <v>3</v>
      </c>
      <c r="E624" s="319" t="s">
        <v>393</v>
      </c>
      <c r="F624" s="320" t="s">
        <v>304</v>
      </c>
      <c r="G624" s="187">
        <v>9970</v>
      </c>
    </row>
    <row r="625" spans="1:7">
      <c r="A625" s="228" t="s">
        <v>711</v>
      </c>
      <c r="B625" s="229">
        <v>918</v>
      </c>
      <c r="C625" s="323">
        <v>11</v>
      </c>
      <c r="D625" s="323">
        <v>0</v>
      </c>
      <c r="E625" s="319" t="s">
        <v>219</v>
      </c>
      <c r="F625" s="320" t="s">
        <v>219</v>
      </c>
      <c r="G625" s="187">
        <v>3500</v>
      </c>
    </row>
    <row r="626" spans="1:7">
      <c r="A626" s="228" t="s">
        <v>576</v>
      </c>
      <c r="B626" s="229">
        <v>918</v>
      </c>
      <c r="C626" s="323">
        <v>11</v>
      </c>
      <c r="D626" s="323">
        <v>1</v>
      </c>
      <c r="E626" s="319" t="s">
        <v>219</v>
      </c>
      <c r="F626" s="320" t="s">
        <v>219</v>
      </c>
      <c r="G626" s="187">
        <v>3500</v>
      </c>
    </row>
    <row r="627" spans="1:7" ht="47.25">
      <c r="A627" s="228" t="s">
        <v>558</v>
      </c>
      <c r="B627" s="229">
        <v>918</v>
      </c>
      <c r="C627" s="323">
        <v>11</v>
      </c>
      <c r="D627" s="323">
        <v>1</v>
      </c>
      <c r="E627" s="319" t="s">
        <v>559</v>
      </c>
      <c r="F627" s="320" t="s">
        <v>219</v>
      </c>
      <c r="G627" s="187">
        <v>3500</v>
      </c>
    </row>
    <row r="628" spans="1:7" ht="47.25">
      <c r="A628" s="228" t="s">
        <v>570</v>
      </c>
      <c r="B628" s="229">
        <v>918</v>
      </c>
      <c r="C628" s="323">
        <v>11</v>
      </c>
      <c r="D628" s="323">
        <v>1</v>
      </c>
      <c r="E628" s="319" t="s">
        <v>571</v>
      </c>
      <c r="F628" s="320" t="s">
        <v>219</v>
      </c>
      <c r="G628" s="187">
        <v>3500</v>
      </c>
    </row>
    <row r="629" spans="1:7" ht="31.5">
      <c r="A629" s="228" t="s">
        <v>581</v>
      </c>
      <c r="B629" s="229">
        <v>918</v>
      </c>
      <c r="C629" s="323">
        <v>11</v>
      </c>
      <c r="D629" s="323">
        <v>1</v>
      </c>
      <c r="E629" s="319" t="s">
        <v>582</v>
      </c>
      <c r="F629" s="320" t="s">
        <v>219</v>
      </c>
      <c r="G629" s="187">
        <v>3500</v>
      </c>
    </row>
    <row r="630" spans="1:7" ht="141" customHeight="1">
      <c r="A630" s="228" t="s">
        <v>587</v>
      </c>
      <c r="B630" s="229">
        <v>918</v>
      </c>
      <c r="C630" s="323">
        <v>11</v>
      </c>
      <c r="D630" s="323">
        <v>1</v>
      </c>
      <c r="E630" s="319" t="s">
        <v>588</v>
      </c>
      <c r="F630" s="320" t="s">
        <v>219</v>
      </c>
      <c r="G630" s="187">
        <v>3500</v>
      </c>
    </row>
    <row r="631" spans="1:7" ht="31.5">
      <c r="A631" s="228" t="s">
        <v>360</v>
      </c>
      <c r="B631" s="229">
        <v>918</v>
      </c>
      <c r="C631" s="323">
        <v>11</v>
      </c>
      <c r="D631" s="323">
        <v>1</v>
      </c>
      <c r="E631" s="319" t="s">
        <v>588</v>
      </c>
      <c r="F631" s="320" t="s">
        <v>361</v>
      </c>
      <c r="G631" s="187">
        <v>3500</v>
      </c>
    </row>
    <row r="632" spans="1:7" s="185" customFormat="1">
      <c r="A632" s="226" t="s">
        <v>726</v>
      </c>
      <c r="B632" s="227">
        <v>923</v>
      </c>
      <c r="C632" s="322">
        <v>0</v>
      </c>
      <c r="D632" s="322">
        <v>0</v>
      </c>
      <c r="E632" s="316" t="s">
        <v>219</v>
      </c>
      <c r="F632" s="317" t="s">
        <v>219</v>
      </c>
      <c r="G632" s="184">
        <v>2829.8</v>
      </c>
    </row>
    <row r="633" spans="1:7">
      <c r="A633" s="228" t="s">
        <v>702</v>
      </c>
      <c r="B633" s="229">
        <v>923</v>
      </c>
      <c r="C633" s="323">
        <v>1</v>
      </c>
      <c r="D633" s="323">
        <v>0</v>
      </c>
      <c r="E633" s="319" t="s">
        <v>219</v>
      </c>
      <c r="F633" s="320" t="s">
        <v>219</v>
      </c>
      <c r="G633" s="187">
        <v>2819.8</v>
      </c>
    </row>
    <row r="634" spans="1:7" ht="47.25">
      <c r="A634" s="228" t="s">
        <v>403</v>
      </c>
      <c r="B634" s="229">
        <v>923</v>
      </c>
      <c r="C634" s="323">
        <v>1</v>
      </c>
      <c r="D634" s="323">
        <v>6</v>
      </c>
      <c r="E634" s="319" t="s">
        <v>219</v>
      </c>
      <c r="F634" s="320" t="s">
        <v>219</v>
      </c>
      <c r="G634" s="187">
        <v>2819.8</v>
      </c>
    </row>
    <row r="635" spans="1:7">
      <c r="A635" s="228" t="s">
        <v>645</v>
      </c>
      <c r="B635" s="229">
        <v>923</v>
      </c>
      <c r="C635" s="323">
        <v>1</v>
      </c>
      <c r="D635" s="323">
        <v>6</v>
      </c>
      <c r="E635" s="319" t="s">
        <v>646</v>
      </c>
      <c r="F635" s="320" t="s">
        <v>219</v>
      </c>
      <c r="G635" s="187">
        <v>2819.8</v>
      </c>
    </row>
    <row r="636" spans="1:7" ht="33.75" customHeight="1">
      <c r="A636" s="228" t="s">
        <v>658</v>
      </c>
      <c r="B636" s="229">
        <v>923</v>
      </c>
      <c r="C636" s="323">
        <v>1</v>
      </c>
      <c r="D636" s="323">
        <v>6</v>
      </c>
      <c r="E636" s="319" t="s">
        <v>659</v>
      </c>
      <c r="F636" s="320" t="s">
        <v>219</v>
      </c>
      <c r="G636" s="187">
        <v>2819.8</v>
      </c>
    </row>
    <row r="637" spans="1:7" ht="31.5">
      <c r="A637" s="228" t="s">
        <v>660</v>
      </c>
      <c r="B637" s="229">
        <v>923</v>
      </c>
      <c r="C637" s="323">
        <v>1</v>
      </c>
      <c r="D637" s="323">
        <v>6</v>
      </c>
      <c r="E637" s="319" t="s">
        <v>661</v>
      </c>
      <c r="F637" s="320" t="s">
        <v>219</v>
      </c>
      <c r="G637" s="187">
        <v>1390.6</v>
      </c>
    </row>
    <row r="638" spans="1:7" ht="18" customHeight="1">
      <c r="A638" s="228" t="s">
        <v>348</v>
      </c>
      <c r="B638" s="229">
        <v>923</v>
      </c>
      <c r="C638" s="323">
        <v>1</v>
      </c>
      <c r="D638" s="323">
        <v>6</v>
      </c>
      <c r="E638" s="319" t="s">
        <v>662</v>
      </c>
      <c r="F638" s="320" t="s">
        <v>219</v>
      </c>
      <c r="G638" s="187">
        <v>1390.6</v>
      </c>
    </row>
    <row r="639" spans="1:7" ht="78.75">
      <c r="A639" s="228" t="s">
        <v>242</v>
      </c>
      <c r="B639" s="229">
        <v>923</v>
      </c>
      <c r="C639" s="323">
        <v>1</v>
      </c>
      <c r="D639" s="323">
        <v>6</v>
      </c>
      <c r="E639" s="319" t="s">
        <v>662</v>
      </c>
      <c r="F639" s="320" t="s">
        <v>0</v>
      </c>
      <c r="G639" s="187">
        <v>1390.6</v>
      </c>
    </row>
    <row r="640" spans="1:7" ht="31.5">
      <c r="A640" s="228" t="s">
        <v>663</v>
      </c>
      <c r="B640" s="229">
        <v>923</v>
      </c>
      <c r="C640" s="323">
        <v>1</v>
      </c>
      <c r="D640" s="323">
        <v>6</v>
      </c>
      <c r="E640" s="319" t="s">
        <v>664</v>
      </c>
      <c r="F640" s="320" t="s">
        <v>219</v>
      </c>
      <c r="G640" s="187">
        <v>1429.2</v>
      </c>
    </row>
    <row r="641" spans="1:7" ht="18.75" customHeight="1">
      <c r="A641" s="228" t="s">
        <v>348</v>
      </c>
      <c r="B641" s="229">
        <v>923</v>
      </c>
      <c r="C641" s="323">
        <v>1</v>
      </c>
      <c r="D641" s="323">
        <v>6</v>
      </c>
      <c r="E641" s="319" t="s">
        <v>666</v>
      </c>
      <c r="F641" s="320" t="s">
        <v>219</v>
      </c>
      <c r="G641" s="187">
        <v>994.2</v>
      </c>
    </row>
    <row r="642" spans="1:7" ht="78.75">
      <c r="A642" s="228" t="s">
        <v>242</v>
      </c>
      <c r="B642" s="229">
        <v>923</v>
      </c>
      <c r="C642" s="323">
        <v>1</v>
      </c>
      <c r="D642" s="323">
        <v>6</v>
      </c>
      <c r="E642" s="319" t="s">
        <v>666</v>
      </c>
      <c r="F642" s="320" t="s">
        <v>0</v>
      </c>
      <c r="G642" s="187">
        <v>985.7</v>
      </c>
    </row>
    <row r="643" spans="1:7" ht="31.5">
      <c r="A643" s="228" t="s">
        <v>226</v>
      </c>
      <c r="B643" s="229">
        <v>923</v>
      </c>
      <c r="C643" s="323">
        <v>1</v>
      </c>
      <c r="D643" s="323">
        <v>6</v>
      </c>
      <c r="E643" s="319" t="s">
        <v>666</v>
      </c>
      <c r="F643" s="320" t="s">
        <v>227</v>
      </c>
      <c r="G643" s="187">
        <v>8.5</v>
      </c>
    </row>
    <row r="644" spans="1:7" ht="157.5" customHeight="1">
      <c r="A644" s="228" t="s">
        <v>279</v>
      </c>
      <c r="B644" s="229">
        <v>923</v>
      </c>
      <c r="C644" s="323">
        <v>1</v>
      </c>
      <c r="D644" s="323">
        <v>6</v>
      </c>
      <c r="E644" s="319" t="s">
        <v>667</v>
      </c>
      <c r="F644" s="320" t="s">
        <v>219</v>
      </c>
      <c r="G644" s="187">
        <v>435</v>
      </c>
    </row>
    <row r="645" spans="1:7" ht="78.75">
      <c r="A645" s="228" t="s">
        <v>242</v>
      </c>
      <c r="B645" s="229">
        <v>923</v>
      </c>
      <c r="C645" s="323">
        <v>1</v>
      </c>
      <c r="D645" s="323">
        <v>6</v>
      </c>
      <c r="E645" s="319" t="s">
        <v>667</v>
      </c>
      <c r="F645" s="320" t="s">
        <v>0</v>
      </c>
      <c r="G645" s="187">
        <v>435</v>
      </c>
    </row>
    <row r="646" spans="1:7">
      <c r="A646" s="228" t="s">
        <v>707</v>
      </c>
      <c r="B646" s="229">
        <v>923</v>
      </c>
      <c r="C646" s="323">
        <v>7</v>
      </c>
      <c r="D646" s="323">
        <v>0</v>
      </c>
      <c r="E646" s="319" t="s">
        <v>219</v>
      </c>
      <c r="F646" s="320" t="s">
        <v>219</v>
      </c>
      <c r="G646" s="187">
        <v>10</v>
      </c>
    </row>
    <row r="647" spans="1:7" ht="31.5">
      <c r="A647" s="228" t="s">
        <v>235</v>
      </c>
      <c r="B647" s="229">
        <v>923</v>
      </c>
      <c r="C647" s="323">
        <v>7</v>
      </c>
      <c r="D647" s="323">
        <v>5</v>
      </c>
      <c r="E647" s="319" t="s">
        <v>219</v>
      </c>
      <c r="F647" s="320" t="s">
        <v>219</v>
      </c>
      <c r="G647" s="187">
        <v>10</v>
      </c>
    </row>
    <row r="648" spans="1:7">
      <c r="A648" s="228" t="s">
        <v>645</v>
      </c>
      <c r="B648" s="229">
        <v>923</v>
      </c>
      <c r="C648" s="323">
        <v>7</v>
      </c>
      <c r="D648" s="323">
        <v>5</v>
      </c>
      <c r="E648" s="319" t="s">
        <v>646</v>
      </c>
      <c r="F648" s="320" t="s">
        <v>219</v>
      </c>
      <c r="G648" s="187">
        <v>10</v>
      </c>
    </row>
    <row r="649" spans="1:7" ht="31.5" customHeight="1">
      <c r="A649" s="228" t="s">
        <v>658</v>
      </c>
      <c r="B649" s="229">
        <v>923</v>
      </c>
      <c r="C649" s="323">
        <v>7</v>
      </c>
      <c r="D649" s="323">
        <v>5</v>
      </c>
      <c r="E649" s="319" t="s">
        <v>659</v>
      </c>
      <c r="F649" s="320" t="s">
        <v>219</v>
      </c>
      <c r="G649" s="187">
        <v>10</v>
      </c>
    </row>
    <row r="650" spans="1:7" ht="31.5">
      <c r="A650" s="228" t="s">
        <v>663</v>
      </c>
      <c r="B650" s="229">
        <v>923</v>
      </c>
      <c r="C650" s="323">
        <v>7</v>
      </c>
      <c r="D650" s="323">
        <v>5</v>
      </c>
      <c r="E650" s="319" t="s">
        <v>664</v>
      </c>
      <c r="F650" s="320" t="s">
        <v>219</v>
      </c>
      <c r="G650" s="187">
        <v>10</v>
      </c>
    </row>
    <row r="651" spans="1:7" ht="31.5">
      <c r="A651" s="228" t="s">
        <v>233</v>
      </c>
      <c r="B651" s="229">
        <v>923</v>
      </c>
      <c r="C651" s="323">
        <v>7</v>
      </c>
      <c r="D651" s="323">
        <v>5</v>
      </c>
      <c r="E651" s="319" t="s">
        <v>665</v>
      </c>
      <c r="F651" s="320" t="s">
        <v>219</v>
      </c>
      <c r="G651" s="187">
        <v>10</v>
      </c>
    </row>
    <row r="652" spans="1:7" ht="31.5">
      <c r="A652" s="228" t="s">
        <v>226</v>
      </c>
      <c r="B652" s="229">
        <v>923</v>
      </c>
      <c r="C652" s="323">
        <v>7</v>
      </c>
      <c r="D652" s="323">
        <v>5</v>
      </c>
      <c r="E652" s="319" t="s">
        <v>665</v>
      </c>
      <c r="F652" s="320" t="s">
        <v>227</v>
      </c>
      <c r="G652" s="187">
        <v>10</v>
      </c>
    </row>
    <row r="653" spans="1:7">
      <c r="A653" s="367" t="s">
        <v>695</v>
      </c>
      <c r="B653" s="368"/>
      <c r="C653" s="368"/>
      <c r="D653" s="368"/>
      <c r="E653" s="368"/>
      <c r="F653" s="369"/>
      <c r="G653" s="184">
        <v>1343000</v>
      </c>
    </row>
    <row r="654" spans="1:7" ht="25.5" customHeight="1">
      <c r="A654" s="188"/>
      <c r="B654" s="189"/>
      <c r="C654" s="189"/>
      <c r="D654" s="189"/>
      <c r="E654" s="192"/>
      <c r="F654" s="192"/>
      <c r="G654" s="193"/>
    </row>
    <row r="656" spans="1:7">
      <c r="A656" s="179" t="s">
        <v>3</v>
      </c>
      <c r="F656" s="362" t="s">
        <v>1</v>
      </c>
      <c r="G656" s="362"/>
    </row>
  </sheetData>
  <autoFilter ref="A12:AB653" xr:uid="{00000000-0009-0000-0000-000009000000}"/>
  <mergeCells count="6">
    <mergeCell ref="F656:G656"/>
    <mergeCell ref="A8:G8"/>
    <mergeCell ref="A10:A11"/>
    <mergeCell ref="B10:F10"/>
    <mergeCell ref="G10:G11"/>
    <mergeCell ref="A653:F653"/>
  </mergeCells>
  <pageMargins left="0.78740157480314965" right="0.39370078740157483" top="0.78740157480314965" bottom="0.39370078740157483" header="0.51181102362204722" footer="0.11811023622047245"/>
  <pageSetup paperSize="9" scale="78" fitToHeight="0" orientation="portrait" r:id="rId1"/>
  <headerFooter differentFirst="1" alignWithMargins="0">
    <oddHeader>&amp;C&amp;P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25"/>
  <sheetViews>
    <sheetView showGridLines="0" workbookViewId="0">
      <selection activeCell="M109" sqref="M109"/>
    </sheetView>
  </sheetViews>
  <sheetFormatPr defaultColWidth="9.140625" defaultRowHeight="15.75"/>
  <cols>
    <col min="1" max="1" width="53.7109375" style="179" customWidth="1"/>
    <col min="2" max="2" width="5.7109375" style="194" customWidth="1"/>
    <col min="3" max="3" width="7.28515625" style="194" customWidth="1"/>
    <col min="4" max="4" width="9.42578125" style="194" customWidth="1"/>
    <col min="5" max="5" width="12.5703125" style="194" customWidth="1"/>
    <col min="6" max="6" width="7.5703125" style="194" customWidth="1"/>
    <col min="7" max="7" width="11.7109375" style="179" customWidth="1"/>
    <col min="8" max="8" width="12" style="179" customWidth="1"/>
    <col min="9" max="235" width="9.140625" style="179" customWidth="1"/>
    <col min="236" max="16384" width="9.140625" style="179"/>
  </cols>
  <sheetData>
    <row r="1" spans="1:8">
      <c r="A1" s="200"/>
      <c r="B1" s="230"/>
      <c r="C1" s="230"/>
      <c r="D1" s="230"/>
      <c r="E1" s="230"/>
      <c r="F1" s="230"/>
      <c r="G1" s="200"/>
      <c r="H1" s="200"/>
    </row>
    <row r="2" spans="1:8">
      <c r="A2" s="200"/>
      <c r="B2" s="230"/>
      <c r="C2" s="230"/>
      <c r="D2" s="230"/>
      <c r="E2" s="230"/>
      <c r="F2" s="230"/>
      <c r="G2" s="200"/>
      <c r="H2" s="200"/>
    </row>
    <row r="3" spans="1:8">
      <c r="A3" s="200"/>
      <c r="B3" s="230"/>
      <c r="C3" s="230"/>
      <c r="D3" s="230"/>
      <c r="E3" s="230"/>
      <c r="F3" s="230"/>
      <c r="G3" s="200"/>
      <c r="H3" s="200"/>
    </row>
    <row r="4" spans="1:8">
      <c r="A4" s="200"/>
      <c r="B4" s="230"/>
      <c r="C4" s="230"/>
      <c r="D4" s="230"/>
      <c r="E4" s="230"/>
      <c r="F4" s="230"/>
      <c r="G4" s="200"/>
      <c r="H4" s="200"/>
    </row>
    <row r="5" spans="1:8" ht="51.75" customHeight="1">
      <c r="A5" s="363" t="s">
        <v>727</v>
      </c>
      <c r="B5" s="363"/>
      <c r="C5" s="363"/>
      <c r="D5" s="363"/>
      <c r="E5" s="363"/>
      <c r="F5" s="363"/>
      <c r="G5" s="363"/>
      <c r="H5" s="363"/>
    </row>
    <row r="6" spans="1:8" ht="16.5" customHeight="1">
      <c r="A6" s="196"/>
      <c r="B6" s="192"/>
      <c r="C6" s="192"/>
      <c r="D6" s="192"/>
      <c r="E6" s="192"/>
      <c r="F6" s="192"/>
      <c r="G6" s="193"/>
      <c r="H6" s="193"/>
    </row>
    <row r="7" spans="1:8">
      <c r="A7" s="366" t="s">
        <v>211</v>
      </c>
      <c r="B7" s="366" t="s">
        <v>212</v>
      </c>
      <c r="C7" s="366"/>
      <c r="D7" s="366"/>
      <c r="E7" s="366"/>
      <c r="F7" s="366"/>
      <c r="G7" s="366" t="s">
        <v>728</v>
      </c>
      <c r="H7" s="366"/>
    </row>
    <row r="8" spans="1:8" ht="30" customHeight="1">
      <c r="A8" s="366"/>
      <c r="B8" s="315" t="s">
        <v>718</v>
      </c>
      <c r="C8" s="315" t="s">
        <v>700</v>
      </c>
      <c r="D8" s="315" t="s">
        <v>701</v>
      </c>
      <c r="E8" s="315" t="s">
        <v>214</v>
      </c>
      <c r="F8" s="315" t="s">
        <v>215</v>
      </c>
      <c r="G8" s="315">
        <v>2021</v>
      </c>
      <c r="H8" s="315">
        <v>2022</v>
      </c>
    </row>
    <row r="9" spans="1:8" ht="12.75" customHeight="1">
      <c r="A9" s="217">
        <v>1</v>
      </c>
      <c r="B9" s="217">
        <v>2</v>
      </c>
      <c r="C9" s="217">
        <v>3</v>
      </c>
      <c r="D9" s="217">
        <v>4</v>
      </c>
      <c r="E9" s="217">
        <v>5</v>
      </c>
      <c r="F9" s="217">
        <v>6</v>
      </c>
      <c r="G9" s="217">
        <v>7</v>
      </c>
      <c r="H9" s="197">
        <v>8</v>
      </c>
    </row>
    <row r="10" spans="1:8" s="185" customFormat="1" ht="31.5">
      <c r="A10" s="226" t="s">
        <v>719</v>
      </c>
      <c r="B10" s="227">
        <v>904</v>
      </c>
      <c r="C10" s="322">
        <v>0</v>
      </c>
      <c r="D10" s="322">
        <v>0</v>
      </c>
      <c r="E10" s="316" t="s">
        <v>219</v>
      </c>
      <c r="F10" s="317" t="s">
        <v>219</v>
      </c>
      <c r="G10" s="184">
        <v>41709.699999999997</v>
      </c>
      <c r="H10" s="184">
        <v>42897</v>
      </c>
    </row>
    <row r="11" spans="1:8">
      <c r="A11" s="228" t="s">
        <v>707</v>
      </c>
      <c r="B11" s="229">
        <v>904</v>
      </c>
      <c r="C11" s="323">
        <v>7</v>
      </c>
      <c r="D11" s="323">
        <v>0</v>
      </c>
      <c r="E11" s="319" t="s">
        <v>219</v>
      </c>
      <c r="F11" s="320" t="s">
        <v>219</v>
      </c>
      <c r="G11" s="187">
        <v>7855.1</v>
      </c>
      <c r="H11" s="187">
        <v>8069.1</v>
      </c>
    </row>
    <row r="12" spans="1:8">
      <c r="A12" s="228" t="s">
        <v>276</v>
      </c>
      <c r="B12" s="229">
        <v>904</v>
      </c>
      <c r="C12" s="323">
        <v>7</v>
      </c>
      <c r="D12" s="323">
        <v>3</v>
      </c>
      <c r="E12" s="319" t="s">
        <v>219</v>
      </c>
      <c r="F12" s="320" t="s">
        <v>219</v>
      </c>
      <c r="G12" s="187">
        <v>7809.1</v>
      </c>
      <c r="H12" s="187">
        <v>8023.1</v>
      </c>
    </row>
    <row r="13" spans="1:8" ht="47.25">
      <c r="A13" s="228" t="s">
        <v>311</v>
      </c>
      <c r="B13" s="229">
        <v>904</v>
      </c>
      <c r="C13" s="323">
        <v>7</v>
      </c>
      <c r="D13" s="323">
        <v>3</v>
      </c>
      <c r="E13" s="319" t="s">
        <v>312</v>
      </c>
      <c r="F13" s="320" t="s">
        <v>219</v>
      </c>
      <c r="G13" s="187">
        <v>7789.1</v>
      </c>
      <c r="H13" s="187">
        <v>8023.1</v>
      </c>
    </row>
    <row r="14" spans="1:8" ht="46.5" customHeight="1">
      <c r="A14" s="228" t="s">
        <v>313</v>
      </c>
      <c r="B14" s="229">
        <v>904</v>
      </c>
      <c r="C14" s="323">
        <v>7</v>
      </c>
      <c r="D14" s="323">
        <v>3</v>
      </c>
      <c r="E14" s="319" t="s">
        <v>314</v>
      </c>
      <c r="F14" s="320" t="s">
        <v>219</v>
      </c>
      <c r="G14" s="187">
        <v>7789.1</v>
      </c>
      <c r="H14" s="187">
        <v>8023.1</v>
      </c>
    </row>
    <row r="15" spans="1:8" ht="47.25">
      <c r="A15" s="228" t="s">
        <v>337</v>
      </c>
      <c r="B15" s="229">
        <v>904</v>
      </c>
      <c r="C15" s="323">
        <v>7</v>
      </c>
      <c r="D15" s="323">
        <v>3</v>
      </c>
      <c r="E15" s="319" t="s">
        <v>338</v>
      </c>
      <c r="F15" s="320" t="s">
        <v>219</v>
      </c>
      <c r="G15" s="187">
        <v>7789.1</v>
      </c>
      <c r="H15" s="187">
        <v>8023.1</v>
      </c>
    </row>
    <row r="16" spans="1:8" ht="31.5">
      <c r="A16" s="228" t="s">
        <v>339</v>
      </c>
      <c r="B16" s="229">
        <v>904</v>
      </c>
      <c r="C16" s="323">
        <v>7</v>
      </c>
      <c r="D16" s="323">
        <v>3</v>
      </c>
      <c r="E16" s="319" t="s">
        <v>340</v>
      </c>
      <c r="F16" s="320" t="s">
        <v>219</v>
      </c>
      <c r="G16" s="187">
        <v>14.4</v>
      </c>
      <c r="H16" s="187">
        <v>14.4</v>
      </c>
    </row>
    <row r="17" spans="1:8" ht="17.25" customHeight="1">
      <c r="A17" s="228" t="s">
        <v>303</v>
      </c>
      <c r="B17" s="229">
        <v>904</v>
      </c>
      <c r="C17" s="323">
        <v>7</v>
      </c>
      <c r="D17" s="323">
        <v>3</v>
      </c>
      <c r="E17" s="319" t="s">
        <v>340</v>
      </c>
      <c r="F17" s="320" t="s">
        <v>304</v>
      </c>
      <c r="G17" s="187">
        <v>14.4</v>
      </c>
      <c r="H17" s="187">
        <v>14.4</v>
      </c>
    </row>
    <row r="18" spans="1:8" ht="31.5">
      <c r="A18" s="228" t="s">
        <v>236</v>
      </c>
      <c r="B18" s="229">
        <v>904</v>
      </c>
      <c r="C18" s="323">
        <v>7</v>
      </c>
      <c r="D18" s="323">
        <v>3</v>
      </c>
      <c r="E18" s="319" t="s">
        <v>342</v>
      </c>
      <c r="F18" s="320" t="s">
        <v>219</v>
      </c>
      <c r="G18" s="187">
        <v>5096.7</v>
      </c>
      <c r="H18" s="187">
        <v>5494.7</v>
      </c>
    </row>
    <row r="19" spans="1:8" ht="78.75">
      <c r="A19" s="228" t="s">
        <v>242</v>
      </c>
      <c r="B19" s="229">
        <v>904</v>
      </c>
      <c r="C19" s="323">
        <v>7</v>
      </c>
      <c r="D19" s="323">
        <v>3</v>
      </c>
      <c r="E19" s="319" t="s">
        <v>342</v>
      </c>
      <c r="F19" s="320" t="s">
        <v>0</v>
      </c>
      <c r="G19" s="187">
        <v>4667.8999999999996</v>
      </c>
      <c r="H19" s="187">
        <v>5064.8999999999996</v>
      </c>
    </row>
    <row r="20" spans="1:8" ht="31.5">
      <c r="A20" s="228" t="s">
        <v>226</v>
      </c>
      <c r="B20" s="229">
        <v>904</v>
      </c>
      <c r="C20" s="323">
        <v>7</v>
      </c>
      <c r="D20" s="323">
        <v>3</v>
      </c>
      <c r="E20" s="319" t="s">
        <v>342</v>
      </c>
      <c r="F20" s="320" t="s">
        <v>227</v>
      </c>
      <c r="G20" s="187">
        <v>428.8</v>
      </c>
      <c r="H20" s="187">
        <v>429.8</v>
      </c>
    </row>
    <row r="21" spans="1:8" ht="173.25">
      <c r="A21" s="228" t="s">
        <v>279</v>
      </c>
      <c r="B21" s="229">
        <v>904</v>
      </c>
      <c r="C21" s="323">
        <v>7</v>
      </c>
      <c r="D21" s="323">
        <v>3</v>
      </c>
      <c r="E21" s="319" t="s">
        <v>343</v>
      </c>
      <c r="F21" s="320" t="s">
        <v>219</v>
      </c>
      <c r="G21" s="187">
        <v>2678</v>
      </c>
      <c r="H21" s="187">
        <v>2514</v>
      </c>
    </row>
    <row r="22" spans="1:8" ht="78.75">
      <c r="A22" s="228" t="s">
        <v>242</v>
      </c>
      <c r="B22" s="229">
        <v>904</v>
      </c>
      <c r="C22" s="323">
        <v>7</v>
      </c>
      <c r="D22" s="323">
        <v>3</v>
      </c>
      <c r="E22" s="319" t="s">
        <v>343</v>
      </c>
      <c r="F22" s="320" t="s">
        <v>0</v>
      </c>
      <c r="G22" s="187">
        <v>2678</v>
      </c>
      <c r="H22" s="187">
        <v>2514</v>
      </c>
    </row>
    <row r="23" spans="1:8" ht="63">
      <c r="A23" s="228" t="s">
        <v>352</v>
      </c>
      <c r="B23" s="229">
        <v>904</v>
      </c>
      <c r="C23" s="323">
        <v>7</v>
      </c>
      <c r="D23" s="323">
        <v>3</v>
      </c>
      <c r="E23" s="319" t="s">
        <v>353</v>
      </c>
      <c r="F23" s="320" t="s">
        <v>219</v>
      </c>
      <c r="G23" s="187">
        <v>20</v>
      </c>
      <c r="H23" s="187">
        <v>0</v>
      </c>
    </row>
    <row r="24" spans="1:8" ht="63">
      <c r="A24" s="228" t="s">
        <v>374</v>
      </c>
      <c r="B24" s="229">
        <v>904</v>
      </c>
      <c r="C24" s="323">
        <v>7</v>
      </c>
      <c r="D24" s="323">
        <v>3</v>
      </c>
      <c r="E24" s="319" t="s">
        <v>375</v>
      </c>
      <c r="F24" s="320" t="s">
        <v>219</v>
      </c>
      <c r="G24" s="187">
        <v>20</v>
      </c>
      <c r="H24" s="187">
        <v>0</v>
      </c>
    </row>
    <row r="25" spans="1:8" ht="47.25">
      <c r="A25" s="228" t="s">
        <v>376</v>
      </c>
      <c r="B25" s="229">
        <v>904</v>
      </c>
      <c r="C25" s="323">
        <v>7</v>
      </c>
      <c r="D25" s="323">
        <v>3</v>
      </c>
      <c r="E25" s="319" t="s">
        <v>377</v>
      </c>
      <c r="F25" s="320" t="s">
        <v>219</v>
      </c>
      <c r="G25" s="187">
        <v>20</v>
      </c>
      <c r="H25" s="187">
        <v>0</v>
      </c>
    </row>
    <row r="26" spans="1:8" ht="63">
      <c r="A26" s="228" t="s">
        <v>297</v>
      </c>
      <c r="B26" s="229">
        <v>904</v>
      </c>
      <c r="C26" s="323">
        <v>7</v>
      </c>
      <c r="D26" s="323">
        <v>3</v>
      </c>
      <c r="E26" s="319" t="s">
        <v>378</v>
      </c>
      <c r="F26" s="320" t="s">
        <v>219</v>
      </c>
      <c r="G26" s="187">
        <v>20</v>
      </c>
      <c r="H26" s="187">
        <v>0</v>
      </c>
    </row>
    <row r="27" spans="1:8" ht="31.5">
      <c r="A27" s="228" t="s">
        <v>226</v>
      </c>
      <c r="B27" s="229">
        <v>904</v>
      </c>
      <c r="C27" s="323">
        <v>7</v>
      </c>
      <c r="D27" s="323">
        <v>3</v>
      </c>
      <c r="E27" s="319" t="s">
        <v>378</v>
      </c>
      <c r="F27" s="320" t="s">
        <v>227</v>
      </c>
      <c r="G27" s="187">
        <v>20</v>
      </c>
      <c r="H27" s="187">
        <v>0</v>
      </c>
    </row>
    <row r="28" spans="1:8" ht="31.5">
      <c r="A28" s="228" t="s">
        <v>235</v>
      </c>
      <c r="B28" s="229">
        <v>904</v>
      </c>
      <c r="C28" s="323">
        <v>7</v>
      </c>
      <c r="D28" s="323">
        <v>5</v>
      </c>
      <c r="E28" s="319" t="s">
        <v>219</v>
      </c>
      <c r="F28" s="320" t="s">
        <v>219</v>
      </c>
      <c r="G28" s="187">
        <v>46</v>
      </c>
      <c r="H28" s="187">
        <v>46</v>
      </c>
    </row>
    <row r="29" spans="1:8" ht="47.25">
      <c r="A29" s="228" t="s">
        <v>311</v>
      </c>
      <c r="B29" s="229">
        <v>904</v>
      </c>
      <c r="C29" s="323">
        <v>7</v>
      </c>
      <c r="D29" s="323">
        <v>5</v>
      </c>
      <c r="E29" s="319" t="s">
        <v>312</v>
      </c>
      <c r="F29" s="320" t="s">
        <v>219</v>
      </c>
      <c r="G29" s="187">
        <v>46</v>
      </c>
      <c r="H29" s="187">
        <v>46</v>
      </c>
    </row>
    <row r="30" spans="1:8" ht="63">
      <c r="A30" s="228" t="s">
        <v>313</v>
      </c>
      <c r="B30" s="229">
        <v>904</v>
      </c>
      <c r="C30" s="323">
        <v>7</v>
      </c>
      <c r="D30" s="323">
        <v>5</v>
      </c>
      <c r="E30" s="319" t="s">
        <v>314</v>
      </c>
      <c r="F30" s="320" t="s">
        <v>219</v>
      </c>
      <c r="G30" s="187">
        <v>46</v>
      </c>
      <c r="H30" s="187">
        <v>46</v>
      </c>
    </row>
    <row r="31" spans="1:8">
      <c r="A31" s="228" t="s">
        <v>315</v>
      </c>
      <c r="B31" s="229">
        <v>904</v>
      </c>
      <c r="C31" s="323">
        <v>7</v>
      </c>
      <c r="D31" s="323">
        <v>5</v>
      </c>
      <c r="E31" s="319" t="s">
        <v>316</v>
      </c>
      <c r="F31" s="320" t="s">
        <v>219</v>
      </c>
      <c r="G31" s="187">
        <v>10</v>
      </c>
      <c r="H31" s="187">
        <v>10</v>
      </c>
    </row>
    <row r="32" spans="1:8" ht="31.5">
      <c r="A32" s="228" t="s">
        <v>233</v>
      </c>
      <c r="B32" s="229">
        <v>904</v>
      </c>
      <c r="C32" s="323">
        <v>7</v>
      </c>
      <c r="D32" s="323">
        <v>5</v>
      </c>
      <c r="E32" s="319" t="s">
        <v>317</v>
      </c>
      <c r="F32" s="320" t="s">
        <v>219</v>
      </c>
      <c r="G32" s="187">
        <v>10</v>
      </c>
      <c r="H32" s="187">
        <v>10</v>
      </c>
    </row>
    <row r="33" spans="1:8" ht="31.5">
      <c r="A33" s="228" t="s">
        <v>226</v>
      </c>
      <c r="B33" s="229">
        <v>904</v>
      </c>
      <c r="C33" s="323">
        <v>7</v>
      </c>
      <c r="D33" s="323">
        <v>5</v>
      </c>
      <c r="E33" s="319" t="s">
        <v>317</v>
      </c>
      <c r="F33" s="320" t="s">
        <v>227</v>
      </c>
      <c r="G33" s="187">
        <v>10</v>
      </c>
      <c r="H33" s="187">
        <v>10</v>
      </c>
    </row>
    <row r="34" spans="1:8" ht="31.5">
      <c r="A34" s="228" t="s">
        <v>321</v>
      </c>
      <c r="B34" s="229">
        <v>904</v>
      </c>
      <c r="C34" s="323">
        <v>7</v>
      </c>
      <c r="D34" s="323">
        <v>5</v>
      </c>
      <c r="E34" s="319" t="s">
        <v>322</v>
      </c>
      <c r="F34" s="320" t="s">
        <v>219</v>
      </c>
      <c r="G34" s="187">
        <v>10</v>
      </c>
      <c r="H34" s="187">
        <v>10</v>
      </c>
    </row>
    <row r="35" spans="1:8" ht="31.5">
      <c r="A35" s="228" t="s">
        <v>233</v>
      </c>
      <c r="B35" s="229">
        <v>904</v>
      </c>
      <c r="C35" s="323">
        <v>7</v>
      </c>
      <c r="D35" s="323">
        <v>5</v>
      </c>
      <c r="E35" s="319" t="s">
        <v>323</v>
      </c>
      <c r="F35" s="320" t="s">
        <v>219</v>
      </c>
      <c r="G35" s="187">
        <v>10</v>
      </c>
      <c r="H35" s="187">
        <v>10</v>
      </c>
    </row>
    <row r="36" spans="1:8" ht="31.5">
      <c r="A36" s="228" t="s">
        <v>226</v>
      </c>
      <c r="B36" s="229">
        <v>904</v>
      </c>
      <c r="C36" s="323">
        <v>7</v>
      </c>
      <c r="D36" s="323">
        <v>5</v>
      </c>
      <c r="E36" s="319" t="s">
        <v>323</v>
      </c>
      <c r="F36" s="320" t="s">
        <v>227</v>
      </c>
      <c r="G36" s="187">
        <v>10</v>
      </c>
      <c r="H36" s="187">
        <v>10</v>
      </c>
    </row>
    <row r="37" spans="1:8" ht="31.5">
      <c r="A37" s="228" t="s">
        <v>330</v>
      </c>
      <c r="B37" s="229">
        <v>904</v>
      </c>
      <c r="C37" s="323">
        <v>7</v>
      </c>
      <c r="D37" s="323">
        <v>5</v>
      </c>
      <c r="E37" s="319" t="s">
        <v>331</v>
      </c>
      <c r="F37" s="320" t="s">
        <v>219</v>
      </c>
      <c r="G37" s="187">
        <v>10</v>
      </c>
      <c r="H37" s="187">
        <v>10</v>
      </c>
    </row>
    <row r="38" spans="1:8" ht="31.5">
      <c r="A38" s="228" t="s">
        <v>233</v>
      </c>
      <c r="B38" s="229">
        <v>904</v>
      </c>
      <c r="C38" s="323">
        <v>7</v>
      </c>
      <c r="D38" s="323">
        <v>5</v>
      </c>
      <c r="E38" s="319" t="s">
        <v>334</v>
      </c>
      <c r="F38" s="320" t="s">
        <v>219</v>
      </c>
      <c r="G38" s="187">
        <v>10</v>
      </c>
      <c r="H38" s="187">
        <v>10</v>
      </c>
    </row>
    <row r="39" spans="1:8" ht="31.5">
      <c r="A39" s="228" t="s">
        <v>226</v>
      </c>
      <c r="B39" s="229">
        <v>904</v>
      </c>
      <c r="C39" s="323">
        <v>7</v>
      </c>
      <c r="D39" s="323">
        <v>5</v>
      </c>
      <c r="E39" s="319" t="s">
        <v>334</v>
      </c>
      <c r="F39" s="320" t="s">
        <v>227</v>
      </c>
      <c r="G39" s="187">
        <v>10</v>
      </c>
      <c r="H39" s="187">
        <v>10</v>
      </c>
    </row>
    <row r="40" spans="1:8" ht="47.25">
      <c r="A40" s="228" t="s">
        <v>337</v>
      </c>
      <c r="B40" s="229">
        <v>904</v>
      </c>
      <c r="C40" s="323">
        <v>7</v>
      </c>
      <c r="D40" s="323">
        <v>5</v>
      </c>
      <c r="E40" s="319" t="s">
        <v>338</v>
      </c>
      <c r="F40" s="320" t="s">
        <v>219</v>
      </c>
      <c r="G40" s="187">
        <v>16</v>
      </c>
      <c r="H40" s="187">
        <v>16</v>
      </c>
    </row>
    <row r="41" spans="1:8" ht="31.5">
      <c r="A41" s="228" t="s">
        <v>233</v>
      </c>
      <c r="B41" s="229">
        <v>904</v>
      </c>
      <c r="C41" s="323">
        <v>7</v>
      </c>
      <c r="D41" s="323">
        <v>5</v>
      </c>
      <c r="E41" s="319" t="s">
        <v>341</v>
      </c>
      <c r="F41" s="320" t="s">
        <v>219</v>
      </c>
      <c r="G41" s="187">
        <v>16</v>
      </c>
      <c r="H41" s="187">
        <v>16</v>
      </c>
    </row>
    <row r="42" spans="1:8" ht="31.5">
      <c r="A42" s="228" t="s">
        <v>226</v>
      </c>
      <c r="B42" s="229">
        <v>904</v>
      </c>
      <c r="C42" s="323">
        <v>7</v>
      </c>
      <c r="D42" s="323">
        <v>5</v>
      </c>
      <c r="E42" s="319" t="s">
        <v>341</v>
      </c>
      <c r="F42" s="320" t="s">
        <v>227</v>
      </c>
      <c r="G42" s="187">
        <v>16</v>
      </c>
      <c r="H42" s="187">
        <v>16</v>
      </c>
    </row>
    <row r="43" spans="1:8">
      <c r="A43" s="228" t="s">
        <v>708</v>
      </c>
      <c r="B43" s="229">
        <v>904</v>
      </c>
      <c r="C43" s="323">
        <v>8</v>
      </c>
      <c r="D43" s="323">
        <v>0</v>
      </c>
      <c r="E43" s="319" t="s">
        <v>219</v>
      </c>
      <c r="F43" s="320" t="s">
        <v>219</v>
      </c>
      <c r="G43" s="187">
        <v>33854.6</v>
      </c>
      <c r="H43" s="187">
        <v>34827.9</v>
      </c>
    </row>
    <row r="44" spans="1:8">
      <c r="A44" s="228" t="s">
        <v>319</v>
      </c>
      <c r="B44" s="229">
        <v>904</v>
      </c>
      <c r="C44" s="323">
        <v>8</v>
      </c>
      <c r="D44" s="323">
        <v>1</v>
      </c>
      <c r="E44" s="319" t="s">
        <v>219</v>
      </c>
      <c r="F44" s="320" t="s">
        <v>219</v>
      </c>
      <c r="G44" s="187">
        <v>32566.7</v>
      </c>
      <c r="H44" s="187">
        <v>33497</v>
      </c>
    </row>
    <row r="45" spans="1:8" ht="47.25">
      <c r="A45" s="228" t="s">
        <v>311</v>
      </c>
      <c r="B45" s="229">
        <v>904</v>
      </c>
      <c r="C45" s="323">
        <v>8</v>
      </c>
      <c r="D45" s="323">
        <v>1</v>
      </c>
      <c r="E45" s="319" t="s">
        <v>312</v>
      </c>
      <c r="F45" s="320" t="s">
        <v>219</v>
      </c>
      <c r="G45" s="187">
        <v>32154.5</v>
      </c>
      <c r="H45" s="187">
        <v>33064.800000000003</v>
      </c>
    </row>
    <row r="46" spans="1:8" ht="63">
      <c r="A46" s="228" t="s">
        <v>313</v>
      </c>
      <c r="B46" s="229">
        <v>904</v>
      </c>
      <c r="C46" s="323">
        <v>8</v>
      </c>
      <c r="D46" s="323">
        <v>1</v>
      </c>
      <c r="E46" s="319" t="s">
        <v>314</v>
      </c>
      <c r="F46" s="320" t="s">
        <v>219</v>
      </c>
      <c r="G46" s="187">
        <v>32154.5</v>
      </c>
      <c r="H46" s="187">
        <v>33064.800000000003</v>
      </c>
    </row>
    <row r="47" spans="1:8">
      <c r="A47" s="228" t="s">
        <v>315</v>
      </c>
      <c r="B47" s="229">
        <v>904</v>
      </c>
      <c r="C47" s="323">
        <v>8</v>
      </c>
      <c r="D47" s="323">
        <v>1</v>
      </c>
      <c r="E47" s="319" t="s">
        <v>316</v>
      </c>
      <c r="F47" s="320" t="s">
        <v>219</v>
      </c>
      <c r="G47" s="187">
        <v>2155.6</v>
      </c>
      <c r="H47" s="187">
        <v>2217.6</v>
      </c>
    </row>
    <row r="48" spans="1:8" ht="31.5">
      <c r="A48" s="228" t="s">
        <v>236</v>
      </c>
      <c r="B48" s="229">
        <v>904</v>
      </c>
      <c r="C48" s="323">
        <v>8</v>
      </c>
      <c r="D48" s="323">
        <v>1</v>
      </c>
      <c r="E48" s="319" t="s">
        <v>318</v>
      </c>
      <c r="F48" s="320" t="s">
        <v>219</v>
      </c>
      <c r="G48" s="187">
        <v>1470.6</v>
      </c>
      <c r="H48" s="187">
        <v>1575.6</v>
      </c>
    </row>
    <row r="49" spans="1:8" ht="78.75">
      <c r="A49" s="228" t="s">
        <v>242</v>
      </c>
      <c r="B49" s="229">
        <v>904</v>
      </c>
      <c r="C49" s="323">
        <v>8</v>
      </c>
      <c r="D49" s="323">
        <v>1</v>
      </c>
      <c r="E49" s="319" t="s">
        <v>318</v>
      </c>
      <c r="F49" s="320" t="s">
        <v>0</v>
      </c>
      <c r="G49" s="187">
        <v>1195.4000000000001</v>
      </c>
      <c r="H49" s="187">
        <v>1299.4000000000001</v>
      </c>
    </row>
    <row r="50" spans="1:8" ht="31.5">
      <c r="A50" s="228" t="s">
        <v>226</v>
      </c>
      <c r="B50" s="229">
        <v>904</v>
      </c>
      <c r="C50" s="323">
        <v>8</v>
      </c>
      <c r="D50" s="323">
        <v>1</v>
      </c>
      <c r="E50" s="319" t="s">
        <v>318</v>
      </c>
      <c r="F50" s="320" t="s">
        <v>227</v>
      </c>
      <c r="G50" s="187">
        <v>267.8</v>
      </c>
      <c r="H50" s="187">
        <v>268.8</v>
      </c>
    </row>
    <row r="51" spans="1:8">
      <c r="A51" s="228" t="s">
        <v>238</v>
      </c>
      <c r="B51" s="229">
        <v>904</v>
      </c>
      <c r="C51" s="323">
        <v>8</v>
      </c>
      <c r="D51" s="323">
        <v>1</v>
      </c>
      <c r="E51" s="319" t="s">
        <v>318</v>
      </c>
      <c r="F51" s="320" t="s">
        <v>239</v>
      </c>
      <c r="G51" s="187">
        <v>7.4</v>
      </c>
      <c r="H51" s="187">
        <v>7.4</v>
      </c>
    </row>
    <row r="52" spans="1:8" ht="173.25">
      <c r="A52" s="228" t="s">
        <v>279</v>
      </c>
      <c r="B52" s="229">
        <v>904</v>
      </c>
      <c r="C52" s="323">
        <v>8</v>
      </c>
      <c r="D52" s="323">
        <v>1</v>
      </c>
      <c r="E52" s="319" t="s">
        <v>320</v>
      </c>
      <c r="F52" s="320" t="s">
        <v>219</v>
      </c>
      <c r="G52" s="187">
        <v>685</v>
      </c>
      <c r="H52" s="187">
        <v>642</v>
      </c>
    </row>
    <row r="53" spans="1:8" ht="78.75">
      <c r="A53" s="228" t="s">
        <v>242</v>
      </c>
      <c r="B53" s="229">
        <v>904</v>
      </c>
      <c r="C53" s="323">
        <v>8</v>
      </c>
      <c r="D53" s="323">
        <v>1</v>
      </c>
      <c r="E53" s="319" t="s">
        <v>320</v>
      </c>
      <c r="F53" s="320" t="s">
        <v>0</v>
      </c>
      <c r="G53" s="187">
        <v>685</v>
      </c>
      <c r="H53" s="187">
        <v>642</v>
      </c>
    </row>
    <row r="54" spans="1:8" ht="31.5">
      <c r="A54" s="228" t="s">
        <v>321</v>
      </c>
      <c r="B54" s="229">
        <v>904</v>
      </c>
      <c r="C54" s="323">
        <v>8</v>
      </c>
      <c r="D54" s="323">
        <v>1</v>
      </c>
      <c r="E54" s="319" t="s">
        <v>322</v>
      </c>
      <c r="F54" s="320" t="s">
        <v>219</v>
      </c>
      <c r="G54" s="187">
        <v>19111.2</v>
      </c>
      <c r="H54" s="187">
        <v>19642.2</v>
      </c>
    </row>
    <row r="55" spans="1:8" ht="31.5">
      <c r="A55" s="228" t="s">
        <v>236</v>
      </c>
      <c r="B55" s="229">
        <v>904</v>
      </c>
      <c r="C55" s="323">
        <v>8</v>
      </c>
      <c r="D55" s="323">
        <v>1</v>
      </c>
      <c r="E55" s="319" t="s">
        <v>324</v>
      </c>
      <c r="F55" s="320" t="s">
        <v>219</v>
      </c>
      <c r="G55" s="187">
        <v>13145.6</v>
      </c>
      <c r="H55" s="187">
        <v>14040.6</v>
      </c>
    </row>
    <row r="56" spans="1:8" ht="78.75">
      <c r="A56" s="228" t="s">
        <v>242</v>
      </c>
      <c r="B56" s="229">
        <v>904</v>
      </c>
      <c r="C56" s="323">
        <v>8</v>
      </c>
      <c r="D56" s="323">
        <v>1</v>
      </c>
      <c r="E56" s="319" t="s">
        <v>324</v>
      </c>
      <c r="F56" s="320" t="s">
        <v>0</v>
      </c>
      <c r="G56" s="187">
        <v>10264.200000000001</v>
      </c>
      <c r="H56" s="187">
        <v>11168.2</v>
      </c>
    </row>
    <row r="57" spans="1:8" ht="31.5">
      <c r="A57" s="228" t="s">
        <v>226</v>
      </c>
      <c r="B57" s="229">
        <v>904</v>
      </c>
      <c r="C57" s="323">
        <v>8</v>
      </c>
      <c r="D57" s="323">
        <v>1</v>
      </c>
      <c r="E57" s="319" t="s">
        <v>324</v>
      </c>
      <c r="F57" s="320" t="s">
        <v>227</v>
      </c>
      <c r="G57" s="187">
        <v>2868.3</v>
      </c>
      <c r="H57" s="187">
        <v>2859.3</v>
      </c>
    </row>
    <row r="58" spans="1:8">
      <c r="A58" s="228" t="s">
        <v>238</v>
      </c>
      <c r="B58" s="229">
        <v>904</v>
      </c>
      <c r="C58" s="323">
        <v>8</v>
      </c>
      <c r="D58" s="323">
        <v>1</v>
      </c>
      <c r="E58" s="319" t="s">
        <v>324</v>
      </c>
      <c r="F58" s="320" t="s">
        <v>239</v>
      </c>
      <c r="G58" s="187">
        <v>13.1</v>
      </c>
      <c r="H58" s="187">
        <v>13.1</v>
      </c>
    </row>
    <row r="59" spans="1:8" ht="173.25">
      <c r="A59" s="228" t="s">
        <v>279</v>
      </c>
      <c r="B59" s="229">
        <v>904</v>
      </c>
      <c r="C59" s="323">
        <v>8</v>
      </c>
      <c r="D59" s="323">
        <v>1</v>
      </c>
      <c r="E59" s="319" t="s">
        <v>325</v>
      </c>
      <c r="F59" s="320" t="s">
        <v>219</v>
      </c>
      <c r="G59" s="187">
        <v>5906</v>
      </c>
      <c r="H59" s="187">
        <v>5542</v>
      </c>
    </row>
    <row r="60" spans="1:8" ht="78.75">
      <c r="A60" s="228" t="s">
        <v>242</v>
      </c>
      <c r="B60" s="229">
        <v>904</v>
      </c>
      <c r="C60" s="323">
        <v>8</v>
      </c>
      <c r="D60" s="323">
        <v>1</v>
      </c>
      <c r="E60" s="319" t="s">
        <v>325</v>
      </c>
      <c r="F60" s="320" t="s">
        <v>0</v>
      </c>
      <c r="G60" s="187">
        <v>5906</v>
      </c>
      <c r="H60" s="187">
        <v>5542</v>
      </c>
    </row>
    <row r="61" spans="1:8" ht="31.5">
      <c r="A61" s="228" t="s">
        <v>326</v>
      </c>
      <c r="B61" s="229">
        <v>904</v>
      </c>
      <c r="C61" s="323">
        <v>8</v>
      </c>
      <c r="D61" s="323">
        <v>1</v>
      </c>
      <c r="E61" s="319" t="s">
        <v>327</v>
      </c>
      <c r="F61" s="320" t="s">
        <v>219</v>
      </c>
      <c r="G61" s="187">
        <v>59.6</v>
      </c>
      <c r="H61" s="187">
        <v>59.6</v>
      </c>
    </row>
    <row r="62" spans="1:8" ht="31.5">
      <c r="A62" s="228" t="s">
        <v>226</v>
      </c>
      <c r="B62" s="229">
        <v>904</v>
      </c>
      <c r="C62" s="323">
        <v>8</v>
      </c>
      <c r="D62" s="323">
        <v>1</v>
      </c>
      <c r="E62" s="319" t="s">
        <v>327</v>
      </c>
      <c r="F62" s="320" t="s">
        <v>227</v>
      </c>
      <c r="G62" s="187">
        <v>59.6</v>
      </c>
      <c r="H62" s="187">
        <v>59.6</v>
      </c>
    </row>
    <row r="63" spans="1:8" ht="31.5">
      <c r="A63" s="228" t="s">
        <v>330</v>
      </c>
      <c r="B63" s="229">
        <v>904</v>
      </c>
      <c r="C63" s="323">
        <v>8</v>
      </c>
      <c r="D63" s="323">
        <v>1</v>
      </c>
      <c r="E63" s="319" t="s">
        <v>331</v>
      </c>
      <c r="F63" s="320" t="s">
        <v>219</v>
      </c>
      <c r="G63" s="187">
        <v>10887.7</v>
      </c>
      <c r="H63" s="187">
        <v>11205</v>
      </c>
    </row>
    <row r="64" spans="1:8" ht="47.25">
      <c r="A64" s="228" t="s">
        <v>332</v>
      </c>
      <c r="B64" s="229">
        <v>904</v>
      </c>
      <c r="C64" s="323">
        <v>8</v>
      </c>
      <c r="D64" s="323">
        <v>1</v>
      </c>
      <c r="E64" s="319" t="s">
        <v>333</v>
      </c>
      <c r="F64" s="320" t="s">
        <v>219</v>
      </c>
      <c r="G64" s="187">
        <v>222</v>
      </c>
      <c r="H64" s="187">
        <v>222</v>
      </c>
    </row>
    <row r="65" spans="1:8" ht="31.5">
      <c r="A65" s="228" t="s">
        <v>226</v>
      </c>
      <c r="B65" s="229">
        <v>904</v>
      </c>
      <c r="C65" s="323">
        <v>8</v>
      </c>
      <c r="D65" s="323">
        <v>1</v>
      </c>
      <c r="E65" s="319" t="s">
        <v>333</v>
      </c>
      <c r="F65" s="320" t="s">
        <v>227</v>
      </c>
      <c r="G65" s="187">
        <v>222</v>
      </c>
      <c r="H65" s="187">
        <v>222</v>
      </c>
    </row>
    <row r="66" spans="1:8" ht="31.5">
      <c r="A66" s="228" t="s">
        <v>236</v>
      </c>
      <c r="B66" s="229">
        <v>904</v>
      </c>
      <c r="C66" s="323">
        <v>8</v>
      </c>
      <c r="D66" s="323">
        <v>1</v>
      </c>
      <c r="E66" s="319" t="s">
        <v>335</v>
      </c>
      <c r="F66" s="320" t="s">
        <v>219</v>
      </c>
      <c r="G66" s="187">
        <v>7156.7</v>
      </c>
      <c r="H66" s="187">
        <v>7690</v>
      </c>
    </row>
    <row r="67" spans="1:8" ht="78.75">
      <c r="A67" s="228" t="s">
        <v>242</v>
      </c>
      <c r="B67" s="229">
        <v>904</v>
      </c>
      <c r="C67" s="323">
        <v>8</v>
      </c>
      <c r="D67" s="323">
        <v>1</v>
      </c>
      <c r="E67" s="319" t="s">
        <v>335</v>
      </c>
      <c r="F67" s="320" t="s">
        <v>0</v>
      </c>
      <c r="G67" s="187">
        <v>6100.6</v>
      </c>
      <c r="H67" s="187">
        <v>6632.9</v>
      </c>
    </row>
    <row r="68" spans="1:8" ht="31.5">
      <c r="A68" s="228" t="s">
        <v>226</v>
      </c>
      <c r="B68" s="229">
        <v>904</v>
      </c>
      <c r="C68" s="323">
        <v>8</v>
      </c>
      <c r="D68" s="323">
        <v>1</v>
      </c>
      <c r="E68" s="319" t="s">
        <v>335</v>
      </c>
      <c r="F68" s="320" t="s">
        <v>227</v>
      </c>
      <c r="G68" s="187">
        <v>1036.3</v>
      </c>
      <c r="H68" s="187">
        <v>1037.3</v>
      </c>
    </row>
    <row r="69" spans="1:8">
      <c r="A69" s="228" t="s">
        <v>238</v>
      </c>
      <c r="B69" s="229">
        <v>904</v>
      </c>
      <c r="C69" s="323">
        <v>8</v>
      </c>
      <c r="D69" s="323">
        <v>1</v>
      </c>
      <c r="E69" s="319" t="s">
        <v>335</v>
      </c>
      <c r="F69" s="320" t="s">
        <v>239</v>
      </c>
      <c r="G69" s="187">
        <v>19.8</v>
      </c>
      <c r="H69" s="187">
        <v>19.8</v>
      </c>
    </row>
    <row r="70" spans="1:8" ht="173.25">
      <c r="A70" s="228" t="s">
        <v>279</v>
      </c>
      <c r="B70" s="229">
        <v>904</v>
      </c>
      <c r="C70" s="323">
        <v>8</v>
      </c>
      <c r="D70" s="323">
        <v>1</v>
      </c>
      <c r="E70" s="319" t="s">
        <v>336</v>
      </c>
      <c r="F70" s="320" t="s">
        <v>219</v>
      </c>
      <c r="G70" s="187">
        <v>3509</v>
      </c>
      <c r="H70" s="187">
        <v>3293</v>
      </c>
    </row>
    <row r="71" spans="1:8" ht="78.75">
      <c r="A71" s="228" t="s">
        <v>242</v>
      </c>
      <c r="B71" s="229">
        <v>904</v>
      </c>
      <c r="C71" s="323">
        <v>8</v>
      </c>
      <c r="D71" s="323">
        <v>1</v>
      </c>
      <c r="E71" s="319" t="s">
        <v>336</v>
      </c>
      <c r="F71" s="320" t="s">
        <v>0</v>
      </c>
      <c r="G71" s="187">
        <v>3509</v>
      </c>
      <c r="H71" s="187">
        <v>3293</v>
      </c>
    </row>
    <row r="72" spans="1:8" ht="63">
      <c r="A72" s="228" t="s">
        <v>352</v>
      </c>
      <c r="B72" s="229">
        <v>904</v>
      </c>
      <c r="C72" s="323">
        <v>8</v>
      </c>
      <c r="D72" s="323">
        <v>1</v>
      </c>
      <c r="E72" s="319" t="s">
        <v>353</v>
      </c>
      <c r="F72" s="320" t="s">
        <v>219</v>
      </c>
      <c r="G72" s="187">
        <v>185</v>
      </c>
      <c r="H72" s="187">
        <v>205</v>
      </c>
    </row>
    <row r="73" spans="1:8" ht="63">
      <c r="A73" s="228" t="s">
        <v>374</v>
      </c>
      <c r="B73" s="229">
        <v>904</v>
      </c>
      <c r="C73" s="323">
        <v>8</v>
      </c>
      <c r="D73" s="323">
        <v>1</v>
      </c>
      <c r="E73" s="319" t="s">
        <v>375</v>
      </c>
      <c r="F73" s="320" t="s">
        <v>219</v>
      </c>
      <c r="G73" s="187">
        <v>185</v>
      </c>
      <c r="H73" s="187">
        <v>205</v>
      </c>
    </row>
    <row r="74" spans="1:8" ht="47.25">
      <c r="A74" s="228" t="s">
        <v>376</v>
      </c>
      <c r="B74" s="229">
        <v>904</v>
      </c>
      <c r="C74" s="323">
        <v>8</v>
      </c>
      <c r="D74" s="323">
        <v>1</v>
      </c>
      <c r="E74" s="319" t="s">
        <v>377</v>
      </c>
      <c r="F74" s="320" t="s">
        <v>219</v>
      </c>
      <c r="G74" s="187">
        <v>185</v>
      </c>
      <c r="H74" s="187">
        <v>205</v>
      </c>
    </row>
    <row r="75" spans="1:8" ht="63">
      <c r="A75" s="228" t="s">
        <v>297</v>
      </c>
      <c r="B75" s="229">
        <v>904</v>
      </c>
      <c r="C75" s="323">
        <v>8</v>
      </c>
      <c r="D75" s="323">
        <v>1</v>
      </c>
      <c r="E75" s="319" t="s">
        <v>378</v>
      </c>
      <c r="F75" s="320" t="s">
        <v>219</v>
      </c>
      <c r="G75" s="187">
        <v>185</v>
      </c>
      <c r="H75" s="187">
        <v>205</v>
      </c>
    </row>
    <row r="76" spans="1:8" ht="31.5">
      <c r="A76" s="228" t="s">
        <v>226</v>
      </c>
      <c r="B76" s="229">
        <v>904</v>
      </c>
      <c r="C76" s="323">
        <v>8</v>
      </c>
      <c r="D76" s="323">
        <v>1</v>
      </c>
      <c r="E76" s="319" t="s">
        <v>378</v>
      </c>
      <c r="F76" s="320" t="s">
        <v>227</v>
      </c>
      <c r="G76" s="187">
        <v>185</v>
      </c>
      <c r="H76" s="187">
        <v>205</v>
      </c>
    </row>
    <row r="77" spans="1:8" ht="47.25">
      <c r="A77" s="228" t="s">
        <v>616</v>
      </c>
      <c r="B77" s="229">
        <v>904</v>
      </c>
      <c r="C77" s="323">
        <v>8</v>
      </c>
      <c r="D77" s="323">
        <v>1</v>
      </c>
      <c r="E77" s="319" t="s">
        <v>617</v>
      </c>
      <c r="F77" s="320" t="s">
        <v>219</v>
      </c>
      <c r="G77" s="187">
        <v>227.2</v>
      </c>
      <c r="H77" s="187">
        <v>227.2</v>
      </c>
    </row>
    <row r="78" spans="1:8" ht="63">
      <c r="A78" s="228" t="s">
        <v>618</v>
      </c>
      <c r="B78" s="229">
        <v>904</v>
      </c>
      <c r="C78" s="323">
        <v>8</v>
      </c>
      <c r="D78" s="323">
        <v>1</v>
      </c>
      <c r="E78" s="319" t="s">
        <v>619</v>
      </c>
      <c r="F78" s="320" t="s">
        <v>219</v>
      </c>
      <c r="G78" s="187">
        <v>227.2</v>
      </c>
      <c r="H78" s="187">
        <v>227.2</v>
      </c>
    </row>
    <row r="79" spans="1:8" ht="78.75">
      <c r="A79" s="228" t="s">
        <v>620</v>
      </c>
      <c r="B79" s="229">
        <v>904</v>
      </c>
      <c r="C79" s="323">
        <v>8</v>
      </c>
      <c r="D79" s="323">
        <v>1</v>
      </c>
      <c r="E79" s="319" t="s">
        <v>621</v>
      </c>
      <c r="F79" s="320" t="s">
        <v>219</v>
      </c>
      <c r="G79" s="187">
        <v>227.2</v>
      </c>
      <c r="H79" s="187">
        <v>227.2</v>
      </c>
    </row>
    <row r="80" spans="1:8" ht="47.25">
      <c r="A80" s="228" t="s">
        <v>622</v>
      </c>
      <c r="B80" s="229">
        <v>904</v>
      </c>
      <c r="C80" s="323">
        <v>8</v>
      </c>
      <c r="D80" s="323">
        <v>1</v>
      </c>
      <c r="E80" s="319" t="s">
        <v>623</v>
      </c>
      <c r="F80" s="320" t="s">
        <v>219</v>
      </c>
      <c r="G80" s="187">
        <v>227.2</v>
      </c>
      <c r="H80" s="187">
        <v>227.2</v>
      </c>
    </row>
    <row r="81" spans="1:8" ht="31.5">
      <c r="A81" s="228" t="s">
        <v>226</v>
      </c>
      <c r="B81" s="229">
        <v>904</v>
      </c>
      <c r="C81" s="323">
        <v>8</v>
      </c>
      <c r="D81" s="323">
        <v>1</v>
      </c>
      <c r="E81" s="319" t="s">
        <v>623</v>
      </c>
      <c r="F81" s="320" t="s">
        <v>227</v>
      </c>
      <c r="G81" s="187">
        <v>227.2</v>
      </c>
      <c r="H81" s="187">
        <v>227.2</v>
      </c>
    </row>
    <row r="82" spans="1:8" ht="19.5" customHeight="1">
      <c r="A82" s="228" t="s">
        <v>350</v>
      </c>
      <c r="B82" s="229">
        <v>904</v>
      </c>
      <c r="C82" s="323">
        <v>8</v>
      </c>
      <c r="D82" s="323">
        <v>4</v>
      </c>
      <c r="E82" s="319" t="s">
        <v>219</v>
      </c>
      <c r="F82" s="320" t="s">
        <v>219</v>
      </c>
      <c r="G82" s="187">
        <v>1287.9000000000001</v>
      </c>
      <c r="H82" s="187">
        <v>1330.9</v>
      </c>
    </row>
    <row r="83" spans="1:8" ht="47.25">
      <c r="A83" s="228" t="s">
        <v>311</v>
      </c>
      <c r="B83" s="229">
        <v>904</v>
      </c>
      <c r="C83" s="323">
        <v>8</v>
      </c>
      <c r="D83" s="323">
        <v>4</v>
      </c>
      <c r="E83" s="319" t="s">
        <v>312</v>
      </c>
      <c r="F83" s="320" t="s">
        <v>219</v>
      </c>
      <c r="G83" s="187">
        <v>1287.9000000000001</v>
      </c>
      <c r="H83" s="187">
        <v>1330.9</v>
      </c>
    </row>
    <row r="84" spans="1:8" ht="47.25">
      <c r="A84" s="228" t="s">
        <v>344</v>
      </c>
      <c r="B84" s="229">
        <v>904</v>
      </c>
      <c r="C84" s="323">
        <v>8</v>
      </c>
      <c r="D84" s="323">
        <v>4</v>
      </c>
      <c r="E84" s="319" t="s">
        <v>345</v>
      </c>
      <c r="F84" s="320" t="s">
        <v>219</v>
      </c>
      <c r="G84" s="187">
        <v>1287.9000000000001</v>
      </c>
      <c r="H84" s="187">
        <v>1330.9</v>
      </c>
    </row>
    <row r="85" spans="1:8" ht="31.5">
      <c r="A85" s="228" t="s">
        <v>346</v>
      </c>
      <c r="B85" s="229">
        <v>904</v>
      </c>
      <c r="C85" s="323">
        <v>8</v>
      </c>
      <c r="D85" s="323">
        <v>4</v>
      </c>
      <c r="E85" s="319" t="s">
        <v>347</v>
      </c>
      <c r="F85" s="320" t="s">
        <v>219</v>
      </c>
      <c r="G85" s="187">
        <v>1287.9000000000001</v>
      </c>
      <c r="H85" s="187">
        <v>1330.9</v>
      </c>
    </row>
    <row r="86" spans="1:8" ht="31.5">
      <c r="A86" s="228" t="s">
        <v>348</v>
      </c>
      <c r="B86" s="229">
        <v>904</v>
      </c>
      <c r="C86" s="323">
        <v>8</v>
      </c>
      <c r="D86" s="323">
        <v>4</v>
      </c>
      <c r="E86" s="319" t="s">
        <v>349</v>
      </c>
      <c r="F86" s="320" t="s">
        <v>219</v>
      </c>
      <c r="G86" s="187">
        <v>795.9</v>
      </c>
      <c r="H86" s="187">
        <v>868.9</v>
      </c>
    </row>
    <row r="87" spans="1:8" ht="78.75">
      <c r="A87" s="228" t="s">
        <v>242</v>
      </c>
      <c r="B87" s="229">
        <v>904</v>
      </c>
      <c r="C87" s="323">
        <v>8</v>
      </c>
      <c r="D87" s="323">
        <v>4</v>
      </c>
      <c r="E87" s="319" t="s">
        <v>349</v>
      </c>
      <c r="F87" s="320" t="s">
        <v>0</v>
      </c>
      <c r="G87" s="187">
        <v>793</v>
      </c>
      <c r="H87" s="187">
        <v>866</v>
      </c>
    </row>
    <row r="88" spans="1:8" ht="31.5">
      <c r="A88" s="228" t="s">
        <v>226</v>
      </c>
      <c r="B88" s="229">
        <v>904</v>
      </c>
      <c r="C88" s="323">
        <v>8</v>
      </c>
      <c r="D88" s="323">
        <v>4</v>
      </c>
      <c r="E88" s="319" t="s">
        <v>349</v>
      </c>
      <c r="F88" s="320" t="s">
        <v>227</v>
      </c>
      <c r="G88" s="187">
        <v>2.9</v>
      </c>
      <c r="H88" s="187">
        <v>2.9</v>
      </c>
    </row>
    <row r="89" spans="1:8" ht="173.25">
      <c r="A89" s="228" t="s">
        <v>279</v>
      </c>
      <c r="B89" s="229">
        <v>904</v>
      </c>
      <c r="C89" s="323">
        <v>8</v>
      </c>
      <c r="D89" s="323">
        <v>4</v>
      </c>
      <c r="E89" s="319" t="s">
        <v>351</v>
      </c>
      <c r="F89" s="320" t="s">
        <v>219</v>
      </c>
      <c r="G89" s="187">
        <v>492</v>
      </c>
      <c r="H89" s="187">
        <v>462</v>
      </c>
    </row>
    <row r="90" spans="1:8" ht="78.75">
      <c r="A90" s="228" t="s">
        <v>242</v>
      </c>
      <c r="B90" s="229">
        <v>904</v>
      </c>
      <c r="C90" s="323">
        <v>8</v>
      </c>
      <c r="D90" s="323">
        <v>4</v>
      </c>
      <c r="E90" s="319" t="s">
        <v>351</v>
      </c>
      <c r="F90" s="320" t="s">
        <v>0</v>
      </c>
      <c r="G90" s="187">
        <v>492</v>
      </c>
      <c r="H90" s="187">
        <v>462</v>
      </c>
    </row>
    <row r="91" spans="1:8" s="185" customFormat="1">
      <c r="A91" s="226" t="s">
        <v>720</v>
      </c>
      <c r="B91" s="227">
        <v>907</v>
      </c>
      <c r="C91" s="322">
        <v>0</v>
      </c>
      <c r="D91" s="322">
        <v>0</v>
      </c>
      <c r="E91" s="316" t="s">
        <v>219</v>
      </c>
      <c r="F91" s="317" t="s">
        <v>219</v>
      </c>
      <c r="G91" s="184">
        <v>806633.5</v>
      </c>
      <c r="H91" s="184">
        <v>806583.1</v>
      </c>
    </row>
    <row r="92" spans="1:8">
      <c r="A92" s="228" t="s">
        <v>707</v>
      </c>
      <c r="B92" s="229">
        <v>907</v>
      </c>
      <c r="C92" s="323">
        <v>7</v>
      </c>
      <c r="D92" s="323">
        <v>0</v>
      </c>
      <c r="E92" s="319" t="s">
        <v>219</v>
      </c>
      <c r="F92" s="320" t="s">
        <v>219</v>
      </c>
      <c r="G92" s="187">
        <v>776805.1</v>
      </c>
      <c r="H92" s="187">
        <v>776754.7</v>
      </c>
    </row>
    <row r="93" spans="1:8">
      <c r="A93" s="228" t="s">
        <v>228</v>
      </c>
      <c r="B93" s="229">
        <v>907</v>
      </c>
      <c r="C93" s="323">
        <v>7</v>
      </c>
      <c r="D93" s="323">
        <v>1</v>
      </c>
      <c r="E93" s="319" t="s">
        <v>219</v>
      </c>
      <c r="F93" s="320" t="s">
        <v>219</v>
      </c>
      <c r="G93" s="187">
        <v>231053.6</v>
      </c>
      <c r="H93" s="187">
        <v>231153.5</v>
      </c>
    </row>
    <row r="94" spans="1:8" ht="31.5">
      <c r="A94" s="228" t="s">
        <v>217</v>
      </c>
      <c r="B94" s="229">
        <v>907</v>
      </c>
      <c r="C94" s="323">
        <v>7</v>
      </c>
      <c r="D94" s="323">
        <v>1</v>
      </c>
      <c r="E94" s="319" t="s">
        <v>218</v>
      </c>
      <c r="F94" s="320" t="s">
        <v>219</v>
      </c>
      <c r="G94" s="187">
        <v>230992.9</v>
      </c>
      <c r="H94" s="187">
        <v>231110.2</v>
      </c>
    </row>
    <row r="95" spans="1:8" ht="31.5">
      <c r="A95" s="228" t="s">
        <v>220</v>
      </c>
      <c r="B95" s="229">
        <v>907</v>
      </c>
      <c r="C95" s="323">
        <v>7</v>
      </c>
      <c r="D95" s="323">
        <v>1</v>
      </c>
      <c r="E95" s="319" t="s">
        <v>221</v>
      </c>
      <c r="F95" s="320" t="s">
        <v>219</v>
      </c>
      <c r="G95" s="187">
        <v>230992.9</v>
      </c>
      <c r="H95" s="187">
        <v>231110.2</v>
      </c>
    </row>
    <row r="96" spans="1:8" ht="31.5">
      <c r="A96" s="228" t="s">
        <v>222</v>
      </c>
      <c r="B96" s="229">
        <v>907</v>
      </c>
      <c r="C96" s="323">
        <v>7</v>
      </c>
      <c r="D96" s="323">
        <v>1</v>
      </c>
      <c r="E96" s="319" t="s">
        <v>223</v>
      </c>
      <c r="F96" s="320" t="s">
        <v>219</v>
      </c>
      <c r="G96" s="187">
        <v>230992.9</v>
      </c>
      <c r="H96" s="187">
        <v>231110.2</v>
      </c>
    </row>
    <row r="97" spans="1:8" ht="31.5">
      <c r="A97" s="228" t="s">
        <v>224</v>
      </c>
      <c r="B97" s="229">
        <v>907</v>
      </c>
      <c r="C97" s="323">
        <v>7</v>
      </c>
      <c r="D97" s="323">
        <v>1</v>
      </c>
      <c r="E97" s="319" t="s">
        <v>225</v>
      </c>
      <c r="F97" s="320" t="s">
        <v>219</v>
      </c>
      <c r="G97" s="187">
        <v>994.9</v>
      </c>
      <c r="H97" s="187">
        <v>885.6</v>
      </c>
    </row>
    <row r="98" spans="1:8" ht="31.5">
      <c r="A98" s="228" t="s">
        <v>226</v>
      </c>
      <c r="B98" s="229">
        <v>907</v>
      </c>
      <c r="C98" s="323">
        <v>7</v>
      </c>
      <c r="D98" s="323">
        <v>1</v>
      </c>
      <c r="E98" s="319" t="s">
        <v>225</v>
      </c>
      <c r="F98" s="320" t="s">
        <v>227</v>
      </c>
      <c r="G98" s="187">
        <v>994.9</v>
      </c>
      <c r="H98" s="187">
        <v>885.6</v>
      </c>
    </row>
    <row r="99" spans="1:8" ht="31.5">
      <c r="A99" s="228" t="s">
        <v>231</v>
      </c>
      <c r="B99" s="229">
        <v>907</v>
      </c>
      <c r="C99" s="323">
        <v>7</v>
      </c>
      <c r="D99" s="323">
        <v>1</v>
      </c>
      <c r="E99" s="319" t="s">
        <v>232</v>
      </c>
      <c r="F99" s="320" t="s">
        <v>219</v>
      </c>
      <c r="G99" s="187">
        <v>33.4</v>
      </c>
      <c r="H99" s="187">
        <v>33.4</v>
      </c>
    </row>
    <row r="100" spans="1:8" ht="31.5">
      <c r="A100" s="228" t="s">
        <v>226</v>
      </c>
      <c r="B100" s="229">
        <v>907</v>
      </c>
      <c r="C100" s="323">
        <v>7</v>
      </c>
      <c r="D100" s="323">
        <v>1</v>
      </c>
      <c r="E100" s="319" t="s">
        <v>232</v>
      </c>
      <c r="F100" s="320" t="s">
        <v>227</v>
      </c>
      <c r="G100" s="187">
        <v>33.4</v>
      </c>
      <c r="H100" s="187">
        <v>33.4</v>
      </c>
    </row>
    <row r="101" spans="1:8" ht="31.5">
      <c r="A101" s="228" t="s">
        <v>236</v>
      </c>
      <c r="B101" s="229">
        <v>907</v>
      </c>
      <c r="C101" s="323">
        <v>7</v>
      </c>
      <c r="D101" s="323">
        <v>1</v>
      </c>
      <c r="E101" s="319" t="s">
        <v>237</v>
      </c>
      <c r="F101" s="320" t="s">
        <v>219</v>
      </c>
      <c r="G101" s="187">
        <v>38747.699999999997</v>
      </c>
      <c r="H101" s="187">
        <v>37021.9</v>
      </c>
    </row>
    <row r="102" spans="1:8" ht="31.5">
      <c r="A102" s="228" t="s">
        <v>226</v>
      </c>
      <c r="B102" s="229">
        <v>907</v>
      </c>
      <c r="C102" s="323">
        <v>7</v>
      </c>
      <c r="D102" s="323">
        <v>1</v>
      </c>
      <c r="E102" s="319" t="s">
        <v>237</v>
      </c>
      <c r="F102" s="320" t="s">
        <v>227</v>
      </c>
      <c r="G102" s="187">
        <v>38084.6</v>
      </c>
      <c r="H102" s="187">
        <v>36358.800000000003</v>
      </c>
    </row>
    <row r="103" spans="1:8">
      <c r="A103" s="228" t="s">
        <v>238</v>
      </c>
      <c r="B103" s="229">
        <v>907</v>
      </c>
      <c r="C103" s="323">
        <v>7</v>
      </c>
      <c r="D103" s="323">
        <v>1</v>
      </c>
      <c r="E103" s="319" t="s">
        <v>237</v>
      </c>
      <c r="F103" s="320" t="s">
        <v>239</v>
      </c>
      <c r="G103" s="187">
        <v>663.1</v>
      </c>
      <c r="H103" s="187">
        <v>663.1</v>
      </c>
    </row>
    <row r="104" spans="1:8" ht="78.75">
      <c r="A104" s="228" t="s">
        <v>240</v>
      </c>
      <c r="B104" s="229">
        <v>907</v>
      </c>
      <c r="C104" s="323">
        <v>7</v>
      </c>
      <c r="D104" s="323">
        <v>1</v>
      </c>
      <c r="E104" s="319" t="s">
        <v>241</v>
      </c>
      <c r="F104" s="320" t="s">
        <v>219</v>
      </c>
      <c r="G104" s="187">
        <v>191170.1</v>
      </c>
      <c r="H104" s="187">
        <v>191170.1</v>
      </c>
    </row>
    <row r="105" spans="1:8" ht="78.75">
      <c r="A105" s="228" t="s">
        <v>242</v>
      </c>
      <c r="B105" s="229">
        <v>907</v>
      </c>
      <c r="C105" s="323">
        <v>7</v>
      </c>
      <c r="D105" s="323">
        <v>1</v>
      </c>
      <c r="E105" s="319" t="s">
        <v>241</v>
      </c>
      <c r="F105" s="320" t="s">
        <v>0</v>
      </c>
      <c r="G105" s="187">
        <v>189788.1</v>
      </c>
      <c r="H105" s="187">
        <v>189788.1</v>
      </c>
    </row>
    <row r="106" spans="1:8" ht="31.5">
      <c r="A106" s="228" t="s">
        <v>226</v>
      </c>
      <c r="B106" s="229">
        <v>907</v>
      </c>
      <c r="C106" s="323">
        <v>7</v>
      </c>
      <c r="D106" s="323">
        <v>1</v>
      </c>
      <c r="E106" s="319" t="s">
        <v>241</v>
      </c>
      <c r="F106" s="320" t="s">
        <v>227</v>
      </c>
      <c r="G106" s="187">
        <v>1382</v>
      </c>
      <c r="H106" s="187">
        <v>1382</v>
      </c>
    </row>
    <row r="107" spans="1:8" ht="31.5">
      <c r="A107" s="228" t="s">
        <v>261</v>
      </c>
      <c r="B107" s="229">
        <v>907</v>
      </c>
      <c r="C107" s="323">
        <v>7</v>
      </c>
      <c r="D107" s="323">
        <v>1</v>
      </c>
      <c r="E107" s="319" t="s">
        <v>697</v>
      </c>
      <c r="F107" s="320" t="s">
        <v>219</v>
      </c>
      <c r="G107" s="187">
        <v>0</v>
      </c>
      <c r="H107" s="187">
        <v>1950</v>
      </c>
    </row>
    <row r="108" spans="1:8" ht="31.5">
      <c r="A108" s="228" t="s">
        <v>226</v>
      </c>
      <c r="B108" s="229">
        <v>907</v>
      </c>
      <c r="C108" s="323">
        <v>7</v>
      </c>
      <c r="D108" s="323">
        <v>1</v>
      </c>
      <c r="E108" s="319" t="s">
        <v>697</v>
      </c>
      <c r="F108" s="320" t="s">
        <v>227</v>
      </c>
      <c r="G108" s="187">
        <v>0</v>
      </c>
      <c r="H108" s="187">
        <v>1950</v>
      </c>
    </row>
    <row r="109" spans="1:8" ht="124.5" customHeight="1">
      <c r="A109" s="228" t="s">
        <v>263</v>
      </c>
      <c r="B109" s="229">
        <v>907</v>
      </c>
      <c r="C109" s="323">
        <v>7</v>
      </c>
      <c r="D109" s="323">
        <v>1</v>
      </c>
      <c r="E109" s="319" t="s">
        <v>698</v>
      </c>
      <c r="F109" s="320" t="s">
        <v>219</v>
      </c>
      <c r="G109" s="187">
        <v>46.8</v>
      </c>
      <c r="H109" s="187">
        <v>49.2</v>
      </c>
    </row>
    <row r="110" spans="1:8" ht="31.5">
      <c r="A110" s="228" t="s">
        <v>226</v>
      </c>
      <c r="B110" s="229">
        <v>907</v>
      </c>
      <c r="C110" s="323">
        <v>7</v>
      </c>
      <c r="D110" s="323">
        <v>1</v>
      </c>
      <c r="E110" s="319" t="s">
        <v>698</v>
      </c>
      <c r="F110" s="320" t="s">
        <v>227</v>
      </c>
      <c r="G110" s="187">
        <v>46.8</v>
      </c>
      <c r="H110" s="187">
        <v>49.2</v>
      </c>
    </row>
    <row r="111" spans="1:8" ht="63">
      <c r="A111" s="228" t="s">
        <v>352</v>
      </c>
      <c r="B111" s="229">
        <v>907</v>
      </c>
      <c r="C111" s="323">
        <v>7</v>
      </c>
      <c r="D111" s="323">
        <v>1</v>
      </c>
      <c r="E111" s="319" t="s">
        <v>353</v>
      </c>
      <c r="F111" s="320" t="s">
        <v>219</v>
      </c>
      <c r="G111" s="187">
        <v>60.7</v>
      </c>
      <c r="H111" s="187">
        <v>43.3</v>
      </c>
    </row>
    <row r="112" spans="1:8" ht="63">
      <c r="A112" s="228" t="s">
        <v>374</v>
      </c>
      <c r="B112" s="229">
        <v>907</v>
      </c>
      <c r="C112" s="323">
        <v>7</v>
      </c>
      <c r="D112" s="323">
        <v>1</v>
      </c>
      <c r="E112" s="319" t="s">
        <v>375</v>
      </c>
      <c r="F112" s="320" t="s">
        <v>219</v>
      </c>
      <c r="G112" s="187">
        <v>60.7</v>
      </c>
      <c r="H112" s="187">
        <v>43.3</v>
      </c>
    </row>
    <row r="113" spans="1:8" ht="47.25">
      <c r="A113" s="228" t="s">
        <v>376</v>
      </c>
      <c r="B113" s="229">
        <v>907</v>
      </c>
      <c r="C113" s="323">
        <v>7</v>
      </c>
      <c r="D113" s="323">
        <v>1</v>
      </c>
      <c r="E113" s="319" t="s">
        <v>377</v>
      </c>
      <c r="F113" s="320" t="s">
        <v>219</v>
      </c>
      <c r="G113" s="187">
        <v>60.7</v>
      </c>
      <c r="H113" s="187">
        <v>43.3</v>
      </c>
    </row>
    <row r="114" spans="1:8" ht="63">
      <c r="A114" s="228" t="s">
        <v>297</v>
      </c>
      <c r="B114" s="229">
        <v>907</v>
      </c>
      <c r="C114" s="323">
        <v>7</v>
      </c>
      <c r="D114" s="323">
        <v>1</v>
      </c>
      <c r="E114" s="319" t="s">
        <v>378</v>
      </c>
      <c r="F114" s="320" t="s">
        <v>219</v>
      </c>
      <c r="G114" s="187">
        <v>60.7</v>
      </c>
      <c r="H114" s="187">
        <v>43.3</v>
      </c>
    </row>
    <row r="115" spans="1:8" ht="31.5">
      <c r="A115" s="228" t="s">
        <v>226</v>
      </c>
      <c r="B115" s="229">
        <v>907</v>
      </c>
      <c r="C115" s="323">
        <v>7</v>
      </c>
      <c r="D115" s="323">
        <v>1</v>
      </c>
      <c r="E115" s="319" t="s">
        <v>378</v>
      </c>
      <c r="F115" s="320" t="s">
        <v>227</v>
      </c>
      <c r="G115" s="187">
        <v>60.7</v>
      </c>
      <c r="H115" s="187">
        <v>43.3</v>
      </c>
    </row>
    <row r="116" spans="1:8">
      <c r="A116" s="228" t="s">
        <v>246</v>
      </c>
      <c r="B116" s="229">
        <v>907</v>
      </c>
      <c r="C116" s="323">
        <v>7</v>
      </c>
      <c r="D116" s="323">
        <v>2</v>
      </c>
      <c r="E116" s="319" t="s">
        <v>219</v>
      </c>
      <c r="F116" s="320" t="s">
        <v>219</v>
      </c>
      <c r="G116" s="187">
        <v>490083</v>
      </c>
      <c r="H116" s="187">
        <v>488288.9</v>
      </c>
    </row>
    <row r="117" spans="1:8" ht="31.5">
      <c r="A117" s="228" t="s">
        <v>217</v>
      </c>
      <c r="B117" s="229">
        <v>907</v>
      </c>
      <c r="C117" s="323">
        <v>7</v>
      </c>
      <c r="D117" s="323">
        <v>2</v>
      </c>
      <c r="E117" s="319" t="s">
        <v>218</v>
      </c>
      <c r="F117" s="320" t="s">
        <v>219</v>
      </c>
      <c r="G117" s="187">
        <v>490053</v>
      </c>
      <c r="H117" s="187">
        <v>488288.2</v>
      </c>
    </row>
    <row r="118" spans="1:8" ht="31.5">
      <c r="A118" s="228" t="s">
        <v>220</v>
      </c>
      <c r="B118" s="229">
        <v>907</v>
      </c>
      <c r="C118" s="323">
        <v>7</v>
      </c>
      <c r="D118" s="323">
        <v>2</v>
      </c>
      <c r="E118" s="319" t="s">
        <v>221</v>
      </c>
      <c r="F118" s="320" t="s">
        <v>219</v>
      </c>
      <c r="G118" s="187">
        <v>490044</v>
      </c>
      <c r="H118" s="187">
        <v>488279.2</v>
      </c>
    </row>
    <row r="119" spans="1:8" ht="31.5">
      <c r="A119" s="228" t="s">
        <v>243</v>
      </c>
      <c r="B119" s="229">
        <v>907</v>
      </c>
      <c r="C119" s="323">
        <v>7</v>
      </c>
      <c r="D119" s="323">
        <v>2</v>
      </c>
      <c r="E119" s="319" t="s">
        <v>244</v>
      </c>
      <c r="F119" s="320" t="s">
        <v>219</v>
      </c>
      <c r="G119" s="187">
        <v>489155.2</v>
      </c>
      <c r="H119" s="187">
        <v>487943.6</v>
      </c>
    </row>
    <row r="120" spans="1:8" ht="31.5">
      <c r="A120" s="228" t="s">
        <v>224</v>
      </c>
      <c r="B120" s="229">
        <v>907</v>
      </c>
      <c r="C120" s="323">
        <v>7</v>
      </c>
      <c r="D120" s="323">
        <v>2</v>
      </c>
      <c r="E120" s="319" t="s">
        <v>245</v>
      </c>
      <c r="F120" s="320" t="s">
        <v>219</v>
      </c>
      <c r="G120" s="187">
        <v>793.5</v>
      </c>
      <c r="H120" s="187">
        <v>793.5</v>
      </c>
    </row>
    <row r="121" spans="1:8" ht="31.5">
      <c r="A121" s="228" t="s">
        <v>226</v>
      </c>
      <c r="B121" s="229">
        <v>907</v>
      </c>
      <c r="C121" s="323">
        <v>7</v>
      </c>
      <c r="D121" s="323">
        <v>2</v>
      </c>
      <c r="E121" s="319" t="s">
        <v>245</v>
      </c>
      <c r="F121" s="320" t="s">
        <v>227</v>
      </c>
      <c r="G121" s="187">
        <v>793.5</v>
      </c>
      <c r="H121" s="187">
        <v>793.5</v>
      </c>
    </row>
    <row r="122" spans="1:8" ht="31.5">
      <c r="A122" s="228" t="s">
        <v>229</v>
      </c>
      <c r="B122" s="229">
        <v>907</v>
      </c>
      <c r="C122" s="323">
        <v>7</v>
      </c>
      <c r="D122" s="323">
        <v>2</v>
      </c>
      <c r="E122" s="319" t="s">
        <v>247</v>
      </c>
      <c r="F122" s="320" t="s">
        <v>219</v>
      </c>
      <c r="G122" s="187">
        <v>1100</v>
      </c>
      <c r="H122" s="187">
        <v>1100</v>
      </c>
    </row>
    <row r="123" spans="1:8" ht="31.5">
      <c r="A123" s="228" t="s">
        <v>226</v>
      </c>
      <c r="B123" s="229">
        <v>907</v>
      </c>
      <c r="C123" s="323">
        <v>7</v>
      </c>
      <c r="D123" s="323">
        <v>2</v>
      </c>
      <c r="E123" s="319" t="s">
        <v>247</v>
      </c>
      <c r="F123" s="320" t="s">
        <v>227</v>
      </c>
      <c r="G123" s="187">
        <v>1100</v>
      </c>
      <c r="H123" s="187">
        <v>1100</v>
      </c>
    </row>
    <row r="124" spans="1:8" ht="31.5">
      <c r="A124" s="228" t="s">
        <v>231</v>
      </c>
      <c r="B124" s="229">
        <v>907</v>
      </c>
      <c r="C124" s="323">
        <v>7</v>
      </c>
      <c r="D124" s="323">
        <v>2</v>
      </c>
      <c r="E124" s="319" t="s">
        <v>248</v>
      </c>
      <c r="F124" s="320" t="s">
        <v>219</v>
      </c>
      <c r="G124" s="187">
        <v>90.5</v>
      </c>
      <c r="H124" s="187">
        <v>90.5</v>
      </c>
    </row>
    <row r="125" spans="1:8" ht="31.5">
      <c r="A125" s="228" t="s">
        <v>226</v>
      </c>
      <c r="B125" s="229">
        <v>907</v>
      </c>
      <c r="C125" s="323">
        <v>7</v>
      </c>
      <c r="D125" s="323">
        <v>2</v>
      </c>
      <c r="E125" s="319" t="s">
        <v>248</v>
      </c>
      <c r="F125" s="320" t="s">
        <v>227</v>
      </c>
      <c r="G125" s="187">
        <v>90.5</v>
      </c>
      <c r="H125" s="187">
        <v>90.5</v>
      </c>
    </row>
    <row r="126" spans="1:8" ht="31.5">
      <c r="A126" s="228" t="s">
        <v>249</v>
      </c>
      <c r="B126" s="229">
        <v>907</v>
      </c>
      <c r="C126" s="323">
        <v>7</v>
      </c>
      <c r="D126" s="323">
        <v>2</v>
      </c>
      <c r="E126" s="319" t="s">
        <v>250</v>
      </c>
      <c r="F126" s="320" t="s">
        <v>219</v>
      </c>
      <c r="G126" s="187">
        <v>8585.7000000000007</v>
      </c>
      <c r="H126" s="187">
        <v>8585.7000000000007</v>
      </c>
    </row>
    <row r="127" spans="1:8" ht="31.5">
      <c r="A127" s="228" t="s">
        <v>226</v>
      </c>
      <c r="B127" s="229">
        <v>907</v>
      </c>
      <c r="C127" s="323">
        <v>7</v>
      </c>
      <c r="D127" s="323">
        <v>2</v>
      </c>
      <c r="E127" s="319" t="s">
        <v>250</v>
      </c>
      <c r="F127" s="320" t="s">
        <v>227</v>
      </c>
      <c r="G127" s="187">
        <v>8585.7000000000007</v>
      </c>
      <c r="H127" s="187">
        <v>8585.7000000000007</v>
      </c>
    </row>
    <row r="128" spans="1:8" ht="31.5">
      <c r="A128" s="228" t="s">
        <v>251</v>
      </c>
      <c r="B128" s="229">
        <v>907</v>
      </c>
      <c r="C128" s="323">
        <v>7</v>
      </c>
      <c r="D128" s="323">
        <v>2</v>
      </c>
      <c r="E128" s="319" t="s">
        <v>252</v>
      </c>
      <c r="F128" s="320" t="s">
        <v>219</v>
      </c>
      <c r="G128" s="187">
        <v>120</v>
      </c>
      <c r="H128" s="187">
        <v>120</v>
      </c>
    </row>
    <row r="129" spans="1:8" ht="78.75">
      <c r="A129" s="228" t="s">
        <v>242</v>
      </c>
      <c r="B129" s="229">
        <v>907</v>
      </c>
      <c r="C129" s="323">
        <v>7</v>
      </c>
      <c r="D129" s="323">
        <v>2</v>
      </c>
      <c r="E129" s="319" t="s">
        <v>252</v>
      </c>
      <c r="F129" s="320" t="s">
        <v>0</v>
      </c>
      <c r="G129" s="187">
        <v>120</v>
      </c>
      <c r="H129" s="187">
        <v>120</v>
      </c>
    </row>
    <row r="130" spans="1:8" ht="31.5">
      <c r="A130" s="228" t="s">
        <v>253</v>
      </c>
      <c r="B130" s="229">
        <v>907</v>
      </c>
      <c r="C130" s="323">
        <v>7</v>
      </c>
      <c r="D130" s="323">
        <v>2</v>
      </c>
      <c r="E130" s="319" t="s">
        <v>254</v>
      </c>
      <c r="F130" s="320" t="s">
        <v>219</v>
      </c>
      <c r="G130" s="187">
        <v>15</v>
      </c>
      <c r="H130" s="187">
        <v>15</v>
      </c>
    </row>
    <row r="131" spans="1:8" ht="31.5">
      <c r="A131" s="228" t="s">
        <v>226</v>
      </c>
      <c r="B131" s="229">
        <v>907</v>
      </c>
      <c r="C131" s="323">
        <v>7</v>
      </c>
      <c r="D131" s="323">
        <v>2</v>
      </c>
      <c r="E131" s="319" t="s">
        <v>254</v>
      </c>
      <c r="F131" s="320" t="s">
        <v>227</v>
      </c>
      <c r="G131" s="187">
        <v>15</v>
      </c>
      <c r="H131" s="187">
        <v>15</v>
      </c>
    </row>
    <row r="132" spans="1:8" ht="31.5">
      <c r="A132" s="228" t="s">
        <v>255</v>
      </c>
      <c r="B132" s="229">
        <v>907</v>
      </c>
      <c r="C132" s="323">
        <v>7</v>
      </c>
      <c r="D132" s="323">
        <v>2</v>
      </c>
      <c r="E132" s="319" t="s">
        <v>256</v>
      </c>
      <c r="F132" s="320" t="s">
        <v>219</v>
      </c>
      <c r="G132" s="187">
        <v>94.2</v>
      </c>
      <c r="H132" s="187">
        <v>99.6</v>
      </c>
    </row>
    <row r="133" spans="1:8" ht="31.5">
      <c r="A133" s="228" t="s">
        <v>226</v>
      </c>
      <c r="B133" s="229">
        <v>907</v>
      </c>
      <c r="C133" s="323">
        <v>7</v>
      </c>
      <c r="D133" s="323">
        <v>2</v>
      </c>
      <c r="E133" s="319" t="s">
        <v>256</v>
      </c>
      <c r="F133" s="320" t="s">
        <v>227</v>
      </c>
      <c r="G133" s="187">
        <v>94.2</v>
      </c>
      <c r="H133" s="187">
        <v>99.6</v>
      </c>
    </row>
    <row r="134" spans="1:8" ht="31.5">
      <c r="A134" s="228" t="s">
        <v>236</v>
      </c>
      <c r="B134" s="229">
        <v>907</v>
      </c>
      <c r="C134" s="323">
        <v>7</v>
      </c>
      <c r="D134" s="323">
        <v>2</v>
      </c>
      <c r="E134" s="319" t="s">
        <v>258</v>
      </c>
      <c r="F134" s="320" t="s">
        <v>219</v>
      </c>
      <c r="G134" s="187">
        <v>36310.5</v>
      </c>
      <c r="H134" s="187">
        <v>37312.5</v>
      </c>
    </row>
    <row r="135" spans="1:8" ht="31.5">
      <c r="A135" s="228" t="s">
        <v>226</v>
      </c>
      <c r="B135" s="229">
        <v>907</v>
      </c>
      <c r="C135" s="323">
        <v>7</v>
      </c>
      <c r="D135" s="323">
        <v>2</v>
      </c>
      <c r="E135" s="319" t="s">
        <v>258</v>
      </c>
      <c r="F135" s="320" t="s">
        <v>227</v>
      </c>
      <c r="G135" s="187">
        <v>34153.9</v>
      </c>
      <c r="H135" s="187">
        <v>35155.9</v>
      </c>
    </row>
    <row r="136" spans="1:8">
      <c r="A136" s="228" t="s">
        <v>238</v>
      </c>
      <c r="B136" s="229">
        <v>907</v>
      </c>
      <c r="C136" s="323">
        <v>7</v>
      </c>
      <c r="D136" s="323">
        <v>2</v>
      </c>
      <c r="E136" s="319" t="s">
        <v>258</v>
      </c>
      <c r="F136" s="320" t="s">
        <v>239</v>
      </c>
      <c r="G136" s="187">
        <v>2156.6</v>
      </c>
      <c r="H136" s="187">
        <v>2156.6</v>
      </c>
    </row>
    <row r="137" spans="1:8" ht="110.25">
      <c r="A137" s="228" t="s">
        <v>259</v>
      </c>
      <c r="B137" s="229">
        <v>907</v>
      </c>
      <c r="C137" s="323">
        <v>7</v>
      </c>
      <c r="D137" s="323">
        <v>2</v>
      </c>
      <c r="E137" s="319" t="s">
        <v>260</v>
      </c>
      <c r="F137" s="320" t="s">
        <v>219</v>
      </c>
      <c r="G137" s="187">
        <v>426851.5</v>
      </c>
      <c r="H137" s="187">
        <v>426851.5</v>
      </c>
    </row>
    <row r="138" spans="1:8" ht="78.75">
      <c r="A138" s="228" t="s">
        <v>242</v>
      </c>
      <c r="B138" s="229">
        <v>907</v>
      </c>
      <c r="C138" s="323">
        <v>7</v>
      </c>
      <c r="D138" s="323">
        <v>2</v>
      </c>
      <c r="E138" s="319" t="s">
        <v>260</v>
      </c>
      <c r="F138" s="320" t="s">
        <v>0</v>
      </c>
      <c r="G138" s="187">
        <v>418473.5</v>
      </c>
      <c r="H138" s="187">
        <v>418473.5</v>
      </c>
    </row>
    <row r="139" spans="1:8" ht="31.5">
      <c r="A139" s="228" t="s">
        <v>226</v>
      </c>
      <c r="B139" s="229">
        <v>907</v>
      </c>
      <c r="C139" s="323">
        <v>7</v>
      </c>
      <c r="D139" s="323">
        <v>2</v>
      </c>
      <c r="E139" s="319" t="s">
        <v>260</v>
      </c>
      <c r="F139" s="320" t="s">
        <v>227</v>
      </c>
      <c r="G139" s="187">
        <v>8378</v>
      </c>
      <c r="H139" s="187">
        <v>8378</v>
      </c>
    </row>
    <row r="140" spans="1:8" ht="31.5">
      <c r="A140" s="228" t="s">
        <v>261</v>
      </c>
      <c r="B140" s="229">
        <v>907</v>
      </c>
      <c r="C140" s="323">
        <v>7</v>
      </c>
      <c r="D140" s="323">
        <v>2</v>
      </c>
      <c r="E140" s="319" t="s">
        <v>262</v>
      </c>
      <c r="F140" s="320" t="s">
        <v>219</v>
      </c>
      <c r="G140" s="187">
        <v>1950</v>
      </c>
      <c r="H140" s="187">
        <v>1950</v>
      </c>
    </row>
    <row r="141" spans="1:8" ht="31.5">
      <c r="A141" s="228" t="s">
        <v>226</v>
      </c>
      <c r="B141" s="229">
        <v>907</v>
      </c>
      <c r="C141" s="323">
        <v>7</v>
      </c>
      <c r="D141" s="323">
        <v>2</v>
      </c>
      <c r="E141" s="319" t="s">
        <v>262</v>
      </c>
      <c r="F141" s="320" t="s">
        <v>227</v>
      </c>
      <c r="G141" s="187">
        <v>1950</v>
      </c>
      <c r="H141" s="187">
        <v>1950</v>
      </c>
    </row>
    <row r="142" spans="1:8" ht="124.5" customHeight="1">
      <c r="A142" s="228" t="s">
        <v>263</v>
      </c>
      <c r="B142" s="229">
        <v>907</v>
      </c>
      <c r="C142" s="323">
        <v>7</v>
      </c>
      <c r="D142" s="323">
        <v>2</v>
      </c>
      <c r="E142" s="319" t="s">
        <v>264</v>
      </c>
      <c r="F142" s="320" t="s">
        <v>219</v>
      </c>
      <c r="G142" s="187">
        <v>148.6</v>
      </c>
      <c r="H142" s="187">
        <v>124</v>
      </c>
    </row>
    <row r="143" spans="1:8" ht="31.5">
      <c r="A143" s="228" t="s">
        <v>226</v>
      </c>
      <c r="B143" s="229">
        <v>907</v>
      </c>
      <c r="C143" s="323">
        <v>7</v>
      </c>
      <c r="D143" s="323">
        <v>2</v>
      </c>
      <c r="E143" s="319" t="s">
        <v>264</v>
      </c>
      <c r="F143" s="320" t="s">
        <v>227</v>
      </c>
      <c r="G143" s="187">
        <v>148.6</v>
      </c>
      <c r="H143" s="187">
        <v>124</v>
      </c>
    </row>
    <row r="144" spans="1:8" ht="47.25">
      <c r="A144" s="228" t="s">
        <v>265</v>
      </c>
      <c r="B144" s="229">
        <v>907</v>
      </c>
      <c r="C144" s="323">
        <v>7</v>
      </c>
      <c r="D144" s="323">
        <v>2</v>
      </c>
      <c r="E144" s="319" t="s">
        <v>266</v>
      </c>
      <c r="F144" s="320" t="s">
        <v>219</v>
      </c>
      <c r="G144" s="187">
        <v>6750</v>
      </c>
      <c r="H144" s="187">
        <v>0</v>
      </c>
    </row>
    <row r="145" spans="1:8" ht="31.5">
      <c r="A145" s="228" t="s">
        <v>226</v>
      </c>
      <c r="B145" s="229">
        <v>907</v>
      </c>
      <c r="C145" s="323">
        <v>7</v>
      </c>
      <c r="D145" s="323">
        <v>2</v>
      </c>
      <c r="E145" s="319" t="s">
        <v>266</v>
      </c>
      <c r="F145" s="320" t="s">
        <v>227</v>
      </c>
      <c r="G145" s="187">
        <v>6750</v>
      </c>
      <c r="H145" s="187">
        <v>0</v>
      </c>
    </row>
    <row r="146" spans="1:8" ht="63">
      <c r="A146" s="228" t="s">
        <v>267</v>
      </c>
      <c r="B146" s="229">
        <v>907</v>
      </c>
      <c r="C146" s="323">
        <v>7</v>
      </c>
      <c r="D146" s="323">
        <v>2</v>
      </c>
      <c r="E146" s="319" t="s">
        <v>268</v>
      </c>
      <c r="F146" s="320" t="s">
        <v>219</v>
      </c>
      <c r="G146" s="187">
        <v>5756.2</v>
      </c>
      <c r="H146" s="187">
        <v>5756.2</v>
      </c>
    </row>
    <row r="147" spans="1:8" ht="31.5">
      <c r="A147" s="228" t="s">
        <v>226</v>
      </c>
      <c r="B147" s="229">
        <v>907</v>
      </c>
      <c r="C147" s="323">
        <v>7</v>
      </c>
      <c r="D147" s="323">
        <v>2</v>
      </c>
      <c r="E147" s="319" t="s">
        <v>268</v>
      </c>
      <c r="F147" s="320" t="s">
        <v>227</v>
      </c>
      <c r="G147" s="187">
        <v>5756.2</v>
      </c>
      <c r="H147" s="187">
        <v>5756.2</v>
      </c>
    </row>
    <row r="148" spans="1:8" ht="126">
      <c r="A148" s="228" t="s">
        <v>271</v>
      </c>
      <c r="B148" s="229">
        <v>907</v>
      </c>
      <c r="C148" s="323">
        <v>7</v>
      </c>
      <c r="D148" s="323">
        <v>2</v>
      </c>
      <c r="E148" s="319" t="s">
        <v>272</v>
      </c>
      <c r="F148" s="320" t="s">
        <v>219</v>
      </c>
      <c r="G148" s="187">
        <v>589.5</v>
      </c>
      <c r="H148" s="187">
        <v>5145.1000000000004</v>
      </c>
    </row>
    <row r="149" spans="1:8" ht="31.5">
      <c r="A149" s="228" t="s">
        <v>226</v>
      </c>
      <c r="B149" s="229">
        <v>907</v>
      </c>
      <c r="C149" s="323">
        <v>7</v>
      </c>
      <c r="D149" s="323">
        <v>2</v>
      </c>
      <c r="E149" s="319" t="s">
        <v>272</v>
      </c>
      <c r="F149" s="320" t="s">
        <v>227</v>
      </c>
      <c r="G149" s="187">
        <v>589.5</v>
      </c>
      <c r="H149" s="187">
        <v>5145.1000000000004</v>
      </c>
    </row>
    <row r="150" spans="1:8">
      <c r="A150" s="228" t="s">
        <v>844</v>
      </c>
      <c r="B150" s="229">
        <v>907</v>
      </c>
      <c r="C150" s="323">
        <v>7</v>
      </c>
      <c r="D150" s="323">
        <v>2</v>
      </c>
      <c r="E150" s="319" t="s">
        <v>845</v>
      </c>
      <c r="F150" s="320" t="s">
        <v>219</v>
      </c>
      <c r="G150" s="187">
        <v>888.8</v>
      </c>
      <c r="H150" s="187">
        <v>335.6</v>
      </c>
    </row>
    <row r="151" spans="1:8" ht="47.25">
      <c r="A151" s="228" t="s">
        <v>846</v>
      </c>
      <c r="B151" s="229">
        <v>907</v>
      </c>
      <c r="C151" s="323">
        <v>7</v>
      </c>
      <c r="D151" s="323">
        <v>2</v>
      </c>
      <c r="E151" s="319" t="s">
        <v>847</v>
      </c>
      <c r="F151" s="320" t="s">
        <v>219</v>
      </c>
      <c r="G151" s="187">
        <v>888.8</v>
      </c>
      <c r="H151" s="187">
        <v>335.6</v>
      </c>
    </row>
    <row r="152" spans="1:8" ht="31.5">
      <c r="A152" s="228" t="s">
        <v>226</v>
      </c>
      <c r="B152" s="229">
        <v>907</v>
      </c>
      <c r="C152" s="323">
        <v>7</v>
      </c>
      <c r="D152" s="323">
        <v>2</v>
      </c>
      <c r="E152" s="319" t="s">
        <v>847</v>
      </c>
      <c r="F152" s="320" t="s">
        <v>227</v>
      </c>
      <c r="G152" s="187">
        <v>888.8</v>
      </c>
      <c r="H152" s="187">
        <v>335.6</v>
      </c>
    </row>
    <row r="153" spans="1:8" ht="47.25">
      <c r="A153" s="228" t="s">
        <v>286</v>
      </c>
      <c r="B153" s="229">
        <v>907</v>
      </c>
      <c r="C153" s="323">
        <v>7</v>
      </c>
      <c r="D153" s="323">
        <v>2</v>
      </c>
      <c r="E153" s="319" t="s">
        <v>287</v>
      </c>
      <c r="F153" s="320" t="s">
        <v>219</v>
      </c>
      <c r="G153" s="187">
        <v>9</v>
      </c>
      <c r="H153" s="187">
        <v>9</v>
      </c>
    </row>
    <row r="154" spans="1:8" ht="47.25">
      <c r="A154" s="228" t="s">
        <v>299</v>
      </c>
      <c r="B154" s="229">
        <v>907</v>
      </c>
      <c r="C154" s="323">
        <v>7</v>
      </c>
      <c r="D154" s="323">
        <v>2</v>
      </c>
      <c r="E154" s="319" t="s">
        <v>300</v>
      </c>
      <c r="F154" s="320" t="s">
        <v>219</v>
      </c>
      <c r="G154" s="187">
        <v>9</v>
      </c>
      <c r="H154" s="187">
        <v>9</v>
      </c>
    </row>
    <row r="155" spans="1:8" ht="63">
      <c r="A155" s="228" t="s">
        <v>301</v>
      </c>
      <c r="B155" s="229">
        <v>907</v>
      </c>
      <c r="C155" s="323">
        <v>7</v>
      </c>
      <c r="D155" s="323">
        <v>2</v>
      </c>
      <c r="E155" s="319" t="s">
        <v>302</v>
      </c>
      <c r="F155" s="320" t="s">
        <v>219</v>
      </c>
      <c r="G155" s="187">
        <v>9</v>
      </c>
      <c r="H155" s="187">
        <v>9</v>
      </c>
    </row>
    <row r="156" spans="1:8" ht="31.5">
      <c r="A156" s="228" t="s">
        <v>303</v>
      </c>
      <c r="B156" s="229">
        <v>907</v>
      </c>
      <c r="C156" s="323">
        <v>7</v>
      </c>
      <c r="D156" s="323">
        <v>2</v>
      </c>
      <c r="E156" s="319" t="s">
        <v>302</v>
      </c>
      <c r="F156" s="320" t="s">
        <v>304</v>
      </c>
      <c r="G156" s="187">
        <v>9</v>
      </c>
      <c r="H156" s="187">
        <v>9</v>
      </c>
    </row>
    <row r="157" spans="1:8" ht="63">
      <c r="A157" s="228" t="s">
        <v>352</v>
      </c>
      <c r="B157" s="229">
        <v>907</v>
      </c>
      <c r="C157" s="323">
        <v>7</v>
      </c>
      <c r="D157" s="323">
        <v>2</v>
      </c>
      <c r="E157" s="319" t="s">
        <v>353</v>
      </c>
      <c r="F157" s="320" t="s">
        <v>219</v>
      </c>
      <c r="G157" s="187">
        <v>30</v>
      </c>
      <c r="H157" s="187">
        <v>0.7</v>
      </c>
    </row>
    <row r="158" spans="1:8" ht="63">
      <c r="A158" s="228" t="s">
        <v>374</v>
      </c>
      <c r="B158" s="229">
        <v>907</v>
      </c>
      <c r="C158" s="323">
        <v>7</v>
      </c>
      <c r="D158" s="323">
        <v>2</v>
      </c>
      <c r="E158" s="319" t="s">
        <v>375</v>
      </c>
      <c r="F158" s="320" t="s">
        <v>219</v>
      </c>
      <c r="G158" s="187">
        <v>30</v>
      </c>
      <c r="H158" s="187">
        <v>0.7</v>
      </c>
    </row>
    <row r="159" spans="1:8" ht="47.25">
      <c r="A159" s="228" t="s">
        <v>376</v>
      </c>
      <c r="B159" s="229">
        <v>907</v>
      </c>
      <c r="C159" s="323">
        <v>7</v>
      </c>
      <c r="D159" s="323">
        <v>2</v>
      </c>
      <c r="E159" s="319" t="s">
        <v>377</v>
      </c>
      <c r="F159" s="320" t="s">
        <v>219</v>
      </c>
      <c r="G159" s="187">
        <v>30</v>
      </c>
      <c r="H159" s="187">
        <v>0.7</v>
      </c>
    </row>
    <row r="160" spans="1:8" ht="63">
      <c r="A160" s="228" t="s">
        <v>297</v>
      </c>
      <c r="B160" s="229">
        <v>907</v>
      </c>
      <c r="C160" s="323">
        <v>7</v>
      </c>
      <c r="D160" s="323">
        <v>2</v>
      </c>
      <c r="E160" s="319" t="s">
        <v>378</v>
      </c>
      <c r="F160" s="320" t="s">
        <v>219</v>
      </c>
      <c r="G160" s="187">
        <v>30</v>
      </c>
      <c r="H160" s="187">
        <v>0.7</v>
      </c>
    </row>
    <row r="161" spans="1:8" ht="31.5">
      <c r="A161" s="228" t="s">
        <v>226</v>
      </c>
      <c r="B161" s="229">
        <v>907</v>
      </c>
      <c r="C161" s="323">
        <v>7</v>
      </c>
      <c r="D161" s="323">
        <v>2</v>
      </c>
      <c r="E161" s="319" t="s">
        <v>378</v>
      </c>
      <c r="F161" s="320" t="s">
        <v>227</v>
      </c>
      <c r="G161" s="187">
        <v>30</v>
      </c>
      <c r="H161" s="187">
        <v>0.7</v>
      </c>
    </row>
    <row r="162" spans="1:8">
      <c r="A162" s="228" t="s">
        <v>276</v>
      </c>
      <c r="B162" s="229">
        <v>907</v>
      </c>
      <c r="C162" s="323">
        <v>7</v>
      </c>
      <c r="D162" s="323">
        <v>3</v>
      </c>
      <c r="E162" s="319" t="s">
        <v>219</v>
      </c>
      <c r="F162" s="320" t="s">
        <v>219</v>
      </c>
      <c r="G162" s="187">
        <v>40603.800000000003</v>
      </c>
      <c r="H162" s="187">
        <v>41879.800000000003</v>
      </c>
    </row>
    <row r="163" spans="1:8" ht="31.5">
      <c r="A163" s="228" t="s">
        <v>217</v>
      </c>
      <c r="B163" s="229">
        <v>907</v>
      </c>
      <c r="C163" s="323">
        <v>7</v>
      </c>
      <c r="D163" s="323">
        <v>3</v>
      </c>
      <c r="E163" s="319" t="s">
        <v>218</v>
      </c>
      <c r="F163" s="320" t="s">
        <v>219</v>
      </c>
      <c r="G163" s="187">
        <v>40574.800000000003</v>
      </c>
      <c r="H163" s="187">
        <v>41819.800000000003</v>
      </c>
    </row>
    <row r="164" spans="1:8" ht="31.5">
      <c r="A164" s="228" t="s">
        <v>220</v>
      </c>
      <c r="B164" s="229">
        <v>907</v>
      </c>
      <c r="C164" s="323">
        <v>7</v>
      </c>
      <c r="D164" s="323">
        <v>3</v>
      </c>
      <c r="E164" s="319" t="s">
        <v>221</v>
      </c>
      <c r="F164" s="320" t="s">
        <v>219</v>
      </c>
      <c r="G164" s="187">
        <v>40574.800000000003</v>
      </c>
      <c r="H164" s="187">
        <v>41819.800000000003</v>
      </c>
    </row>
    <row r="165" spans="1:8" ht="31.5">
      <c r="A165" s="228" t="s">
        <v>273</v>
      </c>
      <c r="B165" s="229">
        <v>907</v>
      </c>
      <c r="C165" s="323">
        <v>7</v>
      </c>
      <c r="D165" s="323">
        <v>3</v>
      </c>
      <c r="E165" s="319" t="s">
        <v>274</v>
      </c>
      <c r="F165" s="320" t="s">
        <v>219</v>
      </c>
      <c r="G165" s="187">
        <v>40574.800000000003</v>
      </c>
      <c r="H165" s="187">
        <v>41819.800000000003</v>
      </c>
    </row>
    <row r="166" spans="1:8" ht="31.5">
      <c r="A166" s="228" t="s">
        <v>224</v>
      </c>
      <c r="B166" s="229">
        <v>907</v>
      </c>
      <c r="C166" s="323">
        <v>7</v>
      </c>
      <c r="D166" s="323">
        <v>3</v>
      </c>
      <c r="E166" s="319" t="s">
        <v>275</v>
      </c>
      <c r="F166" s="320" t="s">
        <v>219</v>
      </c>
      <c r="G166" s="187">
        <v>62.5</v>
      </c>
      <c r="H166" s="187">
        <v>62.5</v>
      </c>
    </row>
    <row r="167" spans="1:8" ht="31.5">
      <c r="A167" s="228" t="s">
        <v>226</v>
      </c>
      <c r="B167" s="229">
        <v>907</v>
      </c>
      <c r="C167" s="323">
        <v>7</v>
      </c>
      <c r="D167" s="323">
        <v>3</v>
      </c>
      <c r="E167" s="319" t="s">
        <v>275</v>
      </c>
      <c r="F167" s="320" t="s">
        <v>227</v>
      </c>
      <c r="G167" s="187">
        <v>62.5</v>
      </c>
      <c r="H167" s="187">
        <v>62.5</v>
      </c>
    </row>
    <row r="168" spans="1:8" ht="31.5">
      <c r="A168" s="228" t="s">
        <v>236</v>
      </c>
      <c r="B168" s="229">
        <v>907</v>
      </c>
      <c r="C168" s="323">
        <v>7</v>
      </c>
      <c r="D168" s="323">
        <v>3</v>
      </c>
      <c r="E168" s="319" t="s">
        <v>278</v>
      </c>
      <c r="F168" s="320" t="s">
        <v>219</v>
      </c>
      <c r="G168" s="187">
        <v>26335</v>
      </c>
      <c r="H168" s="187">
        <v>28445.3</v>
      </c>
    </row>
    <row r="169" spans="1:8" ht="78.75">
      <c r="A169" s="228" t="s">
        <v>242</v>
      </c>
      <c r="B169" s="229">
        <v>907</v>
      </c>
      <c r="C169" s="323">
        <v>7</v>
      </c>
      <c r="D169" s="323">
        <v>3</v>
      </c>
      <c r="E169" s="319" t="s">
        <v>278</v>
      </c>
      <c r="F169" s="320" t="s">
        <v>0</v>
      </c>
      <c r="G169" s="187">
        <v>23535.7</v>
      </c>
      <c r="H169" s="187">
        <v>25646</v>
      </c>
    </row>
    <row r="170" spans="1:8" ht="31.5">
      <c r="A170" s="228" t="s">
        <v>226</v>
      </c>
      <c r="B170" s="229">
        <v>907</v>
      </c>
      <c r="C170" s="323">
        <v>7</v>
      </c>
      <c r="D170" s="323">
        <v>3</v>
      </c>
      <c r="E170" s="319" t="s">
        <v>278</v>
      </c>
      <c r="F170" s="320" t="s">
        <v>227</v>
      </c>
      <c r="G170" s="187">
        <v>2452.9</v>
      </c>
      <c r="H170" s="187">
        <v>2452.9</v>
      </c>
    </row>
    <row r="171" spans="1:8">
      <c r="A171" s="228" t="s">
        <v>238</v>
      </c>
      <c r="B171" s="229">
        <v>907</v>
      </c>
      <c r="C171" s="323">
        <v>7</v>
      </c>
      <c r="D171" s="323">
        <v>3</v>
      </c>
      <c r="E171" s="319" t="s">
        <v>278</v>
      </c>
      <c r="F171" s="320" t="s">
        <v>239</v>
      </c>
      <c r="G171" s="187">
        <v>346.4</v>
      </c>
      <c r="H171" s="187">
        <v>346.4</v>
      </c>
    </row>
    <row r="172" spans="1:8" ht="173.25">
      <c r="A172" s="228" t="s">
        <v>279</v>
      </c>
      <c r="B172" s="229">
        <v>907</v>
      </c>
      <c r="C172" s="323">
        <v>7</v>
      </c>
      <c r="D172" s="323">
        <v>3</v>
      </c>
      <c r="E172" s="319" t="s">
        <v>280</v>
      </c>
      <c r="F172" s="320" t="s">
        <v>219</v>
      </c>
      <c r="G172" s="187">
        <v>14177.3</v>
      </c>
      <c r="H172" s="187">
        <v>13312</v>
      </c>
    </row>
    <row r="173" spans="1:8" ht="78.75">
      <c r="A173" s="228" t="s">
        <v>242</v>
      </c>
      <c r="B173" s="229">
        <v>907</v>
      </c>
      <c r="C173" s="323">
        <v>7</v>
      </c>
      <c r="D173" s="323">
        <v>3</v>
      </c>
      <c r="E173" s="319" t="s">
        <v>280</v>
      </c>
      <c r="F173" s="320" t="s">
        <v>0</v>
      </c>
      <c r="G173" s="187">
        <v>14177.3</v>
      </c>
      <c r="H173" s="187">
        <v>13312</v>
      </c>
    </row>
    <row r="174" spans="1:8" ht="63">
      <c r="A174" s="228" t="s">
        <v>352</v>
      </c>
      <c r="B174" s="229">
        <v>907</v>
      </c>
      <c r="C174" s="323">
        <v>7</v>
      </c>
      <c r="D174" s="323">
        <v>3</v>
      </c>
      <c r="E174" s="319" t="s">
        <v>353</v>
      </c>
      <c r="F174" s="320" t="s">
        <v>219</v>
      </c>
      <c r="G174" s="187">
        <v>29</v>
      </c>
      <c r="H174" s="187">
        <v>60</v>
      </c>
    </row>
    <row r="175" spans="1:8" ht="63">
      <c r="A175" s="228" t="s">
        <v>374</v>
      </c>
      <c r="B175" s="229">
        <v>907</v>
      </c>
      <c r="C175" s="323">
        <v>7</v>
      </c>
      <c r="D175" s="323">
        <v>3</v>
      </c>
      <c r="E175" s="319" t="s">
        <v>375</v>
      </c>
      <c r="F175" s="320" t="s">
        <v>219</v>
      </c>
      <c r="G175" s="187">
        <v>29</v>
      </c>
      <c r="H175" s="187">
        <v>60</v>
      </c>
    </row>
    <row r="176" spans="1:8" ht="47.25">
      <c r="A176" s="228" t="s">
        <v>376</v>
      </c>
      <c r="B176" s="229">
        <v>907</v>
      </c>
      <c r="C176" s="323">
        <v>7</v>
      </c>
      <c r="D176" s="323">
        <v>3</v>
      </c>
      <c r="E176" s="319" t="s">
        <v>377</v>
      </c>
      <c r="F176" s="320" t="s">
        <v>219</v>
      </c>
      <c r="G176" s="187">
        <v>29</v>
      </c>
      <c r="H176" s="187">
        <v>60</v>
      </c>
    </row>
    <row r="177" spans="1:8" ht="63">
      <c r="A177" s="228" t="s">
        <v>297</v>
      </c>
      <c r="B177" s="229">
        <v>907</v>
      </c>
      <c r="C177" s="323">
        <v>7</v>
      </c>
      <c r="D177" s="323">
        <v>3</v>
      </c>
      <c r="E177" s="319" t="s">
        <v>378</v>
      </c>
      <c r="F177" s="320" t="s">
        <v>219</v>
      </c>
      <c r="G177" s="187">
        <v>29</v>
      </c>
      <c r="H177" s="187">
        <v>60</v>
      </c>
    </row>
    <row r="178" spans="1:8" ht="31.5">
      <c r="A178" s="228" t="s">
        <v>226</v>
      </c>
      <c r="B178" s="229">
        <v>907</v>
      </c>
      <c r="C178" s="323">
        <v>7</v>
      </c>
      <c r="D178" s="323">
        <v>3</v>
      </c>
      <c r="E178" s="319" t="s">
        <v>378</v>
      </c>
      <c r="F178" s="320" t="s">
        <v>227</v>
      </c>
      <c r="G178" s="187">
        <v>29</v>
      </c>
      <c r="H178" s="187">
        <v>60</v>
      </c>
    </row>
    <row r="179" spans="1:8" ht="31.5">
      <c r="A179" s="228" t="s">
        <v>235</v>
      </c>
      <c r="B179" s="229">
        <v>907</v>
      </c>
      <c r="C179" s="323">
        <v>7</v>
      </c>
      <c r="D179" s="323">
        <v>5</v>
      </c>
      <c r="E179" s="319" t="s">
        <v>219</v>
      </c>
      <c r="F179" s="320" t="s">
        <v>219</v>
      </c>
      <c r="G179" s="187">
        <v>274.7</v>
      </c>
      <c r="H179" s="187">
        <v>274.7</v>
      </c>
    </row>
    <row r="180" spans="1:8" ht="31.5">
      <c r="A180" s="228" t="s">
        <v>217</v>
      </c>
      <c r="B180" s="229">
        <v>907</v>
      </c>
      <c r="C180" s="323">
        <v>7</v>
      </c>
      <c r="D180" s="323">
        <v>5</v>
      </c>
      <c r="E180" s="319" t="s">
        <v>218</v>
      </c>
      <c r="F180" s="320" t="s">
        <v>219</v>
      </c>
      <c r="G180" s="187">
        <v>274.7</v>
      </c>
      <c r="H180" s="187">
        <v>274.7</v>
      </c>
    </row>
    <row r="181" spans="1:8" ht="31.5">
      <c r="A181" s="228" t="s">
        <v>220</v>
      </c>
      <c r="B181" s="229">
        <v>907</v>
      </c>
      <c r="C181" s="323">
        <v>7</v>
      </c>
      <c r="D181" s="323">
        <v>5</v>
      </c>
      <c r="E181" s="319" t="s">
        <v>221</v>
      </c>
      <c r="F181" s="320" t="s">
        <v>219</v>
      </c>
      <c r="G181" s="187">
        <v>274.7</v>
      </c>
      <c r="H181" s="187">
        <v>274.7</v>
      </c>
    </row>
    <row r="182" spans="1:8" ht="31.5">
      <c r="A182" s="228" t="s">
        <v>222</v>
      </c>
      <c r="B182" s="229">
        <v>907</v>
      </c>
      <c r="C182" s="323">
        <v>7</v>
      </c>
      <c r="D182" s="323">
        <v>5</v>
      </c>
      <c r="E182" s="319" t="s">
        <v>223</v>
      </c>
      <c r="F182" s="320" t="s">
        <v>219</v>
      </c>
      <c r="G182" s="187">
        <v>153.69999999999999</v>
      </c>
      <c r="H182" s="187">
        <v>153.69999999999999</v>
      </c>
    </row>
    <row r="183" spans="1:8" ht="31.5">
      <c r="A183" s="228" t="s">
        <v>233</v>
      </c>
      <c r="B183" s="229">
        <v>907</v>
      </c>
      <c r="C183" s="323">
        <v>7</v>
      </c>
      <c r="D183" s="323">
        <v>5</v>
      </c>
      <c r="E183" s="319" t="s">
        <v>234</v>
      </c>
      <c r="F183" s="320" t="s">
        <v>219</v>
      </c>
      <c r="G183" s="187">
        <v>153.69999999999999</v>
      </c>
      <c r="H183" s="187">
        <v>153.69999999999999</v>
      </c>
    </row>
    <row r="184" spans="1:8" ht="31.5">
      <c r="A184" s="228" t="s">
        <v>226</v>
      </c>
      <c r="B184" s="229">
        <v>907</v>
      </c>
      <c r="C184" s="323">
        <v>7</v>
      </c>
      <c r="D184" s="323">
        <v>5</v>
      </c>
      <c r="E184" s="319" t="s">
        <v>234</v>
      </c>
      <c r="F184" s="320" t="s">
        <v>227</v>
      </c>
      <c r="G184" s="187">
        <v>153.69999999999999</v>
      </c>
      <c r="H184" s="187">
        <v>153.69999999999999</v>
      </c>
    </row>
    <row r="185" spans="1:8" ht="31.5">
      <c r="A185" s="228" t="s">
        <v>243</v>
      </c>
      <c r="B185" s="229">
        <v>907</v>
      </c>
      <c r="C185" s="323">
        <v>7</v>
      </c>
      <c r="D185" s="323">
        <v>5</v>
      </c>
      <c r="E185" s="319" t="s">
        <v>244</v>
      </c>
      <c r="F185" s="320" t="s">
        <v>219</v>
      </c>
      <c r="G185" s="187">
        <v>121</v>
      </c>
      <c r="H185" s="187">
        <v>121</v>
      </c>
    </row>
    <row r="186" spans="1:8" ht="31.5">
      <c r="A186" s="228" t="s">
        <v>233</v>
      </c>
      <c r="B186" s="229">
        <v>907</v>
      </c>
      <c r="C186" s="323">
        <v>7</v>
      </c>
      <c r="D186" s="323">
        <v>5</v>
      </c>
      <c r="E186" s="319" t="s">
        <v>257</v>
      </c>
      <c r="F186" s="320" t="s">
        <v>219</v>
      </c>
      <c r="G186" s="187">
        <v>121</v>
      </c>
      <c r="H186" s="187">
        <v>121</v>
      </c>
    </row>
    <row r="187" spans="1:8" ht="31.5">
      <c r="A187" s="228" t="s">
        <v>226</v>
      </c>
      <c r="B187" s="229">
        <v>907</v>
      </c>
      <c r="C187" s="323">
        <v>7</v>
      </c>
      <c r="D187" s="323">
        <v>5</v>
      </c>
      <c r="E187" s="319" t="s">
        <v>257</v>
      </c>
      <c r="F187" s="320" t="s">
        <v>227</v>
      </c>
      <c r="G187" s="187">
        <v>121</v>
      </c>
      <c r="H187" s="187">
        <v>121</v>
      </c>
    </row>
    <row r="188" spans="1:8">
      <c r="A188" s="228" t="s">
        <v>308</v>
      </c>
      <c r="B188" s="229">
        <v>907</v>
      </c>
      <c r="C188" s="323">
        <v>7</v>
      </c>
      <c r="D188" s="323">
        <v>7</v>
      </c>
      <c r="E188" s="319" t="s">
        <v>219</v>
      </c>
      <c r="F188" s="320" t="s">
        <v>219</v>
      </c>
      <c r="G188" s="187">
        <v>3176.9</v>
      </c>
      <c r="H188" s="187">
        <v>3176.9</v>
      </c>
    </row>
    <row r="189" spans="1:8" ht="31.5">
      <c r="A189" s="228" t="s">
        <v>217</v>
      </c>
      <c r="B189" s="229">
        <v>907</v>
      </c>
      <c r="C189" s="323">
        <v>7</v>
      </c>
      <c r="D189" s="323">
        <v>7</v>
      </c>
      <c r="E189" s="319" t="s">
        <v>218</v>
      </c>
      <c r="F189" s="320" t="s">
        <v>219</v>
      </c>
      <c r="G189" s="187">
        <v>3176.9</v>
      </c>
      <c r="H189" s="187">
        <v>3176.9</v>
      </c>
    </row>
    <row r="190" spans="1:8" ht="47.25">
      <c r="A190" s="228" t="s">
        <v>286</v>
      </c>
      <c r="B190" s="229">
        <v>907</v>
      </c>
      <c r="C190" s="323">
        <v>7</v>
      </c>
      <c r="D190" s="323">
        <v>7</v>
      </c>
      <c r="E190" s="319" t="s">
        <v>287</v>
      </c>
      <c r="F190" s="320" t="s">
        <v>219</v>
      </c>
      <c r="G190" s="187">
        <v>3176.9</v>
      </c>
      <c r="H190" s="187">
        <v>3176.9</v>
      </c>
    </row>
    <row r="191" spans="1:8" ht="31.5">
      <c r="A191" s="228" t="s">
        <v>305</v>
      </c>
      <c r="B191" s="229">
        <v>907</v>
      </c>
      <c r="C191" s="323">
        <v>7</v>
      </c>
      <c r="D191" s="323">
        <v>7</v>
      </c>
      <c r="E191" s="319" t="s">
        <v>306</v>
      </c>
      <c r="F191" s="320" t="s">
        <v>219</v>
      </c>
      <c r="G191" s="187">
        <v>3176.9</v>
      </c>
      <c r="H191" s="187">
        <v>3176.9</v>
      </c>
    </row>
    <row r="192" spans="1:8" ht="31.5">
      <c r="A192" s="228" t="s">
        <v>231</v>
      </c>
      <c r="B192" s="229">
        <v>907</v>
      </c>
      <c r="C192" s="323">
        <v>7</v>
      </c>
      <c r="D192" s="323">
        <v>7</v>
      </c>
      <c r="E192" s="319" t="s">
        <v>307</v>
      </c>
      <c r="F192" s="320" t="s">
        <v>219</v>
      </c>
      <c r="G192" s="187">
        <v>254.9</v>
      </c>
      <c r="H192" s="187">
        <v>254.9</v>
      </c>
    </row>
    <row r="193" spans="1:8" ht="31.5">
      <c r="A193" s="228" t="s">
        <v>226</v>
      </c>
      <c r="B193" s="229">
        <v>907</v>
      </c>
      <c r="C193" s="323">
        <v>7</v>
      </c>
      <c r="D193" s="323">
        <v>7</v>
      </c>
      <c r="E193" s="319" t="s">
        <v>307</v>
      </c>
      <c r="F193" s="320" t="s">
        <v>227</v>
      </c>
      <c r="G193" s="187">
        <v>254.9</v>
      </c>
      <c r="H193" s="187">
        <v>254.9</v>
      </c>
    </row>
    <row r="194" spans="1:8" ht="78" customHeight="1">
      <c r="A194" s="228" t="s">
        <v>309</v>
      </c>
      <c r="B194" s="229">
        <v>907</v>
      </c>
      <c r="C194" s="323">
        <v>7</v>
      </c>
      <c r="D194" s="323">
        <v>7</v>
      </c>
      <c r="E194" s="319" t="s">
        <v>310</v>
      </c>
      <c r="F194" s="320" t="s">
        <v>219</v>
      </c>
      <c r="G194" s="187">
        <v>2922</v>
      </c>
      <c r="H194" s="187">
        <v>2922</v>
      </c>
    </row>
    <row r="195" spans="1:8" ht="31.5">
      <c r="A195" s="228" t="s">
        <v>226</v>
      </c>
      <c r="B195" s="229">
        <v>907</v>
      </c>
      <c r="C195" s="323">
        <v>7</v>
      </c>
      <c r="D195" s="323">
        <v>7</v>
      </c>
      <c r="E195" s="319" t="s">
        <v>310</v>
      </c>
      <c r="F195" s="320" t="s">
        <v>227</v>
      </c>
      <c r="G195" s="187">
        <v>2922</v>
      </c>
      <c r="H195" s="187">
        <v>2922</v>
      </c>
    </row>
    <row r="196" spans="1:8">
      <c r="A196" s="228" t="s">
        <v>292</v>
      </c>
      <c r="B196" s="229">
        <v>907</v>
      </c>
      <c r="C196" s="323">
        <v>7</v>
      </c>
      <c r="D196" s="323">
        <v>9</v>
      </c>
      <c r="E196" s="319" t="s">
        <v>219</v>
      </c>
      <c r="F196" s="320" t="s">
        <v>219</v>
      </c>
      <c r="G196" s="187">
        <v>11613.1</v>
      </c>
      <c r="H196" s="187">
        <v>11980.9</v>
      </c>
    </row>
    <row r="197" spans="1:8" ht="31.5">
      <c r="A197" s="228" t="s">
        <v>217</v>
      </c>
      <c r="B197" s="229">
        <v>907</v>
      </c>
      <c r="C197" s="323">
        <v>7</v>
      </c>
      <c r="D197" s="323">
        <v>9</v>
      </c>
      <c r="E197" s="319" t="s">
        <v>218</v>
      </c>
      <c r="F197" s="320" t="s">
        <v>219</v>
      </c>
      <c r="G197" s="187">
        <v>11575.8</v>
      </c>
      <c r="H197" s="187">
        <v>11927.8</v>
      </c>
    </row>
    <row r="198" spans="1:8" ht="47.25">
      <c r="A198" s="228" t="s">
        <v>286</v>
      </c>
      <c r="B198" s="229">
        <v>907</v>
      </c>
      <c r="C198" s="323">
        <v>7</v>
      </c>
      <c r="D198" s="323">
        <v>9</v>
      </c>
      <c r="E198" s="319" t="s">
        <v>287</v>
      </c>
      <c r="F198" s="320" t="s">
        <v>219</v>
      </c>
      <c r="G198" s="187">
        <v>11575.8</v>
      </c>
      <c r="H198" s="187">
        <v>11927.8</v>
      </c>
    </row>
    <row r="199" spans="1:8" ht="31.5">
      <c r="A199" s="228" t="s">
        <v>288</v>
      </c>
      <c r="B199" s="229">
        <v>907</v>
      </c>
      <c r="C199" s="323">
        <v>7</v>
      </c>
      <c r="D199" s="323">
        <v>9</v>
      </c>
      <c r="E199" s="319" t="s">
        <v>289</v>
      </c>
      <c r="F199" s="320" t="s">
        <v>219</v>
      </c>
      <c r="G199" s="187">
        <v>10612.6</v>
      </c>
      <c r="H199" s="187">
        <v>10964.6</v>
      </c>
    </row>
    <row r="200" spans="1:8" ht="31.5">
      <c r="A200" s="228" t="s">
        <v>290</v>
      </c>
      <c r="B200" s="229">
        <v>907</v>
      </c>
      <c r="C200" s="323">
        <v>7</v>
      </c>
      <c r="D200" s="323">
        <v>9</v>
      </c>
      <c r="E200" s="319" t="s">
        <v>291</v>
      </c>
      <c r="F200" s="320" t="s">
        <v>219</v>
      </c>
      <c r="G200" s="187">
        <v>2091.6999999999998</v>
      </c>
      <c r="H200" s="187">
        <v>2250.1</v>
      </c>
    </row>
    <row r="201" spans="1:8" ht="78.75">
      <c r="A201" s="228" t="s">
        <v>242</v>
      </c>
      <c r="B201" s="229">
        <v>907</v>
      </c>
      <c r="C201" s="323">
        <v>7</v>
      </c>
      <c r="D201" s="323">
        <v>9</v>
      </c>
      <c r="E201" s="319" t="s">
        <v>291</v>
      </c>
      <c r="F201" s="320" t="s">
        <v>0</v>
      </c>
      <c r="G201" s="187">
        <v>1665.6</v>
      </c>
      <c r="H201" s="187">
        <v>1824</v>
      </c>
    </row>
    <row r="202" spans="1:8" ht="31.5">
      <c r="A202" s="228" t="s">
        <v>226</v>
      </c>
      <c r="B202" s="229">
        <v>907</v>
      </c>
      <c r="C202" s="323">
        <v>7</v>
      </c>
      <c r="D202" s="323">
        <v>9</v>
      </c>
      <c r="E202" s="319" t="s">
        <v>291</v>
      </c>
      <c r="F202" s="320" t="s">
        <v>227</v>
      </c>
      <c r="G202" s="187">
        <v>422.3</v>
      </c>
      <c r="H202" s="187">
        <v>422.3</v>
      </c>
    </row>
    <row r="203" spans="1:8">
      <c r="A203" s="228" t="s">
        <v>238</v>
      </c>
      <c r="B203" s="229">
        <v>907</v>
      </c>
      <c r="C203" s="323">
        <v>7</v>
      </c>
      <c r="D203" s="323">
        <v>9</v>
      </c>
      <c r="E203" s="319" t="s">
        <v>291</v>
      </c>
      <c r="F203" s="320" t="s">
        <v>239</v>
      </c>
      <c r="G203" s="187">
        <v>3.8</v>
      </c>
      <c r="H203" s="187">
        <v>3.8</v>
      </c>
    </row>
    <row r="204" spans="1:8" ht="31.5">
      <c r="A204" s="228" t="s">
        <v>236</v>
      </c>
      <c r="B204" s="229">
        <v>907</v>
      </c>
      <c r="C204" s="323">
        <v>7</v>
      </c>
      <c r="D204" s="323">
        <v>9</v>
      </c>
      <c r="E204" s="319" t="s">
        <v>293</v>
      </c>
      <c r="F204" s="320" t="s">
        <v>219</v>
      </c>
      <c r="G204" s="187">
        <v>4636.5</v>
      </c>
      <c r="H204" s="187">
        <v>5070.5</v>
      </c>
    </row>
    <row r="205" spans="1:8" ht="78.75">
      <c r="A205" s="228" t="s">
        <v>242</v>
      </c>
      <c r="B205" s="229">
        <v>907</v>
      </c>
      <c r="C205" s="323">
        <v>7</v>
      </c>
      <c r="D205" s="323">
        <v>9</v>
      </c>
      <c r="E205" s="319" t="s">
        <v>293</v>
      </c>
      <c r="F205" s="320" t="s">
        <v>0</v>
      </c>
      <c r="G205" s="187">
        <v>4574</v>
      </c>
      <c r="H205" s="187">
        <v>5008</v>
      </c>
    </row>
    <row r="206" spans="1:8" ht="31.5">
      <c r="A206" s="228" t="s">
        <v>226</v>
      </c>
      <c r="B206" s="229">
        <v>907</v>
      </c>
      <c r="C206" s="323">
        <v>7</v>
      </c>
      <c r="D206" s="323">
        <v>9</v>
      </c>
      <c r="E206" s="319" t="s">
        <v>293</v>
      </c>
      <c r="F206" s="320" t="s">
        <v>227</v>
      </c>
      <c r="G206" s="187">
        <v>62.5</v>
      </c>
      <c r="H206" s="187">
        <v>62.5</v>
      </c>
    </row>
    <row r="207" spans="1:8" ht="173.25">
      <c r="A207" s="228" t="s">
        <v>279</v>
      </c>
      <c r="B207" s="229">
        <v>907</v>
      </c>
      <c r="C207" s="323">
        <v>7</v>
      </c>
      <c r="D207" s="323">
        <v>9</v>
      </c>
      <c r="E207" s="319" t="s">
        <v>294</v>
      </c>
      <c r="F207" s="320" t="s">
        <v>219</v>
      </c>
      <c r="G207" s="187">
        <v>3884.4</v>
      </c>
      <c r="H207" s="187">
        <v>3644</v>
      </c>
    </row>
    <row r="208" spans="1:8" ht="78.75">
      <c r="A208" s="228" t="s">
        <v>242</v>
      </c>
      <c r="B208" s="229">
        <v>907</v>
      </c>
      <c r="C208" s="323">
        <v>7</v>
      </c>
      <c r="D208" s="323">
        <v>9</v>
      </c>
      <c r="E208" s="319" t="s">
        <v>294</v>
      </c>
      <c r="F208" s="320" t="s">
        <v>0</v>
      </c>
      <c r="G208" s="187">
        <v>3884.4</v>
      </c>
      <c r="H208" s="187">
        <v>3644</v>
      </c>
    </row>
    <row r="209" spans="1:8" ht="31.5">
      <c r="A209" s="228" t="s">
        <v>295</v>
      </c>
      <c r="B209" s="229">
        <v>907</v>
      </c>
      <c r="C209" s="323">
        <v>7</v>
      </c>
      <c r="D209" s="323">
        <v>9</v>
      </c>
      <c r="E209" s="319" t="s">
        <v>296</v>
      </c>
      <c r="F209" s="320" t="s">
        <v>219</v>
      </c>
      <c r="G209" s="187">
        <v>10</v>
      </c>
      <c r="H209" s="187">
        <v>10</v>
      </c>
    </row>
    <row r="210" spans="1:8" ht="63">
      <c r="A210" s="228" t="s">
        <v>297</v>
      </c>
      <c r="B210" s="229">
        <v>907</v>
      </c>
      <c r="C210" s="323">
        <v>7</v>
      </c>
      <c r="D210" s="323">
        <v>9</v>
      </c>
      <c r="E210" s="319" t="s">
        <v>298</v>
      </c>
      <c r="F210" s="320" t="s">
        <v>219</v>
      </c>
      <c r="G210" s="187">
        <v>10</v>
      </c>
      <c r="H210" s="187">
        <v>10</v>
      </c>
    </row>
    <row r="211" spans="1:8" ht="31.5">
      <c r="A211" s="228" t="s">
        <v>226</v>
      </c>
      <c r="B211" s="229">
        <v>907</v>
      </c>
      <c r="C211" s="323">
        <v>7</v>
      </c>
      <c r="D211" s="323">
        <v>9</v>
      </c>
      <c r="E211" s="319" t="s">
        <v>298</v>
      </c>
      <c r="F211" s="320" t="s">
        <v>227</v>
      </c>
      <c r="G211" s="187">
        <v>10</v>
      </c>
      <c r="H211" s="187">
        <v>10</v>
      </c>
    </row>
    <row r="212" spans="1:8" ht="47.25">
      <c r="A212" s="228" t="s">
        <v>299</v>
      </c>
      <c r="B212" s="229">
        <v>907</v>
      </c>
      <c r="C212" s="323">
        <v>7</v>
      </c>
      <c r="D212" s="323">
        <v>9</v>
      </c>
      <c r="E212" s="319" t="s">
        <v>300</v>
      </c>
      <c r="F212" s="320" t="s">
        <v>219</v>
      </c>
      <c r="G212" s="187">
        <v>953.2</v>
      </c>
      <c r="H212" s="187">
        <v>953.2</v>
      </c>
    </row>
    <row r="213" spans="1:8" ht="63">
      <c r="A213" s="228" t="s">
        <v>301</v>
      </c>
      <c r="B213" s="229">
        <v>907</v>
      </c>
      <c r="C213" s="323">
        <v>7</v>
      </c>
      <c r="D213" s="323">
        <v>9</v>
      </c>
      <c r="E213" s="319" t="s">
        <v>302</v>
      </c>
      <c r="F213" s="320" t="s">
        <v>219</v>
      </c>
      <c r="G213" s="187">
        <v>953.2</v>
      </c>
      <c r="H213" s="187">
        <v>953.2</v>
      </c>
    </row>
    <row r="214" spans="1:8" ht="78.75">
      <c r="A214" s="228" t="s">
        <v>242</v>
      </c>
      <c r="B214" s="229">
        <v>907</v>
      </c>
      <c r="C214" s="323">
        <v>7</v>
      </c>
      <c r="D214" s="323">
        <v>9</v>
      </c>
      <c r="E214" s="319" t="s">
        <v>302</v>
      </c>
      <c r="F214" s="320" t="s">
        <v>0</v>
      </c>
      <c r="G214" s="187">
        <v>100</v>
      </c>
      <c r="H214" s="187">
        <v>100</v>
      </c>
    </row>
    <row r="215" spans="1:8" ht="31.5">
      <c r="A215" s="228" t="s">
        <v>226</v>
      </c>
      <c r="B215" s="229">
        <v>907</v>
      </c>
      <c r="C215" s="323">
        <v>7</v>
      </c>
      <c r="D215" s="323">
        <v>9</v>
      </c>
      <c r="E215" s="319" t="s">
        <v>302</v>
      </c>
      <c r="F215" s="320" t="s">
        <v>227</v>
      </c>
      <c r="G215" s="187">
        <v>853.2</v>
      </c>
      <c r="H215" s="187">
        <v>853.2</v>
      </c>
    </row>
    <row r="216" spans="1:8" ht="63">
      <c r="A216" s="228" t="s">
        <v>352</v>
      </c>
      <c r="B216" s="229">
        <v>907</v>
      </c>
      <c r="C216" s="323">
        <v>7</v>
      </c>
      <c r="D216" s="323">
        <v>9</v>
      </c>
      <c r="E216" s="319" t="s">
        <v>353</v>
      </c>
      <c r="F216" s="320" t="s">
        <v>219</v>
      </c>
      <c r="G216" s="187">
        <v>0</v>
      </c>
      <c r="H216" s="187">
        <v>15.7</v>
      </c>
    </row>
    <row r="217" spans="1:8" ht="63">
      <c r="A217" s="228" t="s">
        <v>374</v>
      </c>
      <c r="B217" s="229">
        <v>907</v>
      </c>
      <c r="C217" s="323">
        <v>7</v>
      </c>
      <c r="D217" s="323">
        <v>9</v>
      </c>
      <c r="E217" s="319" t="s">
        <v>375</v>
      </c>
      <c r="F217" s="320" t="s">
        <v>219</v>
      </c>
      <c r="G217" s="187">
        <v>0</v>
      </c>
      <c r="H217" s="187">
        <v>15.7</v>
      </c>
    </row>
    <row r="218" spans="1:8" ht="47.25">
      <c r="A218" s="228" t="s">
        <v>376</v>
      </c>
      <c r="B218" s="229">
        <v>907</v>
      </c>
      <c r="C218" s="323">
        <v>7</v>
      </c>
      <c r="D218" s="323">
        <v>9</v>
      </c>
      <c r="E218" s="319" t="s">
        <v>377</v>
      </c>
      <c r="F218" s="320" t="s">
        <v>219</v>
      </c>
      <c r="G218" s="187">
        <v>0</v>
      </c>
      <c r="H218" s="187">
        <v>15.7</v>
      </c>
    </row>
    <row r="219" spans="1:8" ht="63">
      <c r="A219" s="228" t="s">
        <v>297</v>
      </c>
      <c r="B219" s="229">
        <v>907</v>
      </c>
      <c r="C219" s="323">
        <v>7</v>
      </c>
      <c r="D219" s="323">
        <v>9</v>
      </c>
      <c r="E219" s="319" t="s">
        <v>378</v>
      </c>
      <c r="F219" s="320" t="s">
        <v>219</v>
      </c>
      <c r="G219" s="187">
        <v>0</v>
      </c>
      <c r="H219" s="187">
        <v>15.7</v>
      </c>
    </row>
    <row r="220" spans="1:8" ht="31.5">
      <c r="A220" s="228" t="s">
        <v>226</v>
      </c>
      <c r="B220" s="229">
        <v>907</v>
      </c>
      <c r="C220" s="323">
        <v>7</v>
      </c>
      <c r="D220" s="323">
        <v>9</v>
      </c>
      <c r="E220" s="319" t="s">
        <v>378</v>
      </c>
      <c r="F220" s="320" t="s">
        <v>227</v>
      </c>
      <c r="G220" s="187">
        <v>0</v>
      </c>
      <c r="H220" s="187">
        <v>15.7</v>
      </c>
    </row>
    <row r="221" spans="1:8" ht="47.25">
      <c r="A221" s="228" t="s">
        <v>517</v>
      </c>
      <c r="B221" s="229">
        <v>907</v>
      </c>
      <c r="C221" s="323">
        <v>7</v>
      </c>
      <c r="D221" s="323">
        <v>9</v>
      </c>
      <c r="E221" s="319" t="s">
        <v>518</v>
      </c>
      <c r="F221" s="320" t="s">
        <v>219</v>
      </c>
      <c r="G221" s="187">
        <v>37.299999999999997</v>
      </c>
      <c r="H221" s="187">
        <v>37.4</v>
      </c>
    </row>
    <row r="222" spans="1:8" ht="47.25">
      <c r="A222" s="228" t="s">
        <v>519</v>
      </c>
      <c r="B222" s="229">
        <v>907</v>
      </c>
      <c r="C222" s="323">
        <v>7</v>
      </c>
      <c r="D222" s="323">
        <v>9</v>
      </c>
      <c r="E222" s="319" t="s">
        <v>520</v>
      </c>
      <c r="F222" s="320" t="s">
        <v>219</v>
      </c>
      <c r="G222" s="187">
        <v>37.299999999999997</v>
      </c>
      <c r="H222" s="187">
        <v>37.4</v>
      </c>
    </row>
    <row r="223" spans="1:8" ht="47.25">
      <c r="A223" s="228" t="s">
        <v>521</v>
      </c>
      <c r="B223" s="229">
        <v>907</v>
      </c>
      <c r="C223" s="323">
        <v>7</v>
      </c>
      <c r="D223" s="323">
        <v>9</v>
      </c>
      <c r="E223" s="319" t="s">
        <v>522</v>
      </c>
      <c r="F223" s="320" t="s">
        <v>219</v>
      </c>
      <c r="G223" s="187">
        <v>37.299999999999997</v>
      </c>
      <c r="H223" s="187">
        <v>37.4</v>
      </c>
    </row>
    <row r="224" spans="1:8" ht="63">
      <c r="A224" s="228" t="s">
        <v>523</v>
      </c>
      <c r="B224" s="229">
        <v>907</v>
      </c>
      <c r="C224" s="323">
        <v>7</v>
      </c>
      <c r="D224" s="323">
        <v>9</v>
      </c>
      <c r="E224" s="319" t="s">
        <v>524</v>
      </c>
      <c r="F224" s="320" t="s">
        <v>219</v>
      </c>
      <c r="G224" s="187">
        <v>37.299999999999997</v>
      </c>
      <c r="H224" s="187">
        <v>37.4</v>
      </c>
    </row>
    <row r="225" spans="1:8" ht="31.5">
      <c r="A225" s="228" t="s">
        <v>226</v>
      </c>
      <c r="B225" s="229">
        <v>907</v>
      </c>
      <c r="C225" s="323">
        <v>7</v>
      </c>
      <c r="D225" s="323">
        <v>9</v>
      </c>
      <c r="E225" s="319" t="s">
        <v>524</v>
      </c>
      <c r="F225" s="320" t="s">
        <v>227</v>
      </c>
      <c r="G225" s="187">
        <v>37.299999999999997</v>
      </c>
      <c r="H225" s="187">
        <v>37.4</v>
      </c>
    </row>
    <row r="226" spans="1:8">
      <c r="A226" s="228" t="s">
        <v>710</v>
      </c>
      <c r="B226" s="229">
        <v>907</v>
      </c>
      <c r="C226" s="323">
        <v>10</v>
      </c>
      <c r="D226" s="323">
        <v>0</v>
      </c>
      <c r="E226" s="319" t="s">
        <v>219</v>
      </c>
      <c r="F226" s="320" t="s">
        <v>219</v>
      </c>
      <c r="G226" s="187">
        <v>29828.400000000001</v>
      </c>
      <c r="H226" s="187">
        <v>29828.400000000001</v>
      </c>
    </row>
    <row r="227" spans="1:8">
      <c r="A227" s="228" t="s">
        <v>285</v>
      </c>
      <c r="B227" s="229">
        <v>907</v>
      </c>
      <c r="C227" s="323">
        <v>10</v>
      </c>
      <c r="D227" s="323">
        <v>4</v>
      </c>
      <c r="E227" s="319" t="s">
        <v>219</v>
      </c>
      <c r="F227" s="320" t="s">
        <v>219</v>
      </c>
      <c r="G227" s="187">
        <v>29828.400000000001</v>
      </c>
      <c r="H227" s="187">
        <v>29828.400000000001</v>
      </c>
    </row>
    <row r="228" spans="1:8" ht="31.5">
      <c r="A228" s="228" t="s">
        <v>217</v>
      </c>
      <c r="B228" s="229">
        <v>907</v>
      </c>
      <c r="C228" s="323">
        <v>10</v>
      </c>
      <c r="D228" s="323">
        <v>4</v>
      </c>
      <c r="E228" s="319" t="s">
        <v>218</v>
      </c>
      <c r="F228" s="320" t="s">
        <v>219</v>
      </c>
      <c r="G228" s="187">
        <v>29828.400000000001</v>
      </c>
      <c r="H228" s="187">
        <v>29828.400000000001</v>
      </c>
    </row>
    <row r="229" spans="1:8" ht="31.5">
      <c r="A229" s="228" t="s">
        <v>220</v>
      </c>
      <c r="B229" s="229">
        <v>907</v>
      </c>
      <c r="C229" s="323">
        <v>10</v>
      </c>
      <c r="D229" s="323">
        <v>4</v>
      </c>
      <c r="E229" s="319" t="s">
        <v>221</v>
      </c>
      <c r="F229" s="320" t="s">
        <v>219</v>
      </c>
      <c r="G229" s="187">
        <v>29828.400000000001</v>
      </c>
      <c r="H229" s="187">
        <v>29828.400000000001</v>
      </c>
    </row>
    <row r="230" spans="1:8" ht="31.5">
      <c r="A230" s="228" t="s">
        <v>281</v>
      </c>
      <c r="B230" s="229">
        <v>907</v>
      </c>
      <c r="C230" s="323">
        <v>10</v>
      </c>
      <c r="D230" s="323">
        <v>4</v>
      </c>
      <c r="E230" s="319" t="s">
        <v>282</v>
      </c>
      <c r="F230" s="320" t="s">
        <v>219</v>
      </c>
      <c r="G230" s="187">
        <v>29828.400000000001</v>
      </c>
      <c r="H230" s="187">
        <v>29828.400000000001</v>
      </c>
    </row>
    <row r="231" spans="1:8" ht="63">
      <c r="A231" s="228" t="s">
        <v>283</v>
      </c>
      <c r="B231" s="229">
        <v>907</v>
      </c>
      <c r="C231" s="323">
        <v>10</v>
      </c>
      <c r="D231" s="323">
        <v>4</v>
      </c>
      <c r="E231" s="319" t="s">
        <v>284</v>
      </c>
      <c r="F231" s="320" t="s">
        <v>219</v>
      </c>
      <c r="G231" s="187">
        <v>29828.400000000001</v>
      </c>
      <c r="H231" s="187">
        <v>29828.400000000001</v>
      </c>
    </row>
    <row r="232" spans="1:8" ht="31.5">
      <c r="A232" s="228" t="s">
        <v>226</v>
      </c>
      <c r="B232" s="229">
        <v>907</v>
      </c>
      <c r="C232" s="323">
        <v>10</v>
      </c>
      <c r="D232" s="323">
        <v>4</v>
      </c>
      <c r="E232" s="319" t="s">
        <v>284</v>
      </c>
      <c r="F232" s="320" t="s">
        <v>227</v>
      </c>
      <c r="G232" s="187">
        <v>29828.400000000001</v>
      </c>
      <c r="H232" s="187">
        <v>29828.400000000001</v>
      </c>
    </row>
    <row r="233" spans="1:8" s="185" customFormat="1">
      <c r="A233" s="226" t="s">
        <v>721</v>
      </c>
      <c r="B233" s="227">
        <v>910</v>
      </c>
      <c r="C233" s="322">
        <v>0</v>
      </c>
      <c r="D233" s="322">
        <v>0</v>
      </c>
      <c r="E233" s="316" t="s">
        <v>219</v>
      </c>
      <c r="F233" s="317" t="s">
        <v>219</v>
      </c>
      <c r="G233" s="184">
        <f>145003.4-6970</f>
        <v>138033.4</v>
      </c>
      <c r="H233" s="184">
        <f>150718.6-14605</f>
        <v>136113.60000000001</v>
      </c>
    </row>
    <row r="234" spans="1:8">
      <c r="A234" s="228" t="s">
        <v>702</v>
      </c>
      <c r="B234" s="229">
        <v>910</v>
      </c>
      <c r="C234" s="323">
        <v>1</v>
      </c>
      <c r="D234" s="323">
        <v>0</v>
      </c>
      <c r="E234" s="319" t="s">
        <v>219</v>
      </c>
      <c r="F234" s="320" t="s">
        <v>219</v>
      </c>
      <c r="G234" s="187">
        <v>37862</v>
      </c>
      <c r="H234" s="187">
        <v>38808.9</v>
      </c>
    </row>
    <row r="235" spans="1:8" ht="47.25">
      <c r="A235" s="228" t="s">
        <v>403</v>
      </c>
      <c r="B235" s="229">
        <v>910</v>
      </c>
      <c r="C235" s="323">
        <v>1</v>
      </c>
      <c r="D235" s="323">
        <v>6</v>
      </c>
      <c r="E235" s="319" t="s">
        <v>219</v>
      </c>
      <c r="F235" s="320" t="s">
        <v>219</v>
      </c>
      <c r="G235" s="187">
        <v>9642.6</v>
      </c>
      <c r="H235" s="187">
        <v>9892.2000000000007</v>
      </c>
    </row>
    <row r="236" spans="1:8" ht="63">
      <c r="A236" s="228" t="s">
        <v>395</v>
      </c>
      <c r="B236" s="229">
        <v>910</v>
      </c>
      <c r="C236" s="323">
        <v>1</v>
      </c>
      <c r="D236" s="323">
        <v>6</v>
      </c>
      <c r="E236" s="319" t="s">
        <v>396</v>
      </c>
      <c r="F236" s="320" t="s">
        <v>219</v>
      </c>
      <c r="G236" s="187">
        <v>9642.6</v>
      </c>
      <c r="H236" s="187">
        <v>9892.2000000000007</v>
      </c>
    </row>
    <row r="237" spans="1:8" ht="78" customHeight="1">
      <c r="A237" s="228" t="s">
        <v>397</v>
      </c>
      <c r="B237" s="229">
        <v>910</v>
      </c>
      <c r="C237" s="323">
        <v>1</v>
      </c>
      <c r="D237" s="323">
        <v>6</v>
      </c>
      <c r="E237" s="319" t="s">
        <v>398</v>
      </c>
      <c r="F237" s="320" t="s">
        <v>219</v>
      </c>
      <c r="G237" s="187">
        <v>9642.6</v>
      </c>
      <c r="H237" s="187">
        <v>9892.2000000000007</v>
      </c>
    </row>
    <row r="238" spans="1:8" ht="94.5">
      <c r="A238" s="228" t="s">
        <v>399</v>
      </c>
      <c r="B238" s="229">
        <v>910</v>
      </c>
      <c r="C238" s="323">
        <v>1</v>
      </c>
      <c r="D238" s="323">
        <v>6</v>
      </c>
      <c r="E238" s="319" t="s">
        <v>400</v>
      </c>
      <c r="F238" s="320" t="s">
        <v>219</v>
      </c>
      <c r="G238" s="187">
        <v>9642.6</v>
      </c>
      <c r="H238" s="187">
        <v>9892.2000000000007</v>
      </c>
    </row>
    <row r="239" spans="1:8" ht="31.5">
      <c r="A239" s="228" t="s">
        <v>348</v>
      </c>
      <c r="B239" s="229">
        <v>910</v>
      </c>
      <c r="C239" s="323">
        <v>1</v>
      </c>
      <c r="D239" s="323">
        <v>6</v>
      </c>
      <c r="E239" s="319" t="s">
        <v>402</v>
      </c>
      <c r="F239" s="320" t="s">
        <v>219</v>
      </c>
      <c r="G239" s="187">
        <v>7069.6</v>
      </c>
      <c r="H239" s="187">
        <v>7478.2</v>
      </c>
    </row>
    <row r="240" spans="1:8" ht="78.75">
      <c r="A240" s="228" t="s">
        <v>242</v>
      </c>
      <c r="B240" s="229">
        <v>910</v>
      </c>
      <c r="C240" s="323">
        <v>1</v>
      </c>
      <c r="D240" s="323">
        <v>6</v>
      </c>
      <c r="E240" s="319" t="s">
        <v>402</v>
      </c>
      <c r="F240" s="320" t="s">
        <v>0</v>
      </c>
      <c r="G240" s="187">
        <v>5198.5</v>
      </c>
      <c r="H240" s="187">
        <v>5528.8</v>
      </c>
    </row>
    <row r="241" spans="1:8" ht="31.5">
      <c r="A241" s="228" t="s">
        <v>226</v>
      </c>
      <c r="B241" s="229">
        <v>910</v>
      </c>
      <c r="C241" s="323">
        <v>1</v>
      </c>
      <c r="D241" s="323">
        <v>6</v>
      </c>
      <c r="E241" s="319" t="s">
        <v>402</v>
      </c>
      <c r="F241" s="320" t="s">
        <v>227</v>
      </c>
      <c r="G241" s="187">
        <v>1871.1</v>
      </c>
      <c r="H241" s="187">
        <v>1949.4</v>
      </c>
    </row>
    <row r="242" spans="1:8" ht="173.25">
      <c r="A242" s="228" t="s">
        <v>279</v>
      </c>
      <c r="B242" s="229">
        <v>910</v>
      </c>
      <c r="C242" s="323">
        <v>1</v>
      </c>
      <c r="D242" s="323">
        <v>6</v>
      </c>
      <c r="E242" s="319" t="s">
        <v>405</v>
      </c>
      <c r="F242" s="320" t="s">
        <v>219</v>
      </c>
      <c r="G242" s="187">
        <v>2573</v>
      </c>
      <c r="H242" s="187">
        <v>2414</v>
      </c>
    </row>
    <row r="243" spans="1:8" ht="78.75">
      <c r="A243" s="228" t="s">
        <v>242</v>
      </c>
      <c r="B243" s="229">
        <v>910</v>
      </c>
      <c r="C243" s="323">
        <v>1</v>
      </c>
      <c r="D243" s="323">
        <v>6</v>
      </c>
      <c r="E243" s="319" t="s">
        <v>405</v>
      </c>
      <c r="F243" s="320" t="s">
        <v>0</v>
      </c>
      <c r="G243" s="187">
        <v>2573</v>
      </c>
      <c r="H243" s="187">
        <v>2414</v>
      </c>
    </row>
    <row r="244" spans="1:8">
      <c r="A244" s="228" t="s">
        <v>366</v>
      </c>
      <c r="B244" s="229">
        <v>910</v>
      </c>
      <c r="C244" s="323">
        <v>1</v>
      </c>
      <c r="D244" s="323">
        <v>13</v>
      </c>
      <c r="E244" s="319" t="s">
        <v>219</v>
      </c>
      <c r="F244" s="320" t="s">
        <v>219</v>
      </c>
      <c r="G244" s="187">
        <v>28219.4</v>
      </c>
      <c r="H244" s="187">
        <v>28916.7</v>
      </c>
    </row>
    <row r="245" spans="1:8" ht="63">
      <c r="A245" s="228" t="s">
        <v>395</v>
      </c>
      <c r="B245" s="229">
        <v>910</v>
      </c>
      <c r="C245" s="323">
        <v>1</v>
      </c>
      <c r="D245" s="323">
        <v>13</v>
      </c>
      <c r="E245" s="319" t="s">
        <v>396</v>
      </c>
      <c r="F245" s="320" t="s">
        <v>219</v>
      </c>
      <c r="G245" s="187">
        <v>19877.400000000001</v>
      </c>
      <c r="H245" s="187">
        <v>20574.7</v>
      </c>
    </row>
    <row r="246" spans="1:8" ht="79.5" customHeight="1">
      <c r="A246" s="228" t="s">
        <v>397</v>
      </c>
      <c r="B246" s="229">
        <v>910</v>
      </c>
      <c r="C246" s="323">
        <v>1</v>
      </c>
      <c r="D246" s="323">
        <v>13</v>
      </c>
      <c r="E246" s="319" t="s">
        <v>398</v>
      </c>
      <c r="F246" s="320" t="s">
        <v>219</v>
      </c>
      <c r="G246" s="187">
        <v>19877.400000000001</v>
      </c>
      <c r="H246" s="187">
        <v>20574.7</v>
      </c>
    </row>
    <row r="247" spans="1:8" ht="94.5">
      <c r="A247" s="228" t="s">
        <v>399</v>
      </c>
      <c r="B247" s="229">
        <v>910</v>
      </c>
      <c r="C247" s="323">
        <v>1</v>
      </c>
      <c r="D247" s="323">
        <v>13</v>
      </c>
      <c r="E247" s="319" t="s">
        <v>400</v>
      </c>
      <c r="F247" s="320" t="s">
        <v>219</v>
      </c>
      <c r="G247" s="187">
        <v>19877.400000000001</v>
      </c>
      <c r="H247" s="187">
        <v>20574.7</v>
      </c>
    </row>
    <row r="248" spans="1:8" ht="31.5">
      <c r="A248" s="228" t="s">
        <v>236</v>
      </c>
      <c r="B248" s="229">
        <v>910</v>
      </c>
      <c r="C248" s="323">
        <v>1</v>
      </c>
      <c r="D248" s="323">
        <v>13</v>
      </c>
      <c r="E248" s="319" t="s">
        <v>404</v>
      </c>
      <c r="F248" s="320" t="s">
        <v>219</v>
      </c>
      <c r="G248" s="187">
        <v>12682.4</v>
      </c>
      <c r="H248" s="187">
        <v>13824.7</v>
      </c>
    </row>
    <row r="249" spans="1:8" ht="78.75">
      <c r="A249" s="228" t="s">
        <v>242</v>
      </c>
      <c r="B249" s="229">
        <v>910</v>
      </c>
      <c r="C249" s="323">
        <v>1</v>
      </c>
      <c r="D249" s="323">
        <v>13</v>
      </c>
      <c r="E249" s="319" t="s">
        <v>404</v>
      </c>
      <c r="F249" s="320" t="s">
        <v>0</v>
      </c>
      <c r="G249" s="187">
        <v>11539</v>
      </c>
      <c r="H249" s="187">
        <v>12650</v>
      </c>
    </row>
    <row r="250" spans="1:8" ht="31.5">
      <c r="A250" s="228" t="s">
        <v>226</v>
      </c>
      <c r="B250" s="229">
        <v>910</v>
      </c>
      <c r="C250" s="323">
        <v>1</v>
      </c>
      <c r="D250" s="323">
        <v>13</v>
      </c>
      <c r="E250" s="319" t="s">
        <v>404</v>
      </c>
      <c r="F250" s="320" t="s">
        <v>227</v>
      </c>
      <c r="G250" s="187">
        <v>1143.4000000000001</v>
      </c>
      <c r="H250" s="187">
        <v>1174.7</v>
      </c>
    </row>
    <row r="251" spans="1:8" ht="173.25">
      <c r="A251" s="228" t="s">
        <v>279</v>
      </c>
      <c r="B251" s="229">
        <v>910</v>
      </c>
      <c r="C251" s="323">
        <v>1</v>
      </c>
      <c r="D251" s="323">
        <v>13</v>
      </c>
      <c r="E251" s="319" t="s">
        <v>405</v>
      </c>
      <c r="F251" s="320" t="s">
        <v>219</v>
      </c>
      <c r="G251" s="187">
        <v>7195</v>
      </c>
      <c r="H251" s="187">
        <v>6750</v>
      </c>
    </row>
    <row r="252" spans="1:8" ht="78.75">
      <c r="A252" s="228" t="s">
        <v>242</v>
      </c>
      <c r="B252" s="229">
        <v>910</v>
      </c>
      <c r="C252" s="323">
        <v>1</v>
      </c>
      <c r="D252" s="323">
        <v>13</v>
      </c>
      <c r="E252" s="319" t="s">
        <v>405</v>
      </c>
      <c r="F252" s="320" t="s">
        <v>0</v>
      </c>
      <c r="G252" s="187">
        <v>7195</v>
      </c>
      <c r="H252" s="187">
        <v>6750</v>
      </c>
    </row>
    <row r="253" spans="1:8">
      <c r="A253" s="228" t="s">
        <v>645</v>
      </c>
      <c r="B253" s="229">
        <v>910</v>
      </c>
      <c r="C253" s="323">
        <v>1</v>
      </c>
      <c r="D253" s="323">
        <v>13</v>
      </c>
      <c r="E253" s="319" t="s">
        <v>646</v>
      </c>
      <c r="F253" s="320" t="s">
        <v>219</v>
      </c>
      <c r="G253" s="187">
        <v>8342</v>
      </c>
      <c r="H253" s="187">
        <v>8342</v>
      </c>
    </row>
    <row r="254" spans="1:8" ht="47.25">
      <c r="A254" s="228" t="s">
        <v>678</v>
      </c>
      <c r="B254" s="229">
        <v>910</v>
      </c>
      <c r="C254" s="323">
        <v>1</v>
      </c>
      <c r="D254" s="323">
        <v>13</v>
      </c>
      <c r="E254" s="319" t="s">
        <v>679</v>
      </c>
      <c r="F254" s="320" t="s">
        <v>219</v>
      </c>
      <c r="G254" s="187">
        <v>8342</v>
      </c>
      <c r="H254" s="187">
        <v>8342</v>
      </c>
    </row>
    <row r="255" spans="1:8" ht="47.25">
      <c r="A255" s="228" t="s">
        <v>680</v>
      </c>
      <c r="B255" s="229">
        <v>910</v>
      </c>
      <c r="C255" s="323">
        <v>1</v>
      </c>
      <c r="D255" s="323">
        <v>13</v>
      </c>
      <c r="E255" s="319" t="s">
        <v>681</v>
      </c>
      <c r="F255" s="320" t="s">
        <v>219</v>
      </c>
      <c r="G255" s="187">
        <v>8342</v>
      </c>
      <c r="H255" s="187">
        <v>8342</v>
      </c>
    </row>
    <row r="256" spans="1:8" ht="31.5">
      <c r="A256" s="228" t="s">
        <v>684</v>
      </c>
      <c r="B256" s="229">
        <v>910</v>
      </c>
      <c r="C256" s="323">
        <v>1</v>
      </c>
      <c r="D256" s="323">
        <v>13</v>
      </c>
      <c r="E256" s="319" t="s">
        <v>685</v>
      </c>
      <c r="F256" s="320" t="s">
        <v>219</v>
      </c>
      <c r="G256" s="187">
        <v>8342</v>
      </c>
      <c r="H256" s="187">
        <v>8342</v>
      </c>
    </row>
    <row r="257" spans="1:8">
      <c r="A257" s="228" t="s">
        <v>238</v>
      </c>
      <c r="B257" s="229">
        <v>910</v>
      </c>
      <c r="C257" s="323">
        <v>1</v>
      </c>
      <c r="D257" s="323">
        <v>13</v>
      </c>
      <c r="E257" s="319" t="s">
        <v>685</v>
      </c>
      <c r="F257" s="320" t="s">
        <v>239</v>
      </c>
      <c r="G257" s="187">
        <v>8342</v>
      </c>
      <c r="H257" s="187">
        <v>8342</v>
      </c>
    </row>
    <row r="258" spans="1:8">
      <c r="A258" s="228" t="s">
        <v>707</v>
      </c>
      <c r="B258" s="229">
        <v>910</v>
      </c>
      <c r="C258" s="323">
        <v>7</v>
      </c>
      <c r="D258" s="323">
        <v>0</v>
      </c>
      <c r="E258" s="319" t="s">
        <v>219</v>
      </c>
      <c r="F258" s="320" t="s">
        <v>219</v>
      </c>
      <c r="G258" s="187">
        <v>80</v>
      </c>
      <c r="H258" s="187">
        <v>80</v>
      </c>
    </row>
    <row r="259" spans="1:8" ht="31.5">
      <c r="A259" s="228" t="s">
        <v>235</v>
      </c>
      <c r="B259" s="229">
        <v>910</v>
      </c>
      <c r="C259" s="323">
        <v>7</v>
      </c>
      <c r="D259" s="323">
        <v>5</v>
      </c>
      <c r="E259" s="319" t="s">
        <v>219</v>
      </c>
      <c r="F259" s="320" t="s">
        <v>219</v>
      </c>
      <c r="G259" s="187">
        <v>80</v>
      </c>
      <c r="H259" s="187">
        <v>80</v>
      </c>
    </row>
    <row r="260" spans="1:8" ht="63">
      <c r="A260" s="228" t="s">
        <v>395</v>
      </c>
      <c r="B260" s="229">
        <v>910</v>
      </c>
      <c r="C260" s="323">
        <v>7</v>
      </c>
      <c r="D260" s="323">
        <v>5</v>
      </c>
      <c r="E260" s="319" t="s">
        <v>396</v>
      </c>
      <c r="F260" s="320" t="s">
        <v>219</v>
      </c>
      <c r="G260" s="187">
        <v>80</v>
      </c>
      <c r="H260" s="187">
        <v>80</v>
      </c>
    </row>
    <row r="261" spans="1:8" ht="79.5" customHeight="1">
      <c r="A261" s="228" t="s">
        <v>397</v>
      </c>
      <c r="B261" s="229">
        <v>910</v>
      </c>
      <c r="C261" s="323">
        <v>7</v>
      </c>
      <c r="D261" s="323">
        <v>5</v>
      </c>
      <c r="E261" s="319" t="s">
        <v>398</v>
      </c>
      <c r="F261" s="320" t="s">
        <v>219</v>
      </c>
      <c r="G261" s="187">
        <v>80</v>
      </c>
      <c r="H261" s="187">
        <v>80</v>
      </c>
    </row>
    <row r="262" spans="1:8" ht="94.5">
      <c r="A262" s="228" t="s">
        <v>399</v>
      </c>
      <c r="B262" s="229">
        <v>910</v>
      </c>
      <c r="C262" s="323">
        <v>7</v>
      </c>
      <c r="D262" s="323">
        <v>5</v>
      </c>
      <c r="E262" s="319" t="s">
        <v>400</v>
      </c>
      <c r="F262" s="320" t="s">
        <v>219</v>
      </c>
      <c r="G262" s="187">
        <v>80</v>
      </c>
      <c r="H262" s="187">
        <v>80</v>
      </c>
    </row>
    <row r="263" spans="1:8" ht="31.5">
      <c r="A263" s="228" t="s">
        <v>233</v>
      </c>
      <c r="B263" s="229">
        <v>910</v>
      </c>
      <c r="C263" s="323">
        <v>7</v>
      </c>
      <c r="D263" s="323">
        <v>5</v>
      </c>
      <c r="E263" s="319" t="s">
        <v>401</v>
      </c>
      <c r="F263" s="320" t="s">
        <v>219</v>
      </c>
      <c r="G263" s="187">
        <v>80</v>
      </c>
      <c r="H263" s="187">
        <v>80</v>
      </c>
    </row>
    <row r="264" spans="1:8" ht="31.5">
      <c r="A264" s="228" t="s">
        <v>226</v>
      </c>
      <c r="B264" s="229">
        <v>910</v>
      </c>
      <c r="C264" s="323">
        <v>7</v>
      </c>
      <c r="D264" s="323">
        <v>5</v>
      </c>
      <c r="E264" s="319" t="s">
        <v>401</v>
      </c>
      <c r="F264" s="320" t="s">
        <v>227</v>
      </c>
      <c r="G264" s="187">
        <v>80</v>
      </c>
      <c r="H264" s="187">
        <v>80</v>
      </c>
    </row>
    <row r="265" spans="1:8" ht="31.5">
      <c r="A265" s="228" t="s">
        <v>736</v>
      </c>
      <c r="B265" s="229">
        <v>910</v>
      </c>
      <c r="C265" s="323">
        <v>13</v>
      </c>
      <c r="D265" s="323">
        <v>0</v>
      </c>
      <c r="E265" s="319" t="s">
        <v>219</v>
      </c>
      <c r="F265" s="320" t="s">
        <v>219</v>
      </c>
      <c r="G265" s="187">
        <v>80.599999999999994</v>
      </c>
      <c r="H265" s="187">
        <v>143.19999999999999</v>
      </c>
    </row>
    <row r="266" spans="1:8" ht="31.5">
      <c r="A266" s="228" t="s">
        <v>735</v>
      </c>
      <c r="B266" s="229">
        <v>910</v>
      </c>
      <c r="C266" s="323">
        <v>13</v>
      </c>
      <c r="D266" s="323">
        <v>1</v>
      </c>
      <c r="E266" s="319" t="s">
        <v>219</v>
      </c>
      <c r="F266" s="320" t="s">
        <v>219</v>
      </c>
      <c r="G266" s="187">
        <v>80.599999999999994</v>
      </c>
      <c r="H266" s="187">
        <v>143.19999999999999</v>
      </c>
    </row>
    <row r="267" spans="1:8" ht="47.25" customHeight="1">
      <c r="A267" s="228" t="s">
        <v>395</v>
      </c>
      <c r="B267" s="229">
        <v>910</v>
      </c>
      <c r="C267" s="323">
        <v>13</v>
      </c>
      <c r="D267" s="323">
        <v>1</v>
      </c>
      <c r="E267" s="319" t="s">
        <v>396</v>
      </c>
      <c r="F267" s="320" t="s">
        <v>219</v>
      </c>
      <c r="G267" s="187">
        <v>80.599999999999994</v>
      </c>
      <c r="H267" s="187">
        <v>143.19999999999999</v>
      </c>
    </row>
    <row r="268" spans="1:8" ht="78" customHeight="1">
      <c r="A268" s="228" t="s">
        <v>397</v>
      </c>
      <c r="B268" s="229">
        <v>910</v>
      </c>
      <c r="C268" s="323">
        <v>13</v>
      </c>
      <c r="D268" s="323">
        <v>1</v>
      </c>
      <c r="E268" s="319" t="s">
        <v>398</v>
      </c>
      <c r="F268" s="320" t="s">
        <v>219</v>
      </c>
      <c r="G268" s="187">
        <v>80.599999999999994</v>
      </c>
      <c r="H268" s="187">
        <v>143.19999999999999</v>
      </c>
    </row>
    <row r="269" spans="1:8" ht="31.5">
      <c r="A269" s="228" t="s">
        <v>729</v>
      </c>
      <c r="B269" s="229">
        <v>910</v>
      </c>
      <c r="C269" s="323">
        <v>13</v>
      </c>
      <c r="D269" s="323">
        <v>1</v>
      </c>
      <c r="E269" s="319" t="s">
        <v>730</v>
      </c>
      <c r="F269" s="320" t="s">
        <v>219</v>
      </c>
      <c r="G269" s="187">
        <v>80.599999999999994</v>
      </c>
      <c r="H269" s="187">
        <v>143.19999999999999</v>
      </c>
    </row>
    <row r="270" spans="1:8">
      <c r="A270" s="228" t="s">
        <v>731</v>
      </c>
      <c r="B270" s="229">
        <v>910</v>
      </c>
      <c r="C270" s="323">
        <v>13</v>
      </c>
      <c r="D270" s="323">
        <v>1</v>
      </c>
      <c r="E270" s="319" t="s">
        <v>732</v>
      </c>
      <c r="F270" s="320" t="s">
        <v>219</v>
      </c>
      <c r="G270" s="187">
        <v>80.599999999999994</v>
      </c>
      <c r="H270" s="187">
        <v>143.19999999999999</v>
      </c>
    </row>
    <row r="271" spans="1:8" ht="31.5">
      <c r="A271" s="228" t="s">
        <v>733</v>
      </c>
      <c r="B271" s="229">
        <v>910</v>
      </c>
      <c r="C271" s="323">
        <v>13</v>
      </c>
      <c r="D271" s="323">
        <v>1</v>
      </c>
      <c r="E271" s="319" t="s">
        <v>732</v>
      </c>
      <c r="F271" s="320" t="s">
        <v>734</v>
      </c>
      <c r="G271" s="187">
        <v>80.599999999999994</v>
      </c>
      <c r="H271" s="187">
        <v>143.19999999999999</v>
      </c>
    </row>
    <row r="272" spans="1:8" ht="47.25">
      <c r="A272" s="228" t="s">
        <v>713</v>
      </c>
      <c r="B272" s="229">
        <v>910</v>
      </c>
      <c r="C272" s="323">
        <v>14</v>
      </c>
      <c r="D272" s="323">
        <v>0</v>
      </c>
      <c r="E272" s="319" t="s">
        <v>219</v>
      </c>
      <c r="F272" s="320" t="s">
        <v>219</v>
      </c>
      <c r="G272" s="187">
        <v>100010.8</v>
      </c>
      <c r="H272" s="187">
        <v>97081.5</v>
      </c>
    </row>
    <row r="273" spans="1:8" ht="47.25">
      <c r="A273" s="228" t="s">
        <v>417</v>
      </c>
      <c r="B273" s="229">
        <v>910</v>
      </c>
      <c r="C273" s="323">
        <v>14</v>
      </c>
      <c r="D273" s="323">
        <v>1</v>
      </c>
      <c r="E273" s="319" t="s">
        <v>219</v>
      </c>
      <c r="F273" s="320" t="s">
        <v>219</v>
      </c>
      <c r="G273" s="187">
        <v>82954.8</v>
      </c>
      <c r="H273" s="187">
        <v>78936.3</v>
      </c>
    </row>
    <row r="274" spans="1:8" ht="63">
      <c r="A274" s="228" t="s">
        <v>395</v>
      </c>
      <c r="B274" s="229">
        <v>910</v>
      </c>
      <c r="C274" s="323">
        <v>14</v>
      </c>
      <c r="D274" s="323">
        <v>1</v>
      </c>
      <c r="E274" s="319" t="s">
        <v>396</v>
      </c>
      <c r="F274" s="320" t="s">
        <v>219</v>
      </c>
      <c r="G274" s="187">
        <v>82954.8</v>
      </c>
      <c r="H274" s="187">
        <v>78936.3</v>
      </c>
    </row>
    <row r="275" spans="1:8" ht="63" customHeight="1">
      <c r="A275" s="228" t="s">
        <v>406</v>
      </c>
      <c r="B275" s="229">
        <v>910</v>
      </c>
      <c r="C275" s="323">
        <v>14</v>
      </c>
      <c r="D275" s="323">
        <v>1</v>
      </c>
      <c r="E275" s="319" t="s">
        <v>407</v>
      </c>
      <c r="F275" s="320" t="s">
        <v>219</v>
      </c>
      <c r="G275" s="187">
        <v>82954.8</v>
      </c>
      <c r="H275" s="187">
        <v>78936.3</v>
      </c>
    </row>
    <row r="276" spans="1:8" ht="47.25">
      <c r="A276" s="228" t="s">
        <v>408</v>
      </c>
      <c r="B276" s="229">
        <v>910</v>
      </c>
      <c r="C276" s="323">
        <v>14</v>
      </c>
      <c r="D276" s="323">
        <v>1</v>
      </c>
      <c r="E276" s="319" t="s">
        <v>409</v>
      </c>
      <c r="F276" s="320" t="s">
        <v>219</v>
      </c>
      <c r="G276" s="187">
        <v>82954.8</v>
      </c>
      <c r="H276" s="187">
        <v>78936.3</v>
      </c>
    </row>
    <row r="277" spans="1:8" ht="47.25">
      <c r="A277" s="228" t="s">
        <v>415</v>
      </c>
      <c r="B277" s="229">
        <v>910</v>
      </c>
      <c r="C277" s="323">
        <v>14</v>
      </c>
      <c r="D277" s="323">
        <v>1</v>
      </c>
      <c r="E277" s="319" t="s">
        <v>416</v>
      </c>
      <c r="F277" s="320" t="s">
        <v>219</v>
      </c>
      <c r="G277" s="187">
        <v>82133.399999999994</v>
      </c>
      <c r="H277" s="187">
        <v>78154.7</v>
      </c>
    </row>
    <row r="278" spans="1:8">
      <c r="A278" s="228" t="s">
        <v>412</v>
      </c>
      <c r="B278" s="229">
        <v>910</v>
      </c>
      <c r="C278" s="323">
        <v>14</v>
      </c>
      <c r="D278" s="323">
        <v>1</v>
      </c>
      <c r="E278" s="319" t="s">
        <v>416</v>
      </c>
      <c r="F278" s="320" t="s">
        <v>413</v>
      </c>
      <c r="G278" s="187">
        <v>82133.399999999994</v>
      </c>
      <c r="H278" s="187">
        <v>78154.7</v>
      </c>
    </row>
    <row r="279" spans="1:8" ht="31.5">
      <c r="A279" s="228" t="s">
        <v>418</v>
      </c>
      <c r="B279" s="229">
        <v>910</v>
      </c>
      <c r="C279" s="323">
        <v>14</v>
      </c>
      <c r="D279" s="323">
        <v>1</v>
      </c>
      <c r="E279" s="319" t="s">
        <v>419</v>
      </c>
      <c r="F279" s="320" t="s">
        <v>219</v>
      </c>
      <c r="G279" s="187">
        <v>821.4</v>
      </c>
      <c r="H279" s="187">
        <v>781.6</v>
      </c>
    </row>
    <row r="280" spans="1:8">
      <c r="A280" s="228" t="s">
        <v>412</v>
      </c>
      <c r="B280" s="229">
        <v>910</v>
      </c>
      <c r="C280" s="323">
        <v>14</v>
      </c>
      <c r="D280" s="323">
        <v>1</v>
      </c>
      <c r="E280" s="319" t="s">
        <v>419</v>
      </c>
      <c r="F280" s="320" t="s">
        <v>413</v>
      </c>
      <c r="G280" s="187">
        <v>821.4</v>
      </c>
      <c r="H280" s="187">
        <v>781.6</v>
      </c>
    </row>
    <row r="281" spans="1:8" ht="18.75" customHeight="1">
      <c r="A281" s="228" t="s">
        <v>414</v>
      </c>
      <c r="B281" s="229">
        <v>910</v>
      </c>
      <c r="C281" s="323">
        <v>14</v>
      </c>
      <c r="D281" s="323">
        <v>3</v>
      </c>
      <c r="E281" s="319" t="s">
        <v>219</v>
      </c>
      <c r="F281" s="320" t="s">
        <v>219</v>
      </c>
      <c r="G281" s="187">
        <v>17056</v>
      </c>
      <c r="H281" s="187">
        <v>18145.2</v>
      </c>
    </row>
    <row r="282" spans="1:8" ht="63">
      <c r="A282" s="228" t="s">
        <v>395</v>
      </c>
      <c r="B282" s="229">
        <v>910</v>
      </c>
      <c r="C282" s="323">
        <v>14</v>
      </c>
      <c r="D282" s="323">
        <v>3</v>
      </c>
      <c r="E282" s="319" t="s">
        <v>396</v>
      </c>
      <c r="F282" s="320" t="s">
        <v>219</v>
      </c>
      <c r="G282" s="187">
        <v>17056</v>
      </c>
      <c r="H282" s="187">
        <v>18145.2</v>
      </c>
    </row>
    <row r="283" spans="1:8" ht="62.25" customHeight="1">
      <c r="A283" s="228" t="s">
        <v>406</v>
      </c>
      <c r="B283" s="229">
        <v>910</v>
      </c>
      <c r="C283" s="323">
        <v>14</v>
      </c>
      <c r="D283" s="323">
        <v>3</v>
      </c>
      <c r="E283" s="319" t="s">
        <v>407</v>
      </c>
      <c r="F283" s="320" t="s">
        <v>219</v>
      </c>
      <c r="G283" s="187">
        <v>17056</v>
      </c>
      <c r="H283" s="187">
        <v>18145.2</v>
      </c>
    </row>
    <row r="284" spans="1:8" ht="47.25">
      <c r="A284" s="228" t="s">
        <v>408</v>
      </c>
      <c r="B284" s="229">
        <v>910</v>
      </c>
      <c r="C284" s="323">
        <v>14</v>
      </c>
      <c r="D284" s="323">
        <v>3</v>
      </c>
      <c r="E284" s="319" t="s">
        <v>409</v>
      </c>
      <c r="F284" s="320" t="s">
        <v>219</v>
      </c>
      <c r="G284" s="187">
        <v>17056</v>
      </c>
      <c r="H284" s="187">
        <v>18145.2</v>
      </c>
    </row>
    <row r="285" spans="1:8" ht="47.25" customHeight="1">
      <c r="A285" s="228" t="s">
        <v>410</v>
      </c>
      <c r="B285" s="229">
        <v>910</v>
      </c>
      <c r="C285" s="323">
        <v>14</v>
      </c>
      <c r="D285" s="323">
        <v>3</v>
      </c>
      <c r="E285" s="319" t="s">
        <v>411</v>
      </c>
      <c r="F285" s="320" t="s">
        <v>219</v>
      </c>
      <c r="G285" s="187">
        <v>17056</v>
      </c>
      <c r="H285" s="187">
        <v>18145.2</v>
      </c>
    </row>
    <row r="286" spans="1:8">
      <c r="A286" s="228" t="s">
        <v>412</v>
      </c>
      <c r="B286" s="229">
        <v>910</v>
      </c>
      <c r="C286" s="323">
        <v>14</v>
      </c>
      <c r="D286" s="323">
        <v>3</v>
      </c>
      <c r="E286" s="319" t="s">
        <v>411</v>
      </c>
      <c r="F286" s="320" t="s">
        <v>413</v>
      </c>
      <c r="G286" s="187">
        <v>17056</v>
      </c>
      <c r="H286" s="187">
        <v>18145.2</v>
      </c>
    </row>
    <row r="287" spans="1:8" s="185" customFormat="1" ht="31.5">
      <c r="A287" s="226" t="s">
        <v>722</v>
      </c>
      <c r="B287" s="227">
        <v>913</v>
      </c>
      <c r="C287" s="322">
        <v>0</v>
      </c>
      <c r="D287" s="322">
        <v>0</v>
      </c>
      <c r="E287" s="316" t="s">
        <v>219</v>
      </c>
      <c r="F287" s="317" t="s">
        <v>219</v>
      </c>
      <c r="G287" s="184">
        <v>32708.7</v>
      </c>
      <c r="H287" s="184">
        <v>33465.300000000003</v>
      </c>
    </row>
    <row r="288" spans="1:8">
      <c r="A288" s="228" t="s">
        <v>702</v>
      </c>
      <c r="B288" s="229">
        <v>913</v>
      </c>
      <c r="C288" s="323">
        <v>1</v>
      </c>
      <c r="D288" s="323">
        <v>0</v>
      </c>
      <c r="E288" s="319" t="s">
        <v>219</v>
      </c>
      <c r="F288" s="320" t="s">
        <v>219</v>
      </c>
      <c r="G288" s="187">
        <v>28793.7</v>
      </c>
      <c r="H288" s="187">
        <v>29564.3</v>
      </c>
    </row>
    <row r="289" spans="1:8">
      <c r="A289" s="228" t="s">
        <v>366</v>
      </c>
      <c r="B289" s="229">
        <v>913</v>
      </c>
      <c r="C289" s="323">
        <v>1</v>
      </c>
      <c r="D289" s="323">
        <v>13</v>
      </c>
      <c r="E289" s="319" t="s">
        <v>219</v>
      </c>
      <c r="F289" s="320" t="s">
        <v>219</v>
      </c>
      <c r="G289" s="187">
        <v>28793.7</v>
      </c>
      <c r="H289" s="187">
        <v>29564.3</v>
      </c>
    </row>
    <row r="290" spans="1:8" ht="47.25" customHeight="1">
      <c r="A290" s="228" t="s">
        <v>420</v>
      </c>
      <c r="B290" s="229">
        <v>913</v>
      </c>
      <c r="C290" s="323">
        <v>1</v>
      </c>
      <c r="D290" s="323">
        <v>13</v>
      </c>
      <c r="E290" s="319" t="s">
        <v>421</v>
      </c>
      <c r="F290" s="320" t="s">
        <v>219</v>
      </c>
      <c r="G290" s="187">
        <v>28793.7</v>
      </c>
      <c r="H290" s="187">
        <v>29564.3</v>
      </c>
    </row>
    <row r="291" spans="1:8" ht="63">
      <c r="A291" s="228" t="s">
        <v>422</v>
      </c>
      <c r="B291" s="229">
        <v>913</v>
      </c>
      <c r="C291" s="323">
        <v>1</v>
      </c>
      <c r="D291" s="323">
        <v>13</v>
      </c>
      <c r="E291" s="319" t="s">
        <v>423</v>
      </c>
      <c r="F291" s="320" t="s">
        <v>219</v>
      </c>
      <c r="G291" s="187">
        <v>830.9</v>
      </c>
      <c r="H291" s="187">
        <v>830.8</v>
      </c>
    </row>
    <row r="292" spans="1:8" ht="47.25">
      <c r="A292" s="228" t="s">
        <v>424</v>
      </c>
      <c r="B292" s="229">
        <v>913</v>
      </c>
      <c r="C292" s="323">
        <v>1</v>
      </c>
      <c r="D292" s="323">
        <v>13</v>
      </c>
      <c r="E292" s="319" t="s">
        <v>425</v>
      </c>
      <c r="F292" s="320" t="s">
        <v>219</v>
      </c>
      <c r="G292" s="187">
        <v>830.9</v>
      </c>
      <c r="H292" s="187">
        <v>830.8</v>
      </c>
    </row>
    <row r="293" spans="1:8" ht="31.5">
      <c r="A293" s="228" t="s">
        <v>426</v>
      </c>
      <c r="B293" s="229">
        <v>913</v>
      </c>
      <c r="C293" s="323">
        <v>1</v>
      </c>
      <c r="D293" s="323">
        <v>13</v>
      </c>
      <c r="E293" s="319" t="s">
        <v>427</v>
      </c>
      <c r="F293" s="320" t="s">
        <v>219</v>
      </c>
      <c r="G293" s="187">
        <v>515</v>
      </c>
      <c r="H293" s="187">
        <v>515</v>
      </c>
    </row>
    <row r="294" spans="1:8" ht="31.5">
      <c r="A294" s="228" t="s">
        <v>226</v>
      </c>
      <c r="B294" s="229">
        <v>913</v>
      </c>
      <c r="C294" s="323">
        <v>1</v>
      </c>
      <c r="D294" s="323">
        <v>13</v>
      </c>
      <c r="E294" s="319" t="s">
        <v>427</v>
      </c>
      <c r="F294" s="320" t="s">
        <v>227</v>
      </c>
      <c r="G294" s="187">
        <v>515</v>
      </c>
      <c r="H294" s="187">
        <v>515</v>
      </c>
    </row>
    <row r="295" spans="1:8" ht="31.5">
      <c r="A295" s="228" t="s">
        <v>428</v>
      </c>
      <c r="B295" s="229">
        <v>913</v>
      </c>
      <c r="C295" s="323">
        <v>1</v>
      </c>
      <c r="D295" s="323">
        <v>13</v>
      </c>
      <c r="E295" s="319" t="s">
        <v>429</v>
      </c>
      <c r="F295" s="320" t="s">
        <v>219</v>
      </c>
      <c r="G295" s="187">
        <v>200</v>
      </c>
      <c r="H295" s="187">
        <v>200</v>
      </c>
    </row>
    <row r="296" spans="1:8" ht="31.5">
      <c r="A296" s="228" t="s">
        <v>226</v>
      </c>
      <c r="B296" s="229">
        <v>913</v>
      </c>
      <c r="C296" s="323">
        <v>1</v>
      </c>
      <c r="D296" s="323">
        <v>13</v>
      </c>
      <c r="E296" s="319" t="s">
        <v>429</v>
      </c>
      <c r="F296" s="320" t="s">
        <v>227</v>
      </c>
      <c r="G296" s="187">
        <v>200</v>
      </c>
      <c r="H296" s="187">
        <v>200</v>
      </c>
    </row>
    <row r="297" spans="1:8">
      <c r="A297" s="228" t="s">
        <v>433</v>
      </c>
      <c r="B297" s="229">
        <v>913</v>
      </c>
      <c r="C297" s="323">
        <v>1</v>
      </c>
      <c r="D297" s="323">
        <v>13</v>
      </c>
      <c r="E297" s="319" t="s">
        <v>434</v>
      </c>
      <c r="F297" s="320" t="s">
        <v>219</v>
      </c>
      <c r="G297" s="187">
        <v>115.9</v>
      </c>
      <c r="H297" s="187">
        <v>115.8</v>
      </c>
    </row>
    <row r="298" spans="1:8">
      <c r="A298" s="228" t="s">
        <v>238</v>
      </c>
      <c r="B298" s="229">
        <v>913</v>
      </c>
      <c r="C298" s="323">
        <v>1</v>
      </c>
      <c r="D298" s="323">
        <v>13</v>
      </c>
      <c r="E298" s="319" t="s">
        <v>434</v>
      </c>
      <c r="F298" s="320" t="s">
        <v>239</v>
      </c>
      <c r="G298" s="187">
        <v>115.9</v>
      </c>
      <c r="H298" s="187">
        <v>115.8</v>
      </c>
    </row>
    <row r="299" spans="1:8" ht="78.75">
      <c r="A299" s="228" t="s">
        <v>438</v>
      </c>
      <c r="B299" s="229">
        <v>913</v>
      </c>
      <c r="C299" s="323">
        <v>1</v>
      </c>
      <c r="D299" s="323">
        <v>13</v>
      </c>
      <c r="E299" s="319" t="s">
        <v>439</v>
      </c>
      <c r="F299" s="320" t="s">
        <v>219</v>
      </c>
      <c r="G299" s="187">
        <v>24549</v>
      </c>
      <c r="H299" s="187">
        <v>25235.200000000001</v>
      </c>
    </row>
    <row r="300" spans="1:8" ht="63">
      <c r="A300" s="228" t="s">
        <v>440</v>
      </c>
      <c r="B300" s="229">
        <v>913</v>
      </c>
      <c r="C300" s="323">
        <v>1</v>
      </c>
      <c r="D300" s="323">
        <v>13</v>
      </c>
      <c r="E300" s="319" t="s">
        <v>441</v>
      </c>
      <c r="F300" s="320" t="s">
        <v>219</v>
      </c>
      <c r="G300" s="187">
        <v>24549</v>
      </c>
      <c r="H300" s="187">
        <v>25235.200000000001</v>
      </c>
    </row>
    <row r="301" spans="1:8" ht="31.5">
      <c r="A301" s="228" t="s">
        <v>442</v>
      </c>
      <c r="B301" s="229">
        <v>913</v>
      </c>
      <c r="C301" s="323">
        <v>1</v>
      </c>
      <c r="D301" s="323">
        <v>13</v>
      </c>
      <c r="E301" s="319" t="s">
        <v>443</v>
      </c>
      <c r="F301" s="320" t="s">
        <v>219</v>
      </c>
      <c r="G301" s="187">
        <v>15385.4</v>
      </c>
      <c r="H301" s="187">
        <v>16466.599999999999</v>
      </c>
    </row>
    <row r="302" spans="1:8" ht="32.25" customHeight="1">
      <c r="A302" s="228" t="s">
        <v>444</v>
      </c>
      <c r="B302" s="229">
        <v>913</v>
      </c>
      <c r="C302" s="323">
        <v>1</v>
      </c>
      <c r="D302" s="323">
        <v>13</v>
      </c>
      <c r="E302" s="319" t="s">
        <v>443</v>
      </c>
      <c r="F302" s="320" t="s">
        <v>445</v>
      </c>
      <c r="G302" s="187">
        <v>15385.4</v>
      </c>
      <c r="H302" s="187">
        <v>16466.599999999999</v>
      </c>
    </row>
    <row r="303" spans="1:8" ht="31.5">
      <c r="A303" s="228" t="s">
        <v>446</v>
      </c>
      <c r="B303" s="229">
        <v>913</v>
      </c>
      <c r="C303" s="323">
        <v>1</v>
      </c>
      <c r="D303" s="323">
        <v>13</v>
      </c>
      <c r="E303" s="319" t="s">
        <v>447</v>
      </c>
      <c r="F303" s="320" t="s">
        <v>219</v>
      </c>
      <c r="G303" s="187">
        <v>1995.6</v>
      </c>
      <c r="H303" s="187">
        <v>2041.6</v>
      </c>
    </row>
    <row r="304" spans="1:8" ht="30" customHeight="1">
      <c r="A304" s="228" t="s">
        <v>444</v>
      </c>
      <c r="B304" s="229">
        <v>913</v>
      </c>
      <c r="C304" s="323">
        <v>1</v>
      </c>
      <c r="D304" s="323">
        <v>13</v>
      </c>
      <c r="E304" s="319" t="s">
        <v>447</v>
      </c>
      <c r="F304" s="320" t="s">
        <v>445</v>
      </c>
      <c r="G304" s="187">
        <v>1995.6</v>
      </c>
      <c r="H304" s="187">
        <v>2041.6</v>
      </c>
    </row>
    <row r="305" spans="1:8" ht="173.25">
      <c r="A305" s="228" t="s">
        <v>279</v>
      </c>
      <c r="B305" s="229">
        <v>913</v>
      </c>
      <c r="C305" s="323">
        <v>1</v>
      </c>
      <c r="D305" s="323">
        <v>13</v>
      </c>
      <c r="E305" s="319" t="s">
        <v>448</v>
      </c>
      <c r="F305" s="320" t="s">
        <v>219</v>
      </c>
      <c r="G305" s="187">
        <v>7168</v>
      </c>
      <c r="H305" s="187">
        <v>6727</v>
      </c>
    </row>
    <row r="306" spans="1:8" ht="30.75" customHeight="1">
      <c r="A306" s="228" t="s">
        <v>444</v>
      </c>
      <c r="B306" s="229">
        <v>913</v>
      </c>
      <c r="C306" s="323">
        <v>1</v>
      </c>
      <c r="D306" s="323">
        <v>13</v>
      </c>
      <c r="E306" s="319" t="s">
        <v>448</v>
      </c>
      <c r="F306" s="320" t="s">
        <v>445</v>
      </c>
      <c r="G306" s="187">
        <v>7168</v>
      </c>
      <c r="H306" s="187">
        <v>6727</v>
      </c>
    </row>
    <row r="307" spans="1:8" ht="63">
      <c r="A307" s="228" t="s">
        <v>454</v>
      </c>
      <c r="B307" s="229">
        <v>913</v>
      </c>
      <c r="C307" s="323">
        <v>1</v>
      </c>
      <c r="D307" s="323">
        <v>13</v>
      </c>
      <c r="E307" s="319" t="s">
        <v>455</v>
      </c>
      <c r="F307" s="320" t="s">
        <v>219</v>
      </c>
      <c r="G307" s="187">
        <v>3413.8</v>
      </c>
      <c r="H307" s="187">
        <v>3498.3</v>
      </c>
    </row>
    <row r="308" spans="1:8" ht="31.5">
      <c r="A308" s="228" t="s">
        <v>456</v>
      </c>
      <c r="B308" s="229">
        <v>913</v>
      </c>
      <c r="C308" s="323">
        <v>1</v>
      </c>
      <c r="D308" s="323">
        <v>13</v>
      </c>
      <c r="E308" s="319" t="s">
        <v>457</v>
      </c>
      <c r="F308" s="320" t="s">
        <v>219</v>
      </c>
      <c r="G308" s="187">
        <v>3413.8</v>
      </c>
      <c r="H308" s="187">
        <v>3498.3</v>
      </c>
    </row>
    <row r="309" spans="1:8" ht="31.5">
      <c r="A309" s="228" t="s">
        <v>290</v>
      </c>
      <c r="B309" s="229">
        <v>913</v>
      </c>
      <c r="C309" s="323">
        <v>1</v>
      </c>
      <c r="D309" s="323">
        <v>13</v>
      </c>
      <c r="E309" s="319" t="s">
        <v>459</v>
      </c>
      <c r="F309" s="320" t="s">
        <v>219</v>
      </c>
      <c r="G309" s="187">
        <v>2144.8000000000002</v>
      </c>
      <c r="H309" s="187">
        <v>2305.3000000000002</v>
      </c>
    </row>
    <row r="310" spans="1:8" ht="78.75">
      <c r="A310" s="228" t="s">
        <v>242</v>
      </c>
      <c r="B310" s="229">
        <v>913</v>
      </c>
      <c r="C310" s="323">
        <v>1</v>
      </c>
      <c r="D310" s="323">
        <v>13</v>
      </c>
      <c r="E310" s="319" t="s">
        <v>459</v>
      </c>
      <c r="F310" s="320" t="s">
        <v>0</v>
      </c>
      <c r="G310" s="187">
        <v>2046.1</v>
      </c>
      <c r="H310" s="187">
        <v>2241.1</v>
      </c>
    </row>
    <row r="311" spans="1:8" ht="31.5">
      <c r="A311" s="228" t="s">
        <v>226</v>
      </c>
      <c r="B311" s="229">
        <v>913</v>
      </c>
      <c r="C311" s="323">
        <v>1</v>
      </c>
      <c r="D311" s="323">
        <v>13</v>
      </c>
      <c r="E311" s="319" t="s">
        <v>459</v>
      </c>
      <c r="F311" s="320" t="s">
        <v>227</v>
      </c>
      <c r="G311" s="187">
        <v>98.7</v>
      </c>
      <c r="H311" s="187">
        <v>64.2</v>
      </c>
    </row>
    <row r="312" spans="1:8" ht="173.25">
      <c r="A312" s="228" t="s">
        <v>279</v>
      </c>
      <c r="B312" s="229">
        <v>913</v>
      </c>
      <c r="C312" s="323">
        <v>1</v>
      </c>
      <c r="D312" s="323">
        <v>13</v>
      </c>
      <c r="E312" s="319" t="s">
        <v>460</v>
      </c>
      <c r="F312" s="320" t="s">
        <v>219</v>
      </c>
      <c r="G312" s="187">
        <v>1269</v>
      </c>
      <c r="H312" s="187">
        <v>1193</v>
      </c>
    </row>
    <row r="313" spans="1:8" ht="78.75">
      <c r="A313" s="228" t="s">
        <v>242</v>
      </c>
      <c r="B313" s="229">
        <v>913</v>
      </c>
      <c r="C313" s="323">
        <v>1</v>
      </c>
      <c r="D313" s="323">
        <v>13</v>
      </c>
      <c r="E313" s="319" t="s">
        <v>460</v>
      </c>
      <c r="F313" s="320" t="s">
        <v>0</v>
      </c>
      <c r="G313" s="187">
        <v>1269</v>
      </c>
      <c r="H313" s="187">
        <v>1193</v>
      </c>
    </row>
    <row r="314" spans="1:8">
      <c r="A314" s="228" t="s">
        <v>705</v>
      </c>
      <c r="B314" s="229">
        <v>913</v>
      </c>
      <c r="C314" s="323">
        <v>4</v>
      </c>
      <c r="D314" s="323">
        <v>0</v>
      </c>
      <c r="E314" s="319" t="s">
        <v>219</v>
      </c>
      <c r="F314" s="320" t="s">
        <v>219</v>
      </c>
      <c r="G314" s="187">
        <v>500</v>
      </c>
      <c r="H314" s="187">
        <v>500</v>
      </c>
    </row>
    <row r="315" spans="1:8" ht="18" customHeight="1">
      <c r="A315" s="228" t="s">
        <v>432</v>
      </c>
      <c r="B315" s="229">
        <v>913</v>
      </c>
      <c r="C315" s="323">
        <v>4</v>
      </c>
      <c r="D315" s="323">
        <v>12</v>
      </c>
      <c r="E315" s="319" t="s">
        <v>219</v>
      </c>
      <c r="F315" s="320" t="s">
        <v>219</v>
      </c>
      <c r="G315" s="187">
        <v>500</v>
      </c>
      <c r="H315" s="187">
        <v>500</v>
      </c>
    </row>
    <row r="316" spans="1:8" ht="63">
      <c r="A316" s="228" t="s">
        <v>420</v>
      </c>
      <c r="B316" s="229">
        <v>913</v>
      </c>
      <c r="C316" s="323">
        <v>4</v>
      </c>
      <c r="D316" s="323">
        <v>12</v>
      </c>
      <c r="E316" s="319" t="s">
        <v>421</v>
      </c>
      <c r="F316" s="320" t="s">
        <v>219</v>
      </c>
      <c r="G316" s="187">
        <v>500</v>
      </c>
      <c r="H316" s="187">
        <v>500</v>
      </c>
    </row>
    <row r="317" spans="1:8" ht="63">
      <c r="A317" s="228" t="s">
        <v>422</v>
      </c>
      <c r="B317" s="229">
        <v>913</v>
      </c>
      <c r="C317" s="323">
        <v>4</v>
      </c>
      <c r="D317" s="323">
        <v>12</v>
      </c>
      <c r="E317" s="319" t="s">
        <v>423</v>
      </c>
      <c r="F317" s="320" t="s">
        <v>219</v>
      </c>
      <c r="G317" s="187">
        <v>500</v>
      </c>
      <c r="H317" s="187">
        <v>500</v>
      </c>
    </row>
    <row r="318" spans="1:8" ht="47.25">
      <c r="A318" s="228" t="s">
        <v>424</v>
      </c>
      <c r="B318" s="229">
        <v>913</v>
      </c>
      <c r="C318" s="323">
        <v>4</v>
      </c>
      <c r="D318" s="323">
        <v>12</v>
      </c>
      <c r="E318" s="319" t="s">
        <v>425</v>
      </c>
      <c r="F318" s="320" t="s">
        <v>219</v>
      </c>
      <c r="G318" s="187">
        <v>500</v>
      </c>
      <c r="H318" s="187">
        <v>500</v>
      </c>
    </row>
    <row r="319" spans="1:8" ht="46.5" customHeight="1">
      <c r="A319" s="228" t="s">
        <v>430</v>
      </c>
      <c r="B319" s="229">
        <v>913</v>
      </c>
      <c r="C319" s="323">
        <v>4</v>
      </c>
      <c r="D319" s="323">
        <v>12</v>
      </c>
      <c r="E319" s="319" t="s">
        <v>431</v>
      </c>
      <c r="F319" s="320" t="s">
        <v>219</v>
      </c>
      <c r="G319" s="187">
        <v>500</v>
      </c>
      <c r="H319" s="187">
        <v>500</v>
      </c>
    </row>
    <row r="320" spans="1:8" ht="31.5">
      <c r="A320" s="228" t="s">
        <v>226</v>
      </c>
      <c r="B320" s="229">
        <v>913</v>
      </c>
      <c r="C320" s="323">
        <v>4</v>
      </c>
      <c r="D320" s="323">
        <v>12</v>
      </c>
      <c r="E320" s="319" t="s">
        <v>431</v>
      </c>
      <c r="F320" s="320" t="s">
        <v>227</v>
      </c>
      <c r="G320" s="187">
        <v>500</v>
      </c>
      <c r="H320" s="187">
        <v>500</v>
      </c>
    </row>
    <row r="321" spans="1:8">
      <c r="A321" s="228" t="s">
        <v>707</v>
      </c>
      <c r="B321" s="229">
        <v>913</v>
      </c>
      <c r="C321" s="323">
        <v>7</v>
      </c>
      <c r="D321" s="323">
        <v>0</v>
      </c>
      <c r="E321" s="319" t="s">
        <v>219</v>
      </c>
      <c r="F321" s="320" t="s">
        <v>219</v>
      </c>
      <c r="G321" s="187">
        <v>15</v>
      </c>
      <c r="H321" s="187">
        <v>15</v>
      </c>
    </row>
    <row r="322" spans="1:8" ht="31.5">
      <c r="A322" s="228" t="s">
        <v>235</v>
      </c>
      <c r="B322" s="229">
        <v>913</v>
      </c>
      <c r="C322" s="323">
        <v>7</v>
      </c>
      <c r="D322" s="323">
        <v>5</v>
      </c>
      <c r="E322" s="319" t="s">
        <v>219</v>
      </c>
      <c r="F322" s="320" t="s">
        <v>219</v>
      </c>
      <c r="G322" s="187">
        <v>15</v>
      </c>
      <c r="H322" s="187">
        <v>15</v>
      </c>
    </row>
    <row r="323" spans="1:8" ht="63">
      <c r="A323" s="228" t="s">
        <v>420</v>
      </c>
      <c r="B323" s="229">
        <v>913</v>
      </c>
      <c r="C323" s="323">
        <v>7</v>
      </c>
      <c r="D323" s="323">
        <v>5</v>
      </c>
      <c r="E323" s="319" t="s">
        <v>421</v>
      </c>
      <c r="F323" s="320" t="s">
        <v>219</v>
      </c>
      <c r="G323" s="187">
        <v>15</v>
      </c>
      <c r="H323" s="187">
        <v>15</v>
      </c>
    </row>
    <row r="324" spans="1:8" ht="63">
      <c r="A324" s="228" t="s">
        <v>454</v>
      </c>
      <c r="B324" s="229">
        <v>913</v>
      </c>
      <c r="C324" s="323">
        <v>7</v>
      </c>
      <c r="D324" s="323">
        <v>5</v>
      </c>
      <c r="E324" s="319" t="s">
        <v>455</v>
      </c>
      <c r="F324" s="320" t="s">
        <v>219</v>
      </c>
      <c r="G324" s="187">
        <v>15</v>
      </c>
      <c r="H324" s="187">
        <v>15</v>
      </c>
    </row>
    <row r="325" spans="1:8" ht="31.5">
      <c r="A325" s="228" t="s">
        <v>456</v>
      </c>
      <c r="B325" s="229">
        <v>913</v>
      </c>
      <c r="C325" s="323">
        <v>7</v>
      </c>
      <c r="D325" s="323">
        <v>5</v>
      </c>
      <c r="E325" s="319" t="s">
        <v>457</v>
      </c>
      <c r="F325" s="320" t="s">
        <v>219</v>
      </c>
      <c r="G325" s="187">
        <v>15</v>
      </c>
      <c r="H325" s="187">
        <v>15</v>
      </c>
    </row>
    <row r="326" spans="1:8" ht="31.5">
      <c r="A326" s="228" t="s">
        <v>233</v>
      </c>
      <c r="B326" s="229">
        <v>913</v>
      </c>
      <c r="C326" s="323">
        <v>7</v>
      </c>
      <c r="D326" s="323">
        <v>5</v>
      </c>
      <c r="E326" s="319" t="s">
        <v>458</v>
      </c>
      <c r="F326" s="320" t="s">
        <v>219</v>
      </c>
      <c r="G326" s="187">
        <v>15</v>
      </c>
      <c r="H326" s="187">
        <v>15</v>
      </c>
    </row>
    <row r="327" spans="1:8" ht="31.5">
      <c r="A327" s="228" t="s">
        <v>226</v>
      </c>
      <c r="B327" s="229">
        <v>913</v>
      </c>
      <c r="C327" s="323">
        <v>7</v>
      </c>
      <c r="D327" s="323">
        <v>5</v>
      </c>
      <c r="E327" s="319" t="s">
        <v>458</v>
      </c>
      <c r="F327" s="320" t="s">
        <v>227</v>
      </c>
      <c r="G327" s="187">
        <v>15</v>
      </c>
      <c r="H327" s="187">
        <v>15</v>
      </c>
    </row>
    <row r="328" spans="1:8">
      <c r="A328" s="228" t="s">
        <v>712</v>
      </c>
      <c r="B328" s="229">
        <v>913</v>
      </c>
      <c r="C328" s="323">
        <v>12</v>
      </c>
      <c r="D328" s="323">
        <v>0</v>
      </c>
      <c r="E328" s="319" t="s">
        <v>219</v>
      </c>
      <c r="F328" s="320" t="s">
        <v>219</v>
      </c>
      <c r="G328" s="187">
        <v>3400</v>
      </c>
      <c r="H328" s="187">
        <v>3386</v>
      </c>
    </row>
    <row r="329" spans="1:8">
      <c r="A329" s="228" t="s">
        <v>453</v>
      </c>
      <c r="B329" s="229">
        <v>913</v>
      </c>
      <c r="C329" s="323">
        <v>12</v>
      </c>
      <c r="D329" s="323">
        <v>2</v>
      </c>
      <c r="E329" s="319" t="s">
        <v>219</v>
      </c>
      <c r="F329" s="320" t="s">
        <v>219</v>
      </c>
      <c r="G329" s="187">
        <v>3400</v>
      </c>
      <c r="H329" s="187">
        <v>3386</v>
      </c>
    </row>
    <row r="330" spans="1:8" ht="63">
      <c r="A330" s="228" t="s">
        <v>420</v>
      </c>
      <c r="B330" s="229">
        <v>913</v>
      </c>
      <c r="C330" s="323">
        <v>12</v>
      </c>
      <c r="D330" s="323">
        <v>2</v>
      </c>
      <c r="E330" s="319" t="s">
        <v>421</v>
      </c>
      <c r="F330" s="320" t="s">
        <v>219</v>
      </c>
      <c r="G330" s="187">
        <v>3400</v>
      </c>
      <c r="H330" s="187">
        <v>3386</v>
      </c>
    </row>
    <row r="331" spans="1:8" ht="78.75">
      <c r="A331" s="228" t="s">
        <v>438</v>
      </c>
      <c r="B331" s="229">
        <v>913</v>
      </c>
      <c r="C331" s="323">
        <v>12</v>
      </c>
      <c r="D331" s="323">
        <v>2</v>
      </c>
      <c r="E331" s="319" t="s">
        <v>439</v>
      </c>
      <c r="F331" s="320" t="s">
        <v>219</v>
      </c>
      <c r="G331" s="187">
        <v>3400</v>
      </c>
      <c r="H331" s="187">
        <v>3386</v>
      </c>
    </row>
    <row r="332" spans="1:8" ht="63">
      <c r="A332" s="228" t="s">
        <v>449</v>
      </c>
      <c r="B332" s="229">
        <v>913</v>
      </c>
      <c r="C332" s="323">
        <v>12</v>
      </c>
      <c r="D332" s="323">
        <v>2</v>
      </c>
      <c r="E332" s="319" t="s">
        <v>450</v>
      </c>
      <c r="F332" s="320" t="s">
        <v>219</v>
      </c>
      <c r="G332" s="187">
        <v>3400</v>
      </c>
      <c r="H332" s="187">
        <v>3386</v>
      </c>
    </row>
    <row r="333" spans="1:8" ht="31.5">
      <c r="A333" s="228" t="s">
        <v>451</v>
      </c>
      <c r="B333" s="229">
        <v>913</v>
      </c>
      <c r="C333" s="323">
        <v>12</v>
      </c>
      <c r="D333" s="323">
        <v>2</v>
      </c>
      <c r="E333" s="319" t="s">
        <v>452</v>
      </c>
      <c r="F333" s="320" t="s">
        <v>219</v>
      </c>
      <c r="G333" s="187">
        <v>3400</v>
      </c>
      <c r="H333" s="187">
        <v>3386</v>
      </c>
    </row>
    <row r="334" spans="1:8">
      <c r="A334" s="228" t="s">
        <v>238</v>
      </c>
      <c r="B334" s="229">
        <v>913</v>
      </c>
      <c r="C334" s="323">
        <v>12</v>
      </c>
      <c r="D334" s="323">
        <v>2</v>
      </c>
      <c r="E334" s="319" t="s">
        <v>452</v>
      </c>
      <c r="F334" s="320" t="s">
        <v>239</v>
      </c>
      <c r="G334" s="187">
        <v>3400</v>
      </c>
      <c r="H334" s="187">
        <v>3386</v>
      </c>
    </row>
    <row r="335" spans="1:8" s="185" customFormat="1">
      <c r="A335" s="226" t="s">
        <v>723</v>
      </c>
      <c r="B335" s="227">
        <v>916</v>
      </c>
      <c r="C335" s="322">
        <v>0</v>
      </c>
      <c r="D335" s="322">
        <v>0</v>
      </c>
      <c r="E335" s="316" t="s">
        <v>219</v>
      </c>
      <c r="F335" s="317" t="s">
        <v>219</v>
      </c>
      <c r="G335" s="184">
        <v>1260.9000000000001</v>
      </c>
      <c r="H335" s="184">
        <v>1315.3</v>
      </c>
    </row>
    <row r="336" spans="1:8">
      <c r="A336" s="228" t="s">
        <v>702</v>
      </c>
      <c r="B336" s="229">
        <v>916</v>
      </c>
      <c r="C336" s="323">
        <v>1</v>
      </c>
      <c r="D336" s="323">
        <v>0</v>
      </c>
      <c r="E336" s="319" t="s">
        <v>219</v>
      </c>
      <c r="F336" s="320" t="s">
        <v>219</v>
      </c>
      <c r="G336" s="187">
        <v>1260.9000000000001</v>
      </c>
      <c r="H336" s="187">
        <v>1315.3</v>
      </c>
    </row>
    <row r="337" spans="1:8" ht="63">
      <c r="A337" s="228" t="s">
        <v>652</v>
      </c>
      <c r="B337" s="229">
        <v>916</v>
      </c>
      <c r="C337" s="323">
        <v>1</v>
      </c>
      <c r="D337" s="323">
        <v>3</v>
      </c>
      <c r="E337" s="319" t="s">
        <v>219</v>
      </c>
      <c r="F337" s="320" t="s">
        <v>219</v>
      </c>
      <c r="G337" s="187">
        <v>1260.9000000000001</v>
      </c>
      <c r="H337" s="187">
        <v>1315.3</v>
      </c>
    </row>
    <row r="338" spans="1:8">
      <c r="A338" s="228" t="s">
        <v>645</v>
      </c>
      <c r="B338" s="229">
        <v>916</v>
      </c>
      <c r="C338" s="323">
        <v>1</v>
      </c>
      <c r="D338" s="323">
        <v>3</v>
      </c>
      <c r="E338" s="319" t="s">
        <v>646</v>
      </c>
      <c r="F338" s="320" t="s">
        <v>219</v>
      </c>
      <c r="G338" s="187">
        <v>1260.9000000000001</v>
      </c>
      <c r="H338" s="187">
        <v>1315.3</v>
      </c>
    </row>
    <row r="339" spans="1:8" ht="31.5">
      <c r="A339" s="228" t="s">
        <v>647</v>
      </c>
      <c r="B339" s="229">
        <v>916</v>
      </c>
      <c r="C339" s="323">
        <v>1</v>
      </c>
      <c r="D339" s="323">
        <v>3</v>
      </c>
      <c r="E339" s="319" t="s">
        <v>648</v>
      </c>
      <c r="F339" s="320" t="s">
        <v>219</v>
      </c>
      <c r="G339" s="187">
        <v>1260.9000000000001</v>
      </c>
      <c r="H339" s="187">
        <v>1315.3</v>
      </c>
    </row>
    <row r="340" spans="1:8" ht="31.5">
      <c r="A340" s="228" t="s">
        <v>649</v>
      </c>
      <c r="B340" s="229">
        <v>916</v>
      </c>
      <c r="C340" s="323">
        <v>1</v>
      </c>
      <c r="D340" s="323">
        <v>3</v>
      </c>
      <c r="E340" s="319" t="s">
        <v>650</v>
      </c>
      <c r="F340" s="320" t="s">
        <v>219</v>
      </c>
      <c r="G340" s="187">
        <v>891</v>
      </c>
      <c r="H340" s="187">
        <v>923</v>
      </c>
    </row>
    <row r="341" spans="1:8" ht="31.5">
      <c r="A341" s="228" t="s">
        <v>348</v>
      </c>
      <c r="B341" s="229">
        <v>916</v>
      </c>
      <c r="C341" s="323">
        <v>1</v>
      </c>
      <c r="D341" s="323">
        <v>3</v>
      </c>
      <c r="E341" s="319" t="s">
        <v>651</v>
      </c>
      <c r="F341" s="320" t="s">
        <v>219</v>
      </c>
      <c r="G341" s="187">
        <v>548</v>
      </c>
      <c r="H341" s="187">
        <v>601</v>
      </c>
    </row>
    <row r="342" spans="1:8" ht="78.75">
      <c r="A342" s="228" t="s">
        <v>242</v>
      </c>
      <c r="B342" s="229">
        <v>916</v>
      </c>
      <c r="C342" s="323">
        <v>1</v>
      </c>
      <c r="D342" s="323">
        <v>3</v>
      </c>
      <c r="E342" s="319" t="s">
        <v>651</v>
      </c>
      <c r="F342" s="320" t="s">
        <v>0</v>
      </c>
      <c r="G342" s="187">
        <v>548</v>
      </c>
      <c r="H342" s="187">
        <v>601</v>
      </c>
    </row>
    <row r="343" spans="1:8" ht="173.25">
      <c r="A343" s="228" t="s">
        <v>279</v>
      </c>
      <c r="B343" s="229">
        <v>916</v>
      </c>
      <c r="C343" s="323">
        <v>1</v>
      </c>
      <c r="D343" s="323">
        <v>3</v>
      </c>
      <c r="E343" s="319" t="s">
        <v>653</v>
      </c>
      <c r="F343" s="320" t="s">
        <v>219</v>
      </c>
      <c r="G343" s="187">
        <v>343</v>
      </c>
      <c r="H343" s="187">
        <v>322</v>
      </c>
    </row>
    <row r="344" spans="1:8" ht="78.75">
      <c r="A344" s="228" t="s">
        <v>242</v>
      </c>
      <c r="B344" s="229">
        <v>916</v>
      </c>
      <c r="C344" s="323">
        <v>1</v>
      </c>
      <c r="D344" s="323">
        <v>3</v>
      </c>
      <c r="E344" s="319" t="s">
        <v>653</v>
      </c>
      <c r="F344" s="320" t="s">
        <v>0</v>
      </c>
      <c r="G344" s="187">
        <v>343</v>
      </c>
      <c r="H344" s="187">
        <v>322</v>
      </c>
    </row>
    <row r="345" spans="1:8" ht="31.5">
      <c r="A345" s="228" t="s">
        <v>654</v>
      </c>
      <c r="B345" s="229">
        <v>916</v>
      </c>
      <c r="C345" s="323">
        <v>1</v>
      </c>
      <c r="D345" s="323">
        <v>3</v>
      </c>
      <c r="E345" s="319" t="s">
        <v>655</v>
      </c>
      <c r="F345" s="320" t="s">
        <v>219</v>
      </c>
      <c r="G345" s="187">
        <v>369.9</v>
      </c>
      <c r="H345" s="187">
        <v>392.3</v>
      </c>
    </row>
    <row r="346" spans="1:8" ht="31.5">
      <c r="A346" s="228" t="s">
        <v>348</v>
      </c>
      <c r="B346" s="229">
        <v>916</v>
      </c>
      <c r="C346" s="323">
        <v>1</v>
      </c>
      <c r="D346" s="323">
        <v>3</v>
      </c>
      <c r="E346" s="319" t="s">
        <v>656</v>
      </c>
      <c r="F346" s="320" t="s">
        <v>219</v>
      </c>
      <c r="G346" s="187">
        <v>229.9</v>
      </c>
      <c r="H346" s="187">
        <v>262.3</v>
      </c>
    </row>
    <row r="347" spans="1:8" ht="78.75">
      <c r="A347" s="228" t="s">
        <v>242</v>
      </c>
      <c r="B347" s="229">
        <v>916</v>
      </c>
      <c r="C347" s="323">
        <v>1</v>
      </c>
      <c r="D347" s="323">
        <v>3</v>
      </c>
      <c r="E347" s="319" t="s">
        <v>656</v>
      </c>
      <c r="F347" s="320" t="s">
        <v>0</v>
      </c>
      <c r="G347" s="187">
        <v>225</v>
      </c>
      <c r="H347" s="187">
        <v>250</v>
      </c>
    </row>
    <row r="348" spans="1:8" ht="31.5">
      <c r="A348" s="228" t="s">
        <v>226</v>
      </c>
      <c r="B348" s="229">
        <v>916</v>
      </c>
      <c r="C348" s="323">
        <v>1</v>
      </c>
      <c r="D348" s="323">
        <v>3</v>
      </c>
      <c r="E348" s="319" t="s">
        <v>656</v>
      </c>
      <c r="F348" s="320" t="s">
        <v>227</v>
      </c>
      <c r="G348" s="187">
        <v>4.9000000000000004</v>
      </c>
      <c r="H348" s="187">
        <v>12.3</v>
      </c>
    </row>
    <row r="349" spans="1:8" ht="173.25">
      <c r="A349" s="228" t="s">
        <v>279</v>
      </c>
      <c r="B349" s="229">
        <v>916</v>
      </c>
      <c r="C349" s="323">
        <v>1</v>
      </c>
      <c r="D349" s="323">
        <v>3</v>
      </c>
      <c r="E349" s="319" t="s">
        <v>657</v>
      </c>
      <c r="F349" s="320" t="s">
        <v>219</v>
      </c>
      <c r="G349" s="187">
        <v>140</v>
      </c>
      <c r="H349" s="187">
        <v>130</v>
      </c>
    </row>
    <row r="350" spans="1:8" ht="78.75">
      <c r="A350" s="228" t="s">
        <v>242</v>
      </c>
      <c r="B350" s="229">
        <v>916</v>
      </c>
      <c r="C350" s="323">
        <v>1</v>
      </c>
      <c r="D350" s="323">
        <v>3</v>
      </c>
      <c r="E350" s="319" t="s">
        <v>657</v>
      </c>
      <c r="F350" s="320" t="s">
        <v>0</v>
      </c>
      <c r="G350" s="187">
        <v>140</v>
      </c>
      <c r="H350" s="187">
        <v>130</v>
      </c>
    </row>
    <row r="351" spans="1:8" s="185" customFormat="1">
      <c r="A351" s="226" t="s">
        <v>724</v>
      </c>
      <c r="B351" s="227">
        <v>917</v>
      </c>
      <c r="C351" s="322">
        <v>0</v>
      </c>
      <c r="D351" s="322">
        <v>0</v>
      </c>
      <c r="E351" s="316" t="s">
        <v>219</v>
      </c>
      <c r="F351" s="317" t="s">
        <v>219</v>
      </c>
      <c r="G351" s="184">
        <v>48525.4</v>
      </c>
      <c r="H351" s="184">
        <v>49044</v>
      </c>
    </row>
    <row r="352" spans="1:8">
      <c r="A352" s="228" t="s">
        <v>702</v>
      </c>
      <c r="B352" s="229">
        <v>917</v>
      </c>
      <c r="C352" s="323">
        <v>1</v>
      </c>
      <c r="D352" s="323">
        <v>0</v>
      </c>
      <c r="E352" s="319" t="s">
        <v>219</v>
      </c>
      <c r="F352" s="320" t="s">
        <v>219</v>
      </c>
      <c r="G352" s="187">
        <v>39720.9</v>
      </c>
      <c r="H352" s="187">
        <v>40405.5</v>
      </c>
    </row>
    <row r="353" spans="1:8" ht="47.25">
      <c r="A353" s="228" t="s">
        <v>492</v>
      </c>
      <c r="B353" s="229">
        <v>917</v>
      </c>
      <c r="C353" s="323">
        <v>1</v>
      </c>
      <c r="D353" s="323">
        <v>2</v>
      </c>
      <c r="E353" s="319" t="s">
        <v>219</v>
      </c>
      <c r="F353" s="320" t="s">
        <v>219</v>
      </c>
      <c r="G353" s="187">
        <v>2086</v>
      </c>
      <c r="H353" s="187">
        <v>2165</v>
      </c>
    </row>
    <row r="354" spans="1:8" ht="47.25">
      <c r="A354" s="228" t="s">
        <v>461</v>
      </c>
      <c r="B354" s="229">
        <v>917</v>
      </c>
      <c r="C354" s="323">
        <v>1</v>
      </c>
      <c r="D354" s="323">
        <v>2</v>
      </c>
      <c r="E354" s="319" t="s">
        <v>462</v>
      </c>
      <c r="F354" s="320" t="s">
        <v>219</v>
      </c>
      <c r="G354" s="187">
        <v>2086</v>
      </c>
      <c r="H354" s="187">
        <v>2165</v>
      </c>
    </row>
    <row r="355" spans="1:8" ht="31.5">
      <c r="A355" s="228" t="s">
        <v>463</v>
      </c>
      <c r="B355" s="229">
        <v>917</v>
      </c>
      <c r="C355" s="323">
        <v>1</v>
      </c>
      <c r="D355" s="323">
        <v>2</v>
      </c>
      <c r="E355" s="319" t="s">
        <v>464</v>
      </c>
      <c r="F355" s="320" t="s">
        <v>219</v>
      </c>
      <c r="G355" s="187">
        <v>2086</v>
      </c>
      <c r="H355" s="187">
        <v>2165</v>
      </c>
    </row>
    <row r="356" spans="1:8" ht="31.5">
      <c r="A356" s="228" t="s">
        <v>489</v>
      </c>
      <c r="B356" s="229">
        <v>917</v>
      </c>
      <c r="C356" s="323">
        <v>1</v>
      </c>
      <c r="D356" s="323">
        <v>2</v>
      </c>
      <c r="E356" s="319" t="s">
        <v>490</v>
      </c>
      <c r="F356" s="320" t="s">
        <v>219</v>
      </c>
      <c r="G356" s="187">
        <v>2086</v>
      </c>
      <c r="H356" s="187">
        <v>2165</v>
      </c>
    </row>
    <row r="357" spans="1:8" ht="31.5">
      <c r="A357" s="228" t="s">
        <v>290</v>
      </c>
      <c r="B357" s="229">
        <v>917</v>
      </c>
      <c r="C357" s="323">
        <v>1</v>
      </c>
      <c r="D357" s="323">
        <v>2</v>
      </c>
      <c r="E357" s="319" t="s">
        <v>491</v>
      </c>
      <c r="F357" s="320" t="s">
        <v>219</v>
      </c>
      <c r="G357" s="187">
        <v>1238</v>
      </c>
      <c r="H357" s="187">
        <v>1365</v>
      </c>
    </row>
    <row r="358" spans="1:8" ht="78.75">
      <c r="A358" s="228" t="s">
        <v>242</v>
      </c>
      <c r="B358" s="229">
        <v>917</v>
      </c>
      <c r="C358" s="323">
        <v>1</v>
      </c>
      <c r="D358" s="323">
        <v>2</v>
      </c>
      <c r="E358" s="319" t="s">
        <v>491</v>
      </c>
      <c r="F358" s="320" t="s">
        <v>0</v>
      </c>
      <c r="G358" s="187">
        <v>1238</v>
      </c>
      <c r="H358" s="187">
        <v>1365</v>
      </c>
    </row>
    <row r="359" spans="1:8" ht="173.25">
      <c r="A359" s="228" t="s">
        <v>279</v>
      </c>
      <c r="B359" s="229">
        <v>917</v>
      </c>
      <c r="C359" s="323">
        <v>1</v>
      </c>
      <c r="D359" s="323">
        <v>2</v>
      </c>
      <c r="E359" s="319" t="s">
        <v>493</v>
      </c>
      <c r="F359" s="320" t="s">
        <v>219</v>
      </c>
      <c r="G359" s="187">
        <v>848</v>
      </c>
      <c r="H359" s="187">
        <v>800</v>
      </c>
    </row>
    <row r="360" spans="1:8" ht="78.75">
      <c r="A360" s="228" t="s">
        <v>242</v>
      </c>
      <c r="B360" s="229">
        <v>917</v>
      </c>
      <c r="C360" s="323">
        <v>1</v>
      </c>
      <c r="D360" s="323">
        <v>2</v>
      </c>
      <c r="E360" s="319" t="s">
        <v>493</v>
      </c>
      <c r="F360" s="320" t="s">
        <v>0</v>
      </c>
      <c r="G360" s="187">
        <v>848</v>
      </c>
      <c r="H360" s="187">
        <v>800</v>
      </c>
    </row>
    <row r="361" spans="1:8" ht="63">
      <c r="A361" s="228" t="s">
        <v>382</v>
      </c>
      <c r="B361" s="229">
        <v>917</v>
      </c>
      <c r="C361" s="323">
        <v>1</v>
      </c>
      <c r="D361" s="323">
        <v>4</v>
      </c>
      <c r="E361" s="319" t="s">
        <v>219</v>
      </c>
      <c r="F361" s="320" t="s">
        <v>219</v>
      </c>
      <c r="G361" s="187">
        <v>35550.800000000003</v>
      </c>
      <c r="H361" s="187">
        <v>36050.9</v>
      </c>
    </row>
    <row r="362" spans="1:8" ht="63">
      <c r="A362" s="228" t="s">
        <v>352</v>
      </c>
      <c r="B362" s="229">
        <v>917</v>
      </c>
      <c r="C362" s="323">
        <v>1</v>
      </c>
      <c r="D362" s="323">
        <v>4</v>
      </c>
      <c r="E362" s="319" t="s">
        <v>353</v>
      </c>
      <c r="F362" s="320" t="s">
        <v>219</v>
      </c>
      <c r="G362" s="187">
        <v>2.4</v>
      </c>
      <c r="H362" s="187">
        <v>2.4</v>
      </c>
    </row>
    <row r="363" spans="1:8" ht="63">
      <c r="A363" s="228" t="s">
        <v>374</v>
      </c>
      <c r="B363" s="229">
        <v>917</v>
      </c>
      <c r="C363" s="323">
        <v>1</v>
      </c>
      <c r="D363" s="323">
        <v>4</v>
      </c>
      <c r="E363" s="319" t="s">
        <v>375</v>
      </c>
      <c r="F363" s="320" t="s">
        <v>219</v>
      </c>
      <c r="G363" s="187">
        <v>2.4</v>
      </c>
      <c r="H363" s="187">
        <v>2.4</v>
      </c>
    </row>
    <row r="364" spans="1:8" ht="63">
      <c r="A364" s="228" t="s">
        <v>379</v>
      </c>
      <c r="B364" s="229">
        <v>917</v>
      </c>
      <c r="C364" s="323">
        <v>1</v>
      </c>
      <c r="D364" s="323">
        <v>4</v>
      </c>
      <c r="E364" s="319" t="s">
        <v>380</v>
      </c>
      <c r="F364" s="320" t="s">
        <v>219</v>
      </c>
      <c r="G364" s="187">
        <v>2.4</v>
      </c>
      <c r="H364" s="187">
        <v>2.4</v>
      </c>
    </row>
    <row r="365" spans="1:8" ht="63">
      <c r="A365" s="228" t="s">
        <v>297</v>
      </c>
      <c r="B365" s="229">
        <v>917</v>
      </c>
      <c r="C365" s="323">
        <v>1</v>
      </c>
      <c r="D365" s="323">
        <v>4</v>
      </c>
      <c r="E365" s="319" t="s">
        <v>381</v>
      </c>
      <c r="F365" s="320" t="s">
        <v>219</v>
      </c>
      <c r="G365" s="187">
        <v>2.4</v>
      </c>
      <c r="H365" s="187">
        <v>2.4</v>
      </c>
    </row>
    <row r="366" spans="1:8" ht="31.5">
      <c r="A366" s="228" t="s">
        <v>226</v>
      </c>
      <c r="B366" s="229">
        <v>917</v>
      </c>
      <c r="C366" s="323">
        <v>1</v>
      </c>
      <c r="D366" s="323">
        <v>4</v>
      </c>
      <c r="E366" s="319" t="s">
        <v>381</v>
      </c>
      <c r="F366" s="320" t="s">
        <v>227</v>
      </c>
      <c r="G366" s="187">
        <v>2.4</v>
      </c>
      <c r="H366" s="187">
        <v>2.4</v>
      </c>
    </row>
    <row r="367" spans="1:8" ht="47.25">
      <c r="A367" s="228" t="s">
        <v>461</v>
      </c>
      <c r="B367" s="229">
        <v>917</v>
      </c>
      <c r="C367" s="323">
        <v>1</v>
      </c>
      <c r="D367" s="323">
        <v>4</v>
      </c>
      <c r="E367" s="319" t="s">
        <v>462</v>
      </c>
      <c r="F367" s="320" t="s">
        <v>219</v>
      </c>
      <c r="G367" s="187">
        <v>35548.400000000001</v>
      </c>
      <c r="H367" s="187">
        <v>36048.5</v>
      </c>
    </row>
    <row r="368" spans="1:8" ht="31.5">
      <c r="A368" s="228" t="s">
        <v>463</v>
      </c>
      <c r="B368" s="229">
        <v>917</v>
      </c>
      <c r="C368" s="323">
        <v>1</v>
      </c>
      <c r="D368" s="323">
        <v>4</v>
      </c>
      <c r="E368" s="319" t="s">
        <v>464</v>
      </c>
      <c r="F368" s="320" t="s">
        <v>219</v>
      </c>
      <c r="G368" s="187">
        <v>35548.400000000001</v>
      </c>
      <c r="H368" s="187">
        <v>36048.5</v>
      </c>
    </row>
    <row r="369" spans="1:8" ht="31.5">
      <c r="A369" s="228" t="s">
        <v>484</v>
      </c>
      <c r="B369" s="229">
        <v>917</v>
      </c>
      <c r="C369" s="323">
        <v>1</v>
      </c>
      <c r="D369" s="323">
        <v>4</v>
      </c>
      <c r="E369" s="319" t="s">
        <v>485</v>
      </c>
      <c r="F369" s="320" t="s">
        <v>219</v>
      </c>
      <c r="G369" s="187">
        <v>31552.799999999999</v>
      </c>
      <c r="H369" s="187">
        <v>32052.9</v>
      </c>
    </row>
    <row r="370" spans="1:8" ht="31.5">
      <c r="A370" s="228" t="s">
        <v>290</v>
      </c>
      <c r="B370" s="229">
        <v>917</v>
      </c>
      <c r="C370" s="323">
        <v>1</v>
      </c>
      <c r="D370" s="323">
        <v>4</v>
      </c>
      <c r="E370" s="319" t="s">
        <v>486</v>
      </c>
      <c r="F370" s="320" t="s">
        <v>219</v>
      </c>
      <c r="G370" s="187">
        <v>21256.799999999999</v>
      </c>
      <c r="H370" s="187">
        <v>22305.5</v>
      </c>
    </row>
    <row r="371" spans="1:8" ht="78.75">
      <c r="A371" s="228" t="s">
        <v>242</v>
      </c>
      <c r="B371" s="229">
        <v>917</v>
      </c>
      <c r="C371" s="323">
        <v>1</v>
      </c>
      <c r="D371" s="323">
        <v>4</v>
      </c>
      <c r="E371" s="319" t="s">
        <v>486</v>
      </c>
      <c r="F371" s="320" t="s">
        <v>0</v>
      </c>
      <c r="G371" s="187">
        <v>18393.8</v>
      </c>
      <c r="H371" s="187">
        <v>19854.900000000001</v>
      </c>
    </row>
    <row r="372" spans="1:8" ht="31.5">
      <c r="A372" s="228" t="s">
        <v>226</v>
      </c>
      <c r="B372" s="229">
        <v>917</v>
      </c>
      <c r="C372" s="323">
        <v>1</v>
      </c>
      <c r="D372" s="323">
        <v>4</v>
      </c>
      <c r="E372" s="319" t="s">
        <v>486</v>
      </c>
      <c r="F372" s="320" t="s">
        <v>227</v>
      </c>
      <c r="G372" s="187">
        <v>2852.8</v>
      </c>
      <c r="H372" s="187">
        <v>2440.4</v>
      </c>
    </row>
    <row r="373" spans="1:8">
      <c r="A373" s="228" t="s">
        <v>238</v>
      </c>
      <c r="B373" s="229">
        <v>917</v>
      </c>
      <c r="C373" s="323">
        <v>1</v>
      </c>
      <c r="D373" s="323">
        <v>4</v>
      </c>
      <c r="E373" s="319" t="s">
        <v>486</v>
      </c>
      <c r="F373" s="320" t="s">
        <v>239</v>
      </c>
      <c r="G373" s="187">
        <v>10.199999999999999</v>
      </c>
      <c r="H373" s="187">
        <v>10.199999999999999</v>
      </c>
    </row>
    <row r="374" spans="1:8" ht="173.25">
      <c r="A374" s="228" t="s">
        <v>279</v>
      </c>
      <c r="B374" s="229">
        <v>917</v>
      </c>
      <c r="C374" s="323">
        <v>1</v>
      </c>
      <c r="D374" s="323">
        <v>4</v>
      </c>
      <c r="E374" s="319" t="s">
        <v>487</v>
      </c>
      <c r="F374" s="320" t="s">
        <v>219</v>
      </c>
      <c r="G374" s="187">
        <v>9654</v>
      </c>
      <c r="H374" s="187">
        <v>9144.4</v>
      </c>
    </row>
    <row r="375" spans="1:8" ht="78.75">
      <c r="A375" s="228" t="s">
        <v>242</v>
      </c>
      <c r="B375" s="229">
        <v>917</v>
      </c>
      <c r="C375" s="323">
        <v>1</v>
      </c>
      <c r="D375" s="323">
        <v>4</v>
      </c>
      <c r="E375" s="319" t="s">
        <v>487</v>
      </c>
      <c r="F375" s="320" t="s">
        <v>0</v>
      </c>
      <c r="G375" s="187">
        <v>9654</v>
      </c>
      <c r="H375" s="187">
        <v>9144.4</v>
      </c>
    </row>
    <row r="376" spans="1:8" ht="173.25">
      <c r="A376" s="228" t="s">
        <v>279</v>
      </c>
      <c r="B376" s="229">
        <v>917</v>
      </c>
      <c r="C376" s="323">
        <v>1</v>
      </c>
      <c r="D376" s="323">
        <v>4</v>
      </c>
      <c r="E376" s="319" t="s">
        <v>488</v>
      </c>
      <c r="F376" s="320" t="s">
        <v>219</v>
      </c>
      <c r="G376" s="187">
        <v>642</v>
      </c>
      <c r="H376" s="187">
        <v>603</v>
      </c>
    </row>
    <row r="377" spans="1:8" ht="78.75">
      <c r="A377" s="228" t="s">
        <v>242</v>
      </c>
      <c r="B377" s="229">
        <v>917</v>
      </c>
      <c r="C377" s="323">
        <v>1</v>
      </c>
      <c r="D377" s="323">
        <v>4</v>
      </c>
      <c r="E377" s="319" t="s">
        <v>488</v>
      </c>
      <c r="F377" s="320" t="s">
        <v>0</v>
      </c>
      <c r="G377" s="187">
        <v>642</v>
      </c>
      <c r="H377" s="187">
        <v>603</v>
      </c>
    </row>
    <row r="378" spans="1:8" ht="31.5">
      <c r="A378" s="228" t="s">
        <v>494</v>
      </c>
      <c r="B378" s="229">
        <v>917</v>
      </c>
      <c r="C378" s="323">
        <v>1</v>
      </c>
      <c r="D378" s="323">
        <v>4</v>
      </c>
      <c r="E378" s="319" t="s">
        <v>495</v>
      </c>
      <c r="F378" s="320" t="s">
        <v>219</v>
      </c>
      <c r="G378" s="187">
        <v>3995.6</v>
      </c>
      <c r="H378" s="187">
        <v>3995.6</v>
      </c>
    </row>
    <row r="379" spans="1:8" ht="78.75">
      <c r="A379" s="228" t="s">
        <v>499</v>
      </c>
      <c r="B379" s="229">
        <v>917</v>
      </c>
      <c r="C379" s="323">
        <v>1</v>
      </c>
      <c r="D379" s="323">
        <v>4</v>
      </c>
      <c r="E379" s="319" t="s">
        <v>500</v>
      </c>
      <c r="F379" s="320" t="s">
        <v>219</v>
      </c>
      <c r="G379" s="187">
        <v>1319.3</v>
      </c>
      <c r="H379" s="187">
        <v>1319.3</v>
      </c>
    </row>
    <row r="380" spans="1:8" ht="78.75">
      <c r="A380" s="228" t="s">
        <v>242</v>
      </c>
      <c r="B380" s="229">
        <v>917</v>
      </c>
      <c r="C380" s="323">
        <v>1</v>
      </c>
      <c r="D380" s="323">
        <v>4</v>
      </c>
      <c r="E380" s="319" t="s">
        <v>500</v>
      </c>
      <c r="F380" s="320" t="s">
        <v>0</v>
      </c>
      <c r="G380" s="187">
        <v>1207</v>
      </c>
      <c r="H380" s="187">
        <v>1207</v>
      </c>
    </row>
    <row r="381" spans="1:8" ht="31.5">
      <c r="A381" s="228" t="s">
        <v>226</v>
      </c>
      <c r="B381" s="229">
        <v>917</v>
      </c>
      <c r="C381" s="323">
        <v>1</v>
      </c>
      <c r="D381" s="323">
        <v>4</v>
      </c>
      <c r="E381" s="319" t="s">
        <v>500</v>
      </c>
      <c r="F381" s="320" t="s">
        <v>227</v>
      </c>
      <c r="G381" s="187">
        <v>112.3</v>
      </c>
      <c r="H381" s="187">
        <v>112.3</v>
      </c>
    </row>
    <row r="382" spans="1:8" ht="60.75" customHeight="1">
      <c r="A382" s="228" t="s">
        <v>501</v>
      </c>
      <c r="B382" s="229">
        <v>917</v>
      </c>
      <c r="C382" s="323">
        <v>1</v>
      </c>
      <c r="D382" s="323">
        <v>4</v>
      </c>
      <c r="E382" s="319" t="s">
        <v>502</v>
      </c>
      <c r="F382" s="320" t="s">
        <v>219</v>
      </c>
      <c r="G382" s="187">
        <v>1328.4</v>
      </c>
      <c r="H382" s="187">
        <v>1328.4</v>
      </c>
    </row>
    <row r="383" spans="1:8" ht="78.75">
      <c r="A383" s="228" t="s">
        <v>242</v>
      </c>
      <c r="B383" s="229">
        <v>917</v>
      </c>
      <c r="C383" s="323">
        <v>1</v>
      </c>
      <c r="D383" s="323">
        <v>4</v>
      </c>
      <c r="E383" s="319" t="s">
        <v>502</v>
      </c>
      <c r="F383" s="320" t="s">
        <v>0</v>
      </c>
      <c r="G383" s="187">
        <v>1120.3</v>
      </c>
      <c r="H383" s="187">
        <v>1120.3</v>
      </c>
    </row>
    <row r="384" spans="1:8" ht="31.5">
      <c r="A384" s="228" t="s">
        <v>226</v>
      </c>
      <c r="B384" s="229">
        <v>917</v>
      </c>
      <c r="C384" s="323">
        <v>1</v>
      </c>
      <c r="D384" s="323">
        <v>4</v>
      </c>
      <c r="E384" s="319" t="s">
        <v>502</v>
      </c>
      <c r="F384" s="320" t="s">
        <v>227</v>
      </c>
      <c r="G384" s="187">
        <v>208.1</v>
      </c>
      <c r="H384" s="187">
        <v>208.1</v>
      </c>
    </row>
    <row r="385" spans="1:8" ht="31.5">
      <c r="A385" s="228" t="s">
        <v>503</v>
      </c>
      <c r="B385" s="229">
        <v>917</v>
      </c>
      <c r="C385" s="323">
        <v>1</v>
      </c>
      <c r="D385" s="323">
        <v>4</v>
      </c>
      <c r="E385" s="319" t="s">
        <v>504</v>
      </c>
      <c r="F385" s="320" t="s">
        <v>219</v>
      </c>
      <c r="G385" s="187">
        <v>654.9</v>
      </c>
      <c r="H385" s="187">
        <v>654.9</v>
      </c>
    </row>
    <row r="386" spans="1:8" ht="78.75">
      <c r="A386" s="228" t="s">
        <v>242</v>
      </c>
      <c r="B386" s="229">
        <v>917</v>
      </c>
      <c r="C386" s="323">
        <v>1</v>
      </c>
      <c r="D386" s="323">
        <v>4</v>
      </c>
      <c r="E386" s="319" t="s">
        <v>504</v>
      </c>
      <c r="F386" s="320" t="s">
        <v>0</v>
      </c>
      <c r="G386" s="187">
        <v>599.70000000000005</v>
      </c>
      <c r="H386" s="187">
        <v>599.70000000000005</v>
      </c>
    </row>
    <row r="387" spans="1:8" ht="31.5">
      <c r="A387" s="228" t="s">
        <v>226</v>
      </c>
      <c r="B387" s="229">
        <v>917</v>
      </c>
      <c r="C387" s="323">
        <v>1</v>
      </c>
      <c r="D387" s="323">
        <v>4</v>
      </c>
      <c r="E387" s="319" t="s">
        <v>504</v>
      </c>
      <c r="F387" s="320" t="s">
        <v>227</v>
      </c>
      <c r="G387" s="187">
        <v>55.2</v>
      </c>
      <c r="H387" s="187">
        <v>55.2</v>
      </c>
    </row>
    <row r="388" spans="1:8" ht="63">
      <c r="A388" s="228" t="s">
        <v>505</v>
      </c>
      <c r="B388" s="229">
        <v>917</v>
      </c>
      <c r="C388" s="323">
        <v>1</v>
      </c>
      <c r="D388" s="323">
        <v>4</v>
      </c>
      <c r="E388" s="319" t="s">
        <v>506</v>
      </c>
      <c r="F388" s="320" t="s">
        <v>219</v>
      </c>
      <c r="G388" s="187">
        <v>654.9</v>
      </c>
      <c r="H388" s="187">
        <v>654.9</v>
      </c>
    </row>
    <row r="389" spans="1:8" ht="78.75">
      <c r="A389" s="228" t="s">
        <v>242</v>
      </c>
      <c r="B389" s="229">
        <v>917</v>
      </c>
      <c r="C389" s="323">
        <v>1</v>
      </c>
      <c r="D389" s="323">
        <v>4</v>
      </c>
      <c r="E389" s="319" t="s">
        <v>506</v>
      </c>
      <c r="F389" s="320" t="s">
        <v>0</v>
      </c>
      <c r="G389" s="187">
        <v>599.70000000000005</v>
      </c>
      <c r="H389" s="187">
        <v>599.70000000000005</v>
      </c>
    </row>
    <row r="390" spans="1:8" ht="31.5">
      <c r="A390" s="228" t="s">
        <v>226</v>
      </c>
      <c r="B390" s="229">
        <v>917</v>
      </c>
      <c r="C390" s="323">
        <v>1</v>
      </c>
      <c r="D390" s="323">
        <v>4</v>
      </c>
      <c r="E390" s="319" t="s">
        <v>506</v>
      </c>
      <c r="F390" s="320" t="s">
        <v>227</v>
      </c>
      <c r="G390" s="187">
        <v>55.2</v>
      </c>
      <c r="H390" s="187">
        <v>55.2</v>
      </c>
    </row>
    <row r="391" spans="1:8" ht="110.25">
      <c r="A391" s="228" t="s">
        <v>507</v>
      </c>
      <c r="B391" s="229">
        <v>917</v>
      </c>
      <c r="C391" s="323">
        <v>1</v>
      </c>
      <c r="D391" s="323">
        <v>4</v>
      </c>
      <c r="E391" s="319" t="s">
        <v>508</v>
      </c>
      <c r="F391" s="320" t="s">
        <v>219</v>
      </c>
      <c r="G391" s="187">
        <v>0.7</v>
      </c>
      <c r="H391" s="187">
        <v>0.7</v>
      </c>
    </row>
    <row r="392" spans="1:8" ht="31.5">
      <c r="A392" s="228" t="s">
        <v>226</v>
      </c>
      <c r="B392" s="229">
        <v>917</v>
      </c>
      <c r="C392" s="323">
        <v>1</v>
      </c>
      <c r="D392" s="323">
        <v>4</v>
      </c>
      <c r="E392" s="319" t="s">
        <v>508</v>
      </c>
      <c r="F392" s="320" t="s">
        <v>227</v>
      </c>
      <c r="G392" s="187">
        <v>0.7</v>
      </c>
      <c r="H392" s="187">
        <v>0.7</v>
      </c>
    </row>
    <row r="393" spans="1:8" ht="47.25">
      <c r="A393" s="228" t="s">
        <v>509</v>
      </c>
      <c r="B393" s="229">
        <v>917</v>
      </c>
      <c r="C393" s="323">
        <v>1</v>
      </c>
      <c r="D393" s="323">
        <v>4</v>
      </c>
      <c r="E393" s="319" t="s">
        <v>510</v>
      </c>
      <c r="F393" s="320" t="s">
        <v>219</v>
      </c>
      <c r="G393" s="187">
        <v>37.4</v>
      </c>
      <c r="H393" s="187">
        <v>37.4</v>
      </c>
    </row>
    <row r="394" spans="1:8" ht="78.75">
      <c r="A394" s="228" t="s">
        <v>242</v>
      </c>
      <c r="B394" s="229">
        <v>917</v>
      </c>
      <c r="C394" s="323">
        <v>1</v>
      </c>
      <c r="D394" s="323">
        <v>4</v>
      </c>
      <c r="E394" s="319" t="s">
        <v>510</v>
      </c>
      <c r="F394" s="320" t="s">
        <v>0</v>
      </c>
      <c r="G394" s="187">
        <v>34.9</v>
      </c>
      <c r="H394" s="187">
        <v>34.9</v>
      </c>
    </row>
    <row r="395" spans="1:8" ht="31.5">
      <c r="A395" s="228" t="s">
        <v>226</v>
      </c>
      <c r="B395" s="229">
        <v>917</v>
      </c>
      <c r="C395" s="323">
        <v>1</v>
      </c>
      <c r="D395" s="323">
        <v>4</v>
      </c>
      <c r="E395" s="319" t="s">
        <v>510</v>
      </c>
      <c r="F395" s="320" t="s">
        <v>227</v>
      </c>
      <c r="G395" s="187">
        <v>2.5</v>
      </c>
      <c r="H395" s="187">
        <v>2.5</v>
      </c>
    </row>
    <row r="396" spans="1:8">
      <c r="A396" s="228" t="s">
        <v>498</v>
      </c>
      <c r="B396" s="229">
        <v>917</v>
      </c>
      <c r="C396" s="323">
        <v>1</v>
      </c>
      <c r="D396" s="323">
        <v>5</v>
      </c>
      <c r="E396" s="319" t="s">
        <v>219</v>
      </c>
      <c r="F396" s="320" t="s">
        <v>219</v>
      </c>
      <c r="G396" s="187">
        <v>8.1999999999999993</v>
      </c>
      <c r="H396" s="187">
        <v>72.3</v>
      </c>
    </row>
    <row r="397" spans="1:8" ht="47.25">
      <c r="A397" s="228" t="s">
        <v>461</v>
      </c>
      <c r="B397" s="229">
        <v>917</v>
      </c>
      <c r="C397" s="323">
        <v>1</v>
      </c>
      <c r="D397" s="323">
        <v>5</v>
      </c>
      <c r="E397" s="319" t="s">
        <v>462</v>
      </c>
      <c r="F397" s="320" t="s">
        <v>219</v>
      </c>
      <c r="G397" s="187">
        <v>8.1999999999999993</v>
      </c>
      <c r="H397" s="187">
        <v>72.3</v>
      </c>
    </row>
    <row r="398" spans="1:8" ht="31.5">
      <c r="A398" s="228" t="s">
        <v>463</v>
      </c>
      <c r="B398" s="229">
        <v>917</v>
      </c>
      <c r="C398" s="323">
        <v>1</v>
      </c>
      <c r="D398" s="323">
        <v>5</v>
      </c>
      <c r="E398" s="319" t="s">
        <v>464</v>
      </c>
      <c r="F398" s="320" t="s">
        <v>219</v>
      </c>
      <c r="G398" s="187">
        <v>8.1999999999999993</v>
      </c>
      <c r="H398" s="187">
        <v>72.3</v>
      </c>
    </row>
    <row r="399" spans="1:8" ht="31.5">
      <c r="A399" s="228" t="s">
        <v>494</v>
      </c>
      <c r="B399" s="229">
        <v>917</v>
      </c>
      <c r="C399" s="323">
        <v>1</v>
      </c>
      <c r="D399" s="323">
        <v>5</v>
      </c>
      <c r="E399" s="319" t="s">
        <v>495</v>
      </c>
      <c r="F399" s="320" t="s">
        <v>219</v>
      </c>
      <c r="G399" s="187">
        <v>8.1999999999999993</v>
      </c>
      <c r="H399" s="187">
        <v>72.3</v>
      </c>
    </row>
    <row r="400" spans="1:8" ht="63">
      <c r="A400" s="228" t="s">
        <v>496</v>
      </c>
      <c r="B400" s="229">
        <v>917</v>
      </c>
      <c r="C400" s="323">
        <v>1</v>
      </c>
      <c r="D400" s="323">
        <v>5</v>
      </c>
      <c r="E400" s="319" t="s">
        <v>497</v>
      </c>
      <c r="F400" s="320" t="s">
        <v>219</v>
      </c>
      <c r="G400" s="187">
        <v>8.1999999999999993</v>
      </c>
      <c r="H400" s="187">
        <v>72.3</v>
      </c>
    </row>
    <row r="401" spans="1:8" ht="31.5">
      <c r="A401" s="228" t="s">
        <v>226</v>
      </c>
      <c r="B401" s="229">
        <v>917</v>
      </c>
      <c r="C401" s="323">
        <v>1</v>
      </c>
      <c r="D401" s="323">
        <v>5</v>
      </c>
      <c r="E401" s="319" t="s">
        <v>497</v>
      </c>
      <c r="F401" s="320" t="s">
        <v>227</v>
      </c>
      <c r="G401" s="187">
        <v>8.1999999999999993</v>
      </c>
      <c r="H401" s="187">
        <v>72.3</v>
      </c>
    </row>
    <row r="402" spans="1:8">
      <c r="A402" s="228" t="s">
        <v>672</v>
      </c>
      <c r="B402" s="229">
        <v>917</v>
      </c>
      <c r="C402" s="323">
        <v>1</v>
      </c>
      <c r="D402" s="323">
        <v>11</v>
      </c>
      <c r="E402" s="319" t="s">
        <v>219</v>
      </c>
      <c r="F402" s="320" t="s">
        <v>219</v>
      </c>
      <c r="G402" s="187">
        <v>300</v>
      </c>
      <c r="H402" s="187">
        <v>300</v>
      </c>
    </row>
    <row r="403" spans="1:8">
      <c r="A403" s="228" t="s">
        <v>645</v>
      </c>
      <c r="B403" s="229">
        <v>917</v>
      </c>
      <c r="C403" s="323">
        <v>1</v>
      </c>
      <c r="D403" s="323">
        <v>11</v>
      </c>
      <c r="E403" s="319" t="s">
        <v>646</v>
      </c>
      <c r="F403" s="320" t="s">
        <v>219</v>
      </c>
      <c r="G403" s="187">
        <v>300</v>
      </c>
      <c r="H403" s="187">
        <v>300</v>
      </c>
    </row>
    <row r="404" spans="1:8">
      <c r="A404" s="228" t="s">
        <v>668</v>
      </c>
      <c r="B404" s="229">
        <v>917</v>
      </c>
      <c r="C404" s="323">
        <v>1</v>
      </c>
      <c r="D404" s="323">
        <v>11</v>
      </c>
      <c r="E404" s="319" t="s">
        <v>669</v>
      </c>
      <c r="F404" s="320" t="s">
        <v>219</v>
      </c>
      <c r="G404" s="187">
        <v>300</v>
      </c>
      <c r="H404" s="187">
        <v>300</v>
      </c>
    </row>
    <row r="405" spans="1:8" ht="31.5">
      <c r="A405" s="228" t="s">
        <v>670</v>
      </c>
      <c r="B405" s="229">
        <v>917</v>
      </c>
      <c r="C405" s="323">
        <v>1</v>
      </c>
      <c r="D405" s="323">
        <v>11</v>
      </c>
      <c r="E405" s="319" t="s">
        <v>671</v>
      </c>
      <c r="F405" s="320" t="s">
        <v>219</v>
      </c>
      <c r="G405" s="187">
        <v>300</v>
      </c>
      <c r="H405" s="187">
        <v>300</v>
      </c>
    </row>
    <row r="406" spans="1:8" ht="31.5">
      <c r="A406" s="228" t="s">
        <v>670</v>
      </c>
      <c r="B406" s="229">
        <v>917</v>
      </c>
      <c r="C406" s="323">
        <v>1</v>
      </c>
      <c r="D406" s="323">
        <v>11</v>
      </c>
      <c r="E406" s="319" t="s">
        <v>671</v>
      </c>
      <c r="F406" s="320" t="s">
        <v>219</v>
      </c>
      <c r="G406" s="187">
        <v>300</v>
      </c>
      <c r="H406" s="187">
        <v>300</v>
      </c>
    </row>
    <row r="407" spans="1:8">
      <c r="A407" s="228" t="s">
        <v>238</v>
      </c>
      <c r="B407" s="229">
        <v>917</v>
      </c>
      <c r="C407" s="323">
        <v>1</v>
      </c>
      <c r="D407" s="323">
        <v>11</v>
      </c>
      <c r="E407" s="319" t="s">
        <v>671</v>
      </c>
      <c r="F407" s="320" t="s">
        <v>239</v>
      </c>
      <c r="G407" s="187">
        <v>300</v>
      </c>
      <c r="H407" s="187">
        <v>300</v>
      </c>
    </row>
    <row r="408" spans="1:8">
      <c r="A408" s="228" t="s">
        <v>366</v>
      </c>
      <c r="B408" s="229">
        <v>917</v>
      </c>
      <c r="C408" s="323">
        <v>1</v>
      </c>
      <c r="D408" s="323">
        <v>13</v>
      </c>
      <c r="E408" s="319" t="s">
        <v>219</v>
      </c>
      <c r="F408" s="320" t="s">
        <v>219</v>
      </c>
      <c r="G408" s="187">
        <v>1775.9</v>
      </c>
      <c r="H408" s="187">
        <v>1817.3</v>
      </c>
    </row>
    <row r="409" spans="1:8" ht="63">
      <c r="A409" s="228" t="s">
        <v>352</v>
      </c>
      <c r="B409" s="229">
        <v>917</v>
      </c>
      <c r="C409" s="323">
        <v>1</v>
      </c>
      <c r="D409" s="323">
        <v>13</v>
      </c>
      <c r="E409" s="319" t="s">
        <v>353</v>
      </c>
      <c r="F409" s="320" t="s">
        <v>219</v>
      </c>
      <c r="G409" s="187">
        <v>114.6</v>
      </c>
      <c r="H409" s="187">
        <v>114.6</v>
      </c>
    </row>
    <row r="410" spans="1:8" ht="47.25">
      <c r="A410" s="228" t="s">
        <v>354</v>
      </c>
      <c r="B410" s="229">
        <v>917</v>
      </c>
      <c r="C410" s="323">
        <v>1</v>
      </c>
      <c r="D410" s="323">
        <v>13</v>
      </c>
      <c r="E410" s="319" t="s">
        <v>355</v>
      </c>
      <c r="F410" s="320" t="s">
        <v>219</v>
      </c>
      <c r="G410" s="187">
        <v>114.6</v>
      </c>
      <c r="H410" s="187">
        <v>114.6</v>
      </c>
    </row>
    <row r="411" spans="1:8" ht="63">
      <c r="A411" s="228" t="s">
        <v>362</v>
      </c>
      <c r="B411" s="229">
        <v>917</v>
      </c>
      <c r="C411" s="323">
        <v>1</v>
      </c>
      <c r="D411" s="323">
        <v>13</v>
      </c>
      <c r="E411" s="319" t="s">
        <v>363</v>
      </c>
      <c r="F411" s="320" t="s">
        <v>219</v>
      </c>
      <c r="G411" s="187">
        <v>114.6</v>
      </c>
      <c r="H411" s="187">
        <v>114.6</v>
      </c>
    </row>
    <row r="412" spans="1:8" ht="31.5">
      <c r="A412" s="228" t="s">
        <v>364</v>
      </c>
      <c r="B412" s="229">
        <v>917</v>
      </c>
      <c r="C412" s="323">
        <v>1</v>
      </c>
      <c r="D412" s="323">
        <v>13</v>
      </c>
      <c r="E412" s="319" t="s">
        <v>365</v>
      </c>
      <c r="F412" s="320" t="s">
        <v>219</v>
      </c>
      <c r="G412" s="187">
        <v>114.6</v>
      </c>
      <c r="H412" s="187">
        <v>114.6</v>
      </c>
    </row>
    <row r="413" spans="1:8" ht="31.5">
      <c r="A413" s="228" t="s">
        <v>226</v>
      </c>
      <c r="B413" s="229">
        <v>917</v>
      </c>
      <c r="C413" s="323">
        <v>1</v>
      </c>
      <c r="D413" s="323">
        <v>13</v>
      </c>
      <c r="E413" s="319" t="s">
        <v>365</v>
      </c>
      <c r="F413" s="320" t="s">
        <v>227</v>
      </c>
      <c r="G413" s="187">
        <v>4.2</v>
      </c>
      <c r="H413" s="187">
        <v>4.2</v>
      </c>
    </row>
    <row r="414" spans="1:8">
      <c r="A414" s="228" t="s">
        <v>238</v>
      </c>
      <c r="B414" s="229">
        <v>917</v>
      </c>
      <c r="C414" s="323">
        <v>1</v>
      </c>
      <c r="D414" s="323">
        <v>13</v>
      </c>
      <c r="E414" s="319" t="s">
        <v>365</v>
      </c>
      <c r="F414" s="320" t="s">
        <v>239</v>
      </c>
      <c r="G414" s="187">
        <v>110.4</v>
      </c>
      <c r="H414" s="187">
        <v>110.4</v>
      </c>
    </row>
    <row r="415" spans="1:8" ht="47.25">
      <c r="A415" s="228" t="s">
        <v>461</v>
      </c>
      <c r="B415" s="229">
        <v>917</v>
      </c>
      <c r="C415" s="323">
        <v>1</v>
      </c>
      <c r="D415" s="323">
        <v>13</v>
      </c>
      <c r="E415" s="319" t="s">
        <v>462</v>
      </c>
      <c r="F415" s="320" t="s">
        <v>219</v>
      </c>
      <c r="G415" s="187">
        <v>1557.8</v>
      </c>
      <c r="H415" s="187">
        <v>1599.2</v>
      </c>
    </row>
    <row r="416" spans="1:8" ht="31.5">
      <c r="A416" s="228" t="s">
        <v>463</v>
      </c>
      <c r="B416" s="229">
        <v>917</v>
      </c>
      <c r="C416" s="323">
        <v>1</v>
      </c>
      <c r="D416" s="323">
        <v>13</v>
      </c>
      <c r="E416" s="319" t="s">
        <v>464</v>
      </c>
      <c r="F416" s="320" t="s">
        <v>219</v>
      </c>
      <c r="G416" s="187">
        <v>1347.8</v>
      </c>
      <c r="H416" s="187">
        <v>1389.2</v>
      </c>
    </row>
    <row r="417" spans="1:8" ht="47.25">
      <c r="A417" s="228" t="s">
        <v>478</v>
      </c>
      <c r="B417" s="229">
        <v>917</v>
      </c>
      <c r="C417" s="323">
        <v>1</v>
      </c>
      <c r="D417" s="323">
        <v>13</v>
      </c>
      <c r="E417" s="319" t="s">
        <v>479</v>
      </c>
      <c r="F417" s="320" t="s">
        <v>219</v>
      </c>
      <c r="G417" s="187">
        <v>1347.8</v>
      </c>
      <c r="H417" s="187">
        <v>1389.2</v>
      </c>
    </row>
    <row r="418" spans="1:8" ht="78.75">
      <c r="A418" s="228" t="s">
        <v>480</v>
      </c>
      <c r="B418" s="229">
        <v>917</v>
      </c>
      <c r="C418" s="323">
        <v>1</v>
      </c>
      <c r="D418" s="323">
        <v>13</v>
      </c>
      <c r="E418" s="319" t="s">
        <v>481</v>
      </c>
      <c r="F418" s="320" t="s">
        <v>219</v>
      </c>
      <c r="G418" s="187">
        <v>1344.8</v>
      </c>
      <c r="H418" s="187">
        <v>1386.2</v>
      </c>
    </row>
    <row r="419" spans="1:8" ht="18" customHeight="1">
      <c r="A419" s="228" t="s">
        <v>303</v>
      </c>
      <c r="B419" s="229">
        <v>917</v>
      </c>
      <c r="C419" s="323">
        <v>1</v>
      </c>
      <c r="D419" s="323">
        <v>13</v>
      </c>
      <c r="E419" s="319" t="s">
        <v>481</v>
      </c>
      <c r="F419" s="320" t="s">
        <v>304</v>
      </c>
      <c r="G419" s="187">
        <v>1344.8</v>
      </c>
      <c r="H419" s="187">
        <v>1386.2</v>
      </c>
    </row>
    <row r="420" spans="1:8" ht="47.25">
      <c r="A420" s="228" t="s">
        <v>482</v>
      </c>
      <c r="B420" s="229">
        <v>917</v>
      </c>
      <c r="C420" s="323">
        <v>1</v>
      </c>
      <c r="D420" s="323">
        <v>13</v>
      </c>
      <c r="E420" s="319" t="s">
        <v>483</v>
      </c>
      <c r="F420" s="320" t="s">
        <v>219</v>
      </c>
      <c r="G420" s="187">
        <v>3</v>
      </c>
      <c r="H420" s="187">
        <v>3</v>
      </c>
    </row>
    <row r="421" spans="1:8" ht="18.75" customHeight="1">
      <c r="A421" s="228" t="s">
        <v>303</v>
      </c>
      <c r="B421" s="229">
        <v>917</v>
      </c>
      <c r="C421" s="323">
        <v>1</v>
      </c>
      <c r="D421" s="323">
        <v>13</v>
      </c>
      <c r="E421" s="319" t="s">
        <v>483</v>
      </c>
      <c r="F421" s="320" t="s">
        <v>304</v>
      </c>
      <c r="G421" s="187">
        <v>3</v>
      </c>
      <c r="H421" s="187">
        <v>3</v>
      </c>
    </row>
    <row r="422" spans="1:8" ht="31.5">
      <c r="A422" s="228" t="s">
        <v>511</v>
      </c>
      <c r="B422" s="229">
        <v>917</v>
      </c>
      <c r="C422" s="323">
        <v>1</v>
      </c>
      <c r="D422" s="323">
        <v>13</v>
      </c>
      <c r="E422" s="319" t="s">
        <v>512</v>
      </c>
      <c r="F422" s="320" t="s">
        <v>219</v>
      </c>
      <c r="G422" s="187">
        <v>210</v>
      </c>
      <c r="H422" s="187">
        <v>210</v>
      </c>
    </row>
    <row r="423" spans="1:8" ht="47.25">
      <c r="A423" s="228" t="s">
        <v>513</v>
      </c>
      <c r="B423" s="229">
        <v>917</v>
      </c>
      <c r="C423" s="323">
        <v>1</v>
      </c>
      <c r="D423" s="323">
        <v>13</v>
      </c>
      <c r="E423" s="319" t="s">
        <v>514</v>
      </c>
      <c r="F423" s="320" t="s">
        <v>219</v>
      </c>
      <c r="G423" s="187">
        <v>210</v>
      </c>
      <c r="H423" s="187">
        <v>210</v>
      </c>
    </row>
    <row r="424" spans="1:8">
      <c r="A424" s="228" t="s">
        <v>515</v>
      </c>
      <c r="B424" s="229">
        <v>917</v>
      </c>
      <c r="C424" s="323">
        <v>1</v>
      </c>
      <c r="D424" s="323">
        <v>13</v>
      </c>
      <c r="E424" s="319" t="s">
        <v>516</v>
      </c>
      <c r="F424" s="320" t="s">
        <v>219</v>
      </c>
      <c r="G424" s="187">
        <v>210</v>
      </c>
      <c r="H424" s="187">
        <v>210</v>
      </c>
    </row>
    <row r="425" spans="1:8">
      <c r="A425" s="228" t="s">
        <v>238</v>
      </c>
      <c r="B425" s="229">
        <v>917</v>
      </c>
      <c r="C425" s="323">
        <v>1</v>
      </c>
      <c r="D425" s="323">
        <v>13</v>
      </c>
      <c r="E425" s="319" t="s">
        <v>516</v>
      </c>
      <c r="F425" s="320" t="s">
        <v>239</v>
      </c>
      <c r="G425" s="187">
        <v>210</v>
      </c>
      <c r="H425" s="187">
        <v>210</v>
      </c>
    </row>
    <row r="426" spans="1:8" ht="47.25">
      <c r="A426" s="228" t="s">
        <v>517</v>
      </c>
      <c r="B426" s="229">
        <v>917</v>
      </c>
      <c r="C426" s="323">
        <v>1</v>
      </c>
      <c r="D426" s="323">
        <v>13</v>
      </c>
      <c r="E426" s="319" t="s">
        <v>518</v>
      </c>
      <c r="F426" s="320" t="s">
        <v>219</v>
      </c>
      <c r="G426" s="187">
        <v>103.5</v>
      </c>
      <c r="H426" s="187">
        <v>103.5</v>
      </c>
    </row>
    <row r="427" spans="1:8" ht="47.25">
      <c r="A427" s="228" t="s">
        <v>530</v>
      </c>
      <c r="B427" s="229">
        <v>917</v>
      </c>
      <c r="C427" s="323">
        <v>1</v>
      </c>
      <c r="D427" s="323">
        <v>13</v>
      </c>
      <c r="E427" s="319" t="s">
        <v>531</v>
      </c>
      <c r="F427" s="320" t="s">
        <v>219</v>
      </c>
      <c r="G427" s="187">
        <v>33.5</v>
      </c>
      <c r="H427" s="187">
        <v>33.5</v>
      </c>
    </row>
    <row r="428" spans="1:8" ht="63">
      <c r="A428" s="228" t="s">
        <v>532</v>
      </c>
      <c r="B428" s="229">
        <v>917</v>
      </c>
      <c r="C428" s="323">
        <v>1</v>
      </c>
      <c r="D428" s="323">
        <v>13</v>
      </c>
      <c r="E428" s="319" t="s">
        <v>533</v>
      </c>
      <c r="F428" s="320" t="s">
        <v>219</v>
      </c>
      <c r="G428" s="187">
        <v>33.5</v>
      </c>
      <c r="H428" s="187">
        <v>33.5</v>
      </c>
    </row>
    <row r="429" spans="1:8" ht="31.5">
      <c r="A429" s="228" t="s">
        <v>534</v>
      </c>
      <c r="B429" s="229">
        <v>917</v>
      </c>
      <c r="C429" s="323">
        <v>1</v>
      </c>
      <c r="D429" s="323">
        <v>13</v>
      </c>
      <c r="E429" s="319" t="s">
        <v>535</v>
      </c>
      <c r="F429" s="320" t="s">
        <v>219</v>
      </c>
      <c r="G429" s="187">
        <v>30.5</v>
      </c>
      <c r="H429" s="187">
        <v>30.5</v>
      </c>
    </row>
    <row r="430" spans="1:8" ht="31.5">
      <c r="A430" s="228" t="s">
        <v>226</v>
      </c>
      <c r="B430" s="229">
        <v>917</v>
      </c>
      <c r="C430" s="323">
        <v>1</v>
      </c>
      <c r="D430" s="323">
        <v>13</v>
      </c>
      <c r="E430" s="319" t="s">
        <v>535</v>
      </c>
      <c r="F430" s="320" t="s">
        <v>227</v>
      </c>
      <c r="G430" s="187">
        <v>30.5</v>
      </c>
      <c r="H430" s="187">
        <v>30.5</v>
      </c>
    </row>
    <row r="431" spans="1:8">
      <c r="A431" s="228" t="s">
        <v>536</v>
      </c>
      <c r="B431" s="229">
        <v>917</v>
      </c>
      <c r="C431" s="323">
        <v>1</v>
      </c>
      <c r="D431" s="323">
        <v>13</v>
      </c>
      <c r="E431" s="319" t="s">
        <v>537</v>
      </c>
      <c r="F431" s="320" t="s">
        <v>219</v>
      </c>
      <c r="G431" s="187">
        <v>3</v>
      </c>
      <c r="H431" s="187">
        <v>3</v>
      </c>
    </row>
    <row r="432" spans="1:8" ht="31.5">
      <c r="A432" s="228" t="s">
        <v>226</v>
      </c>
      <c r="B432" s="229">
        <v>917</v>
      </c>
      <c r="C432" s="323">
        <v>1</v>
      </c>
      <c r="D432" s="323">
        <v>13</v>
      </c>
      <c r="E432" s="319" t="s">
        <v>537</v>
      </c>
      <c r="F432" s="320" t="s">
        <v>227</v>
      </c>
      <c r="G432" s="187">
        <v>3</v>
      </c>
      <c r="H432" s="187">
        <v>3</v>
      </c>
    </row>
    <row r="433" spans="1:8" ht="31.5">
      <c r="A433" s="228" t="s">
        <v>538</v>
      </c>
      <c r="B433" s="229">
        <v>917</v>
      </c>
      <c r="C433" s="323">
        <v>1</v>
      </c>
      <c r="D433" s="323">
        <v>13</v>
      </c>
      <c r="E433" s="319" t="s">
        <v>539</v>
      </c>
      <c r="F433" s="320" t="s">
        <v>219</v>
      </c>
      <c r="G433" s="187">
        <v>70</v>
      </c>
      <c r="H433" s="187">
        <v>70</v>
      </c>
    </row>
    <row r="434" spans="1:8" ht="63">
      <c r="A434" s="228" t="s">
        <v>540</v>
      </c>
      <c r="B434" s="229">
        <v>917</v>
      </c>
      <c r="C434" s="323">
        <v>1</v>
      </c>
      <c r="D434" s="323">
        <v>13</v>
      </c>
      <c r="E434" s="319" t="s">
        <v>541</v>
      </c>
      <c r="F434" s="320" t="s">
        <v>219</v>
      </c>
      <c r="G434" s="187">
        <v>70</v>
      </c>
      <c r="H434" s="187">
        <v>70</v>
      </c>
    </row>
    <row r="435" spans="1:8" ht="47.25">
      <c r="A435" s="228" t="s">
        <v>542</v>
      </c>
      <c r="B435" s="229">
        <v>917</v>
      </c>
      <c r="C435" s="323">
        <v>1</v>
      </c>
      <c r="D435" s="323">
        <v>13</v>
      </c>
      <c r="E435" s="319" t="s">
        <v>543</v>
      </c>
      <c r="F435" s="320" t="s">
        <v>219</v>
      </c>
      <c r="G435" s="187">
        <v>25</v>
      </c>
      <c r="H435" s="187">
        <v>25</v>
      </c>
    </row>
    <row r="436" spans="1:8" ht="31.5">
      <c r="A436" s="228" t="s">
        <v>226</v>
      </c>
      <c r="B436" s="229">
        <v>917</v>
      </c>
      <c r="C436" s="323">
        <v>1</v>
      </c>
      <c r="D436" s="323">
        <v>13</v>
      </c>
      <c r="E436" s="319" t="s">
        <v>543</v>
      </c>
      <c r="F436" s="320" t="s">
        <v>227</v>
      </c>
      <c r="G436" s="187">
        <v>25</v>
      </c>
      <c r="H436" s="187">
        <v>25</v>
      </c>
    </row>
    <row r="437" spans="1:8" ht="47.25">
      <c r="A437" s="228" t="s">
        <v>544</v>
      </c>
      <c r="B437" s="229">
        <v>917</v>
      </c>
      <c r="C437" s="323">
        <v>1</v>
      </c>
      <c r="D437" s="323">
        <v>13</v>
      </c>
      <c r="E437" s="319" t="s">
        <v>545</v>
      </c>
      <c r="F437" s="320" t="s">
        <v>219</v>
      </c>
      <c r="G437" s="187">
        <v>15</v>
      </c>
      <c r="H437" s="187">
        <v>15</v>
      </c>
    </row>
    <row r="438" spans="1:8" ht="31.5">
      <c r="A438" s="228" t="s">
        <v>226</v>
      </c>
      <c r="B438" s="229">
        <v>917</v>
      </c>
      <c r="C438" s="323">
        <v>1</v>
      </c>
      <c r="D438" s="323">
        <v>13</v>
      </c>
      <c r="E438" s="319" t="s">
        <v>545</v>
      </c>
      <c r="F438" s="320" t="s">
        <v>227</v>
      </c>
      <c r="G438" s="187">
        <v>15</v>
      </c>
      <c r="H438" s="187">
        <v>15</v>
      </c>
    </row>
    <row r="439" spans="1:8" ht="94.5">
      <c r="A439" s="228" t="s">
        <v>546</v>
      </c>
      <c r="B439" s="229">
        <v>917</v>
      </c>
      <c r="C439" s="323">
        <v>1</v>
      </c>
      <c r="D439" s="323">
        <v>13</v>
      </c>
      <c r="E439" s="319" t="s">
        <v>547</v>
      </c>
      <c r="F439" s="320" t="s">
        <v>219</v>
      </c>
      <c r="G439" s="187">
        <v>5</v>
      </c>
      <c r="H439" s="187">
        <v>5</v>
      </c>
    </row>
    <row r="440" spans="1:8" ht="31.5">
      <c r="A440" s="228" t="s">
        <v>226</v>
      </c>
      <c r="B440" s="229">
        <v>917</v>
      </c>
      <c r="C440" s="323">
        <v>1</v>
      </c>
      <c r="D440" s="323">
        <v>13</v>
      </c>
      <c r="E440" s="319" t="s">
        <v>547</v>
      </c>
      <c r="F440" s="320" t="s">
        <v>227</v>
      </c>
      <c r="G440" s="187">
        <v>5</v>
      </c>
      <c r="H440" s="187">
        <v>5</v>
      </c>
    </row>
    <row r="441" spans="1:8" ht="47.25">
      <c r="A441" s="228" t="s">
        <v>548</v>
      </c>
      <c r="B441" s="229">
        <v>917</v>
      </c>
      <c r="C441" s="323">
        <v>1</v>
      </c>
      <c r="D441" s="323">
        <v>13</v>
      </c>
      <c r="E441" s="319" t="s">
        <v>549</v>
      </c>
      <c r="F441" s="320" t="s">
        <v>219</v>
      </c>
      <c r="G441" s="187">
        <v>10</v>
      </c>
      <c r="H441" s="187">
        <v>10</v>
      </c>
    </row>
    <row r="442" spans="1:8" ht="31.5">
      <c r="A442" s="228" t="s">
        <v>226</v>
      </c>
      <c r="B442" s="229">
        <v>917</v>
      </c>
      <c r="C442" s="323">
        <v>1</v>
      </c>
      <c r="D442" s="323">
        <v>13</v>
      </c>
      <c r="E442" s="319" t="s">
        <v>549</v>
      </c>
      <c r="F442" s="320" t="s">
        <v>227</v>
      </c>
      <c r="G442" s="187">
        <v>10</v>
      </c>
      <c r="H442" s="187">
        <v>10</v>
      </c>
    </row>
    <row r="443" spans="1:8" ht="63">
      <c r="A443" s="228" t="s">
        <v>550</v>
      </c>
      <c r="B443" s="229">
        <v>917</v>
      </c>
      <c r="C443" s="323">
        <v>1</v>
      </c>
      <c r="D443" s="323">
        <v>13</v>
      </c>
      <c r="E443" s="319" t="s">
        <v>551</v>
      </c>
      <c r="F443" s="320" t="s">
        <v>219</v>
      </c>
      <c r="G443" s="187">
        <v>15</v>
      </c>
      <c r="H443" s="187">
        <v>15</v>
      </c>
    </row>
    <row r="444" spans="1:8" ht="31.5">
      <c r="A444" s="228" t="s">
        <v>226</v>
      </c>
      <c r="B444" s="229">
        <v>917</v>
      </c>
      <c r="C444" s="323">
        <v>1</v>
      </c>
      <c r="D444" s="323">
        <v>13</v>
      </c>
      <c r="E444" s="319" t="s">
        <v>551</v>
      </c>
      <c r="F444" s="320" t="s">
        <v>227</v>
      </c>
      <c r="G444" s="187">
        <v>15</v>
      </c>
      <c r="H444" s="187">
        <v>15</v>
      </c>
    </row>
    <row r="445" spans="1:8">
      <c r="A445" s="228" t="s">
        <v>703</v>
      </c>
      <c r="B445" s="229">
        <v>917</v>
      </c>
      <c r="C445" s="323">
        <v>2</v>
      </c>
      <c r="D445" s="323">
        <v>0</v>
      </c>
      <c r="E445" s="319" t="s">
        <v>219</v>
      </c>
      <c r="F445" s="320" t="s">
        <v>219</v>
      </c>
      <c r="G445" s="187">
        <v>80</v>
      </c>
      <c r="H445" s="187">
        <v>36</v>
      </c>
    </row>
    <row r="446" spans="1:8">
      <c r="A446" s="228" t="s">
        <v>677</v>
      </c>
      <c r="B446" s="229">
        <v>917</v>
      </c>
      <c r="C446" s="323">
        <v>2</v>
      </c>
      <c r="D446" s="323">
        <v>4</v>
      </c>
      <c r="E446" s="319" t="s">
        <v>219</v>
      </c>
      <c r="F446" s="320" t="s">
        <v>219</v>
      </c>
      <c r="G446" s="187">
        <v>80</v>
      </c>
      <c r="H446" s="187">
        <v>36</v>
      </c>
    </row>
    <row r="447" spans="1:8">
      <c r="A447" s="228" t="s">
        <v>645</v>
      </c>
      <c r="B447" s="229">
        <v>917</v>
      </c>
      <c r="C447" s="323">
        <v>2</v>
      </c>
      <c r="D447" s="323">
        <v>4</v>
      </c>
      <c r="E447" s="319" t="s">
        <v>646</v>
      </c>
      <c r="F447" s="320" t="s">
        <v>219</v>
      </c>
      <c r="G447" s="187">
        <v>80</v>
      </c>
      <c r="H447" s="187">
        <v>36</v>
      </c>
    </row>
    <row r="448" spans="1:8" ht="31.5">
      <c r="A448" s="228" t="s">
        <v>673</v>
      </c>
      <c r="B448" s="229">
        <v>917</v>
      </c>
      <c r="C448" s="323">
        <v>2</v>
      </c>
      <c r="D448" s="323">
        <v>4</v>
      </c>
      <c r="E448" s="319" t="s">
        <v>674</v>
      </c>
      <c r="F448" s="320" t="s">
        <v>219</v>
      </c>
      <c r="G448" s="187">
        <v>80</v>
      </c>
      <c r="H448" s="187">
        <v>36</v>
      </c>
    </row>
    <row r="449" spans="1:8" ht="78.75">
      <c r="A449" s="228" t="s">
        <v>675</v>
      </c>
      <c r="B449" s="229">
        <v>917</v>
      </c>
      <c r="C449" s="323">
        <v>2</v>
      </c>
      <c r="D449" s="323">
        <v>4</v>
      </c>
      <c r="E449" s="319" t="s">
        <v>676</v>
      </c>
      <c r="F449" s="320" t="s">
        <v>219</v>
      </c>
      <c r="G449" s="187">
        <v>80</v>
      </c>
      <c r="H449" s="187">
        <v>36</v>
      </c>
    </row>
    <row r="450" spans="1:8" ht="78.75">
      <c r="A450" s="228" t="s">
        <v>675</v>
      </c>
      <c r="B450" s="229">
        <v>917</v>
      </c>
      <c r="C450" s="323">
        <v>2</v>
      </c>
      <c r="D450" s="323">
        <v>4</v>
      </c>
      <c r="E450" s="319" t="s">
        <v>676</v>
      </c>
      <c r="F450" s="320" t="s">
        <v>219</v>
      </c>
      <c r="G450" s="187">
        <v>80</v>
      </c>
      <c r="H450" s="187">
        <v>36</v>
      </c>
    </row>
    <row r="451" spans="1:8" ht="31.5">
      <c r="A451" s="228" t="s">
        <v>226</v>
      </c>
      <c r="B451" s="229">
        <v>917</v>
      </c>
      <c r="C451" s="323">
        <v>2</v>
      </c>
      <c r="D451" s="323">
        <v>4</v>
      </c>
      <c r="E451" s="319" t="s">
        <v>676</v>
      </c>
      <c r="F451" s="320" t="s">
        <v>227</v>
      </c>
      <c r="G451" s="187">
        <v>80</v>
      </c>
      <c r="H451" s="187">
        <v>36</v>
      </c>
    </row>
    <row r="452" spans="1:8">
      <c r="A452" s="228" t="s">
        <v>705</v>
      </c>
      <c r="B452" s="229">
        <v>917</v>
      </c>
      <c r="C452" s="323">
        <v>4</v>
      </c>
      <c r="D452" s="323">
        <v>0</v>
      </c>
      <c r="E452" s="319" t="s">
        <v>219</v>
      </c>
      <c r="F452" s="320" t="s">
        <v>219</v>
      </c>
      <c r="G452" s="187">
        <v>1159.2</v>
      </c>
      <c r="H452" s="187">
        <v>1159.2</v>
      </c>
    </row>
    <row r="453" spans="1:8">
      <c r="A453" s="228" t="s">
        <v>373</v>
      </c>
      <c r="B453" s="229">
        <v>917</v>
      </c>
      <c r="C453" s="323">
        <v>4</v>
      </c>
      <c r="D453" s="323">
        <v>5</v>
      </c>
      <c r="E453" s="319" t="s">
        <v>219</v>
      </c>
      <c r="F453" s="320" t="s">
        <v>219</v>
      </c>
      <c r="G453" s="187">
        <v>1159.2</v>
      </c>
      <c r="H453" s="187">
        <v>1159.2</v>
      </c>
    </row>
    <row r="454" spans="1:8" ht="63">
      <c r="A454" s="228" t="s">
        <v>352</v>
      </c>
      <c r="B454" s="229">
        <v>917</v>
      </c>
      <c r="C454" s="323">
        <v>4</v>
      </c>
      <c r="D454" s="323">
        <v>5</v>
      </c>
      <c r="E454" s="319" t="s">
        <v>353</v>
      </c>
      <c r="F454" s="320" t="s">
        <v>219</v>
      </c>
      <c r="G454" s="187">
        <v>1159.2</v>
      </c>
      <c r="H454" s="187">
        <v>1159.2</v>
      </c>
    </row>
    <row r="455" spans="1:8" ht="47.25">
      <c r="A455" s="228" t="s">
        <v>367</v>
      </c>
      <c r="B455" s="229">
        <v>917</v>
      </c>
      <c r="C455" s="323">
        <v>4</v>
      </c>
      <c r="D455" s="323">
        <v>5</v>
      </c>
      <c r="E455" s="319" t="s">
        <v>368</v>
      </c>
      <c r="F455" s="320" t="s">
        <v>219</v>
      </c>
      <c r="G455" s="187">
        <v>1159.2</v>
      </c>
      <c r="H455" s="187">
        <v>1159.2</v>
      </c>
    </row>
    <row r="456" spans="1:8" ht="31.5">
      <c r="A456" s="228" t="s">
        <v>369</v>
      </c>
      <c r="B456" s="229">
        <v>917</v>
      </c>
      <c r="C456" s="323">
        <v>4</v>
      </c>
      <c r="D456" s="323">
        <v>5</v>
      </c>
      <c r="E456" s="319" t="s">
        <v>370</v>
      </c>
      <c r="F456" s="320" t="s">
        <v>219</v>
      </c>
      <c r="G456" s="187">
        <v>1159.2</v>
      </c>
      <c r="H456" s="187">
        <v>1159.2</v>
      </c>
    </row>
    <row r="457" spans="1:8" ht="78.75">
      <c r="A457" s="228" t="s">
        <v>371</v>
      </c>
      <c r="B457" s="229">
        <v>917</v>
      </c>
      <c r="C457" s="323">
        <v>4</v>
      </c>
      <c r="D457" s="323">
        <v>5</v>
      </c>
      <c r="E457" s="319" t="s">
        <v>372</v>
      </c>
      <c r="F457" s="320" t="s">
        <v>219</v>
      </c>
      <c r="G457" s="187">
        <v>1159.2</v>
      </c>
      <c r="H457" s="187">
        <v>1159.2</v>
      </c>
    </row>
    <row r="458" spans="1:8" ht="31.5">
      <c r="A458" s="228" t="s">
        <v>226</v>
      </c>
      <c r="B458" s="229">
        <v>917</v>
      </c>
      <c r="C458" s="323">
        <v>4</v>
      </c>
      <c r="D458" s="323">
        <v>5</v>
      </c>
      <c r="E458" s="319" t="s">
        <v>372</v>
      </c>
      <c r="F458" s="320" t="s">
        <v>227</v>
      </c>
      <c r="G458" s="187">
        <v>1159.2</v>
      </c>
      <c r="H458" s="187">
        <v>1159.2</v>
      </c>
    </row>
    <row r="459" spans="1:8">
      <c r="A459" s="228" t="s">
        <v>707</v>
      </c>
      <c r="B459" s="229">
        <v>917</v>
      </c>
      <c r="C459" s="323">
        <v>7</v>
      </c>
      <c r="D459" s="323">
        <v>0</v>
      </c>
      <c r="E459" s="319" t="s">
        <v>219</v>
      </c>
      <c r="F459" s="320" t="s">
        <v>219</v>
      </c>
      <c r="G459" s="187">
        <v>353.5</v>
      </c>
      <c r="H459" s="187">
        <v>353.5</v>
      </c>
    </row>
    <row r="460" spans="1:8" ht="31.5">
      <c r="A460" s="228" t="s">
        <v>235</v>
      </c>
      <c r="B460" s="229">
        <v>917</v>
      </c>
      <c r="C460" s="323">
        <v>7</v>
      </c>
      <c r="D460" s="323">
        <v>5</v>
      </c>
      <c r="E460" s="319" t="s">
        <v>219</v>
      </c>
      <c r="F460" s="320" t="s">
        <v>219</v>
      </c>
      <c r="G460" s="187">
        <v>103.5</v>
      </c>
      <c r="H460" s="187">
        <v>103.5</v>
      </c>
    </row>
    <row r="461" spans="1:8" ht="47.25">
      <c r="A461" s="228" t="s">
        <v>461</v>
      </c>
      <c r="B461" s="229">
        <v>917</v>
      </c>
      <c r="C461" s="323">
        <v>7</v>
      </c>
      <c r="D461" s="323">
        <v>5</v>
      </c>
      <c r="E461" s="319" t="s">
        <v>462</v>
      </c>
      <c r="F461" s="320" t="s">
        <v>219</v>
      </c>
      <c r="G461" s="187">
        <v>103.5</v>
      </c>
      <c r="H461" s="187">
        <v>103.5</v>
      </c>
    </row>
    <row r="462" spans="1:8" ht="31.5">
      <c r="A462" s="228" t="s">
        <v>463</v>
      </c>
      <c r="B462" s="229">
        <v>917</v>
      </c>
      <c r="C462" s="323">
        <v>7</v>
      </c>
      <c r="D462" s="323">
        <v>5</v>
      </c>
      <c r="E462" s="319" t="s">
        <v>464</v>
      </c>
      <c r="F462" s="320" t="s">
        <v>219</v>
      </c>
      <c r="G462" s="187">
        <v>103.5</v>
      </c>
      <c r="H462" s="187">
        <v>103.5</v>
      </c>
    </row>
    <row r="463" spans="1:8" ht="47.25">
      <c r="A463" s="228" t="s">
        <v>465</v>
      </c>
      <c r="B463" s="229">
        <v>917</v>
      </c>
      <c r="C463" s="323">
        <v>7</v>
      </c>
      <c r="D463" s="323">
        <v>5</v>
      </c>
      <c r="E463" s="319" t="s">
        <v>466</v>
      </c>
      <c r="F463" s="320" t="s">
        <v>219</v>
      </c>
      <c r="G463" s="187">
        <v>103.5</v>
      </c>
      <c r="H463" s="187">
        <v>103.5</v>
      </c>
    </row>
    <row r="464" spans="1:8" ht="47.25">
      <c r="A464" s="228" t="s">
        <v>467</v>
      </c>
      <c r="B464" s="229">
        <v>917</v>
      </c>
      <c r="C464" s="323">
        <v>7</v>
      </c>
      <c r="D464" s="323">
        <v>5</v>
      </c>
      <c r="E464" s="319" t="s">
        <v>468</v>
      </c>
      <c r="F464" s="320" t="s">
        <v>219</v>
      </c>
      <c r="G464" s="187">
        <v>10</v>
      </c>
      <c r="H464" s="187">
        <v>10</v>
      </c>
    </row>
    <row r="465" spans="1:8" ht="31.5">
      <c r="A465" s="228" t="s">
        <v>226</v>
      </c>
      <c r="B465" s="229">
        <v>917</v>
      </c>
      <c r="C465" s="323">
        <v>7</v>
      </c>
      <c r="D465" s="323">
        <v>5</v>
      </c>
      <c r="E465" s="319" t="s">
        <v>468</v>
      </c>
      <c r="F465" s="320" t="s">
        <v>227</v>
      </c>
      <c r="G465" s="187">
        <v>10</v>
      </c>
      <c r="H465" s="187">
        <v>10</v>
      </c>
    </row>
    <row r="466" spans="1:8" ht="47.25">
      <c r="A466" s="228" t="s">
        <v>469</v>
      </c>
      <c r="B466" s="229">
        <v>917</v>
      </c>
      <c r="C466" s="323">
        <v>7</v>
      </c>
      <c r="D466" s="323">
        <v>5</v>
      </c>
      <c r="E466" s="319" t="s">
        <v>470</v>
      </c>
      <c r="F466" s="320" t="s">
        <v>219</v>
      </c>
      <c r="G466" s="187">
        <v>63.5</v>
      </c>
      <c r="H466" s="187">
        <v>63.5</v>
      </c>
    </row>
    <row r="467" spans="1:8" ht="31.5">
      <c r="A467" s="228" t="s">
        <v>226</v>
      </c>
      <c r="B467" s="229">
        <v>917</v>
      </c>
      <c r="C467" s="323">
        <v>7</v>
      </c>
      <c r="D467" s="323">
        <v>5</v>
      </c>
      <c r="E467" s="319" t="s">
        <v>470</v>
      </c>
      <c r="F467" s="320" t="s">
        <v>227</v>
      </c>
      <c r="G467" s="187">
        <v>63.5</v>
      </c>
      <c r="H467" s="187">
        <v>63.5</v>
      </c>
    </row>
    <row r="468" spans="1:8" ht="63">
      <c r="A468" s="228" t="s">
        <v>471</v>
      </c>
      <c r="B468" s="229">
        <v>917</v>
      </c>
      <c r="C468" s="323">
        <v>7</v>
      </c>
      <c r="D468" s="323">
        <v>5</v>
      </c>
      <c r="E468" s="319" t="s">
        <v>472</v>
      </c>
      <c r="F468" s="320" t="s">
        <v>219</v>
      </c>
      <c r="G468" s="187">
        <v>30</v>
      </c>
      <c r="H468" s="187">
        <v>30</v>
      </c>
    </row>
    <row r="469" spans="1:8" ht="31.5">
      <c r="A469" s="228" t="s">
        <v>226</v>
      </c>
      <c r="B469" s="229">
        <v>917</v>
      </c>
      <c r="C469" s="323">
        <v>7</v>
      </c>
      <c r="D469" s="323">
        <v>5</v>
      </c>
      <c r="E469" s="319" t="s">
        <v>472</v>
      </c>
      <c r="F469" s="320" t="s">
        <v>227</v>
      </c>
      <c r="G469" s="187">
        <v>30</v>
      </c>
      <c r="H469" s="187">
        <v>30</v>
      </c>
    </row>
    <row r="470" spans="1:8">
      <c r="A470" s="228" t="s">
        <v>308</v>
      </c>
      <c r="B470" s="229">
        <v>917</v>
      </c>
      <c r="C470" s="323">
        <v>7</v>
      </c>
      <c r="D470" s="323">
        <v>7</v>
      </c>
      <c r="E470" s="319" t="s">
        <v>219</v>
      </c>
      <c r="F470" s="320" t="s">
        <v>219</v>
      </c>
      <c r="G470" s="187">
        <v>250</v>
      </c>
      <c r="H470" s="187">
        <v>250</v>
      </c>
    </row>
    <row r="471" spans="1:8" ht="47.25">
      <c r="A471" s="228" t="s">
        <v>558</v>
      </c>
      <c r="B471" s="229">
        <v>917</v>
      </c>
      <c r="C471" s="323">
        <v>7</v>
      </c>
      <c r="D471" s="323">
        <v>7</v>
      </c>
      <c r="E471" s="319" t="s">
        <v>559</v>
      </c>
      <c r="F471" s="320" t="s">
        <v>219</v>
      </c>
      <c r="G471" s="187">
        <v>250</v>
      </c>
      <c r="H471" s="187">
        <v>250</v>
      </c>
    </row>
    <row r="472" spans="1:8" ht="47.25">
      <c r="A472" s="228" t="s">
        <v>560</v>
      </c>
      <c r="B472" s="229">
        <v>917</v>
      </c>
      <c r="C472" s="323">
        <v>7</v>
      </c>
      <c r="D472" s="323">
        <v>7</v>
      </c>
      <c r="E472" s="319" t="s">
        <v>561</v>
      </c>
      <c r="F472" s="320" t="s">
        <v>219</v>
      </c>
      <c r="G472" s="187">
        <v>166</v>
      </c>
      <c r="H472" s="187">
        <v>166</v>
      </c>
    </row>
    <row r="473" spans="1:8" ht="46.5" customHeight="1">
      <c r="A473" s="228" t="s">
        <v>562</v>
      </c>
      <c r="B473" s="229">
        <v>917</v>
      </c>
      <c r="C473" s="323">
        <v>7</v>
      </c>
      <c r="D473" s="323">
        <v>7</v>
      </c>
      <c r="E473" s="319" t="s">
        <v>563</v>
      </c>
      <c r="F473" s="320" t="s">
        <v>219</v>
      </c>
      <c r="G473" s="187">
        <v>166</v>
      </c>
      <c r="H473" s="187">
        <v>166</v>
      </c>
    </row>
    <row r="474" spans="1:8" ht="45.75" customHeight="1">
      <c r="A474" s="228" t="s">
        <v>564</v>
      </c>
      <c r="B474" s="229">
        <v>917</v>
      </c>
      <c r="C474" s="323">
        <v>7</v>
      </c>
      <c r="D474" s="323">
        <v>7</v>
      </c>
      <c r="E474" s="319" t="s">
        <v>565</v>
      </c>
      <c r="F474" s="320" t="s">
        <v>219</v>
      </c>
      <c r="G474" s="187">
        <v>106</v>
      </c>
      <c r="H474" s="187">
        <v>106</v>
      </c>
    </row>
    <row r="475" spans="1:8" ht="31.5">
      <c r="A475" s="228" t="s">
        <v>226</v>
      </c>
      <c r="B475" s="229">
        <v>917</v>
      </c>
      <c r="C475" s="323">
        <v>7</v>
      </c>
      <c r="D475" s="323">
        <v>7</v>
      </c>
      <c r="E475" s="319" t="s">
        <v>565</v>
      </c>
      <c r="F475" s="320" t="s">
        <v>227</v>
      </c>
      <c r="G475" s="187">
        <v>106</v>
      </c>
      <c r="H475" s="187">
        <v>106</v>
      </c>
    </row>
    <row r="476" spans="1:8" ht="47.25">
      <c r="A476" s="228" t="s">
        <v>566</v>
      </c>
      <c r="B476" s="229">
        <v>917</v>
      </c>
      <c r="C476" s="323">
        <v>7</v>
      </c>
      <c r="D476" s="323">
        <v>7</v>
      </c>
      <c r="E476" s="319" t="s">
        <v>567</v>
      </c>
      <c r="F476" s="320" t="s">
        <v>219</v>
      </c>
      <c r="G476" s="187">
        <v>40</v>
      </c>
      <c r="H476" s="187">
        <v>40</v>
      </c>
    </row>
    <row r="477" spans="1:8" ht="31.5">
      <c r="A477" s="228" t="s">
        <v>226</v>
      </c>
      <c r="B477" s="229">
        <v>917</v>
      </c>
      <c r="C477" s="323">
        <v>7</v>
      </c>
      <c r="D477" s="323">
        <v>7</v>
      </c>
      <c r="E477" s="319" t="s">
        <v>567</v>
      </c>
      <c r="F477" s="320" t="s">
        <v>227</v>
      </c>
      <c r="G477" s="187">
        <v>40</v>
      </c>
      <c r="H477" s="187">
        <v>40</v>
      </c>
    </row>
    <row r="478" spans="1:8" ht="47.25">
      <c r="A478" s="228" t="s">
        <v>568</v>
      </c>
      <c r="B478" s="229">
        <v>917</v>
      </c>
      <c r="C478" s="323">
        <v>7</v>
      </c>
      <c r="D478" s="323">
        <v>7</v>
      </c>
      <c r="E478" s="319" t="s">
        <v>569</v>
      </c>
      <c r="F478" s="320" t="s">
        <v>219</v>
      </c>
      <c r="G478" s="187">
        <v>20</v>
      </c>
      <c r="H478" s="187">
        <v>20</v>
      </c>
    </row>
    <row r="479" spans="1:8" ht="31.5">
      <c r="A479" s="228" t="s">
        <v>226</v>
      </c>
      <c r="B479" s="229">
        <v>917</v>
      </c>
      <c r="C479" s="323">
        <v>7</v>
      </c>
      <c r="D479" s="323">
        <v>7</v>
      </c>
      <c r="E479" s="319" t="s">
        <v>569</v>
      </c>
      <c r="F479" s="320" t="s">
        <v>227</v>
      </c>
      <c r="G479" s="187">
        <v>20</v>
      </c>
      <c r="H479" s="187">
        <v>20</v>
      </c>
    </row>
    <row r="480" spans="1:8" ht="78.75">
      <c r="A480" s="228" t="s">
        <v>597</v>
      </c>
      <c r="B480" s="229">
        <v>917</v>
      </c>
      <c r="C480" s="323">
        <v>7</v>
      </c>
      <c r="D480" s="323">
        <v>7</v>
      </c>
      <c r="E480" s="319" t="s">
        <v>598</v>
      </c>
      <c r="F480" s="320" t="s">
        <v>219</v>
      </c>
      <c r="G480" s="187">
        <v>84</v>
      </c>
      <c r="H480" s="187">
        <v>84</v>
      </c>
    </row>
    <row r="481" spans="1:8" ht="48" customHeight="1">
      <c r="A481" s="228" t="s">
        <v>599</v>
      </c>
      <c r="B481" s="229">
        <v>917</v>
      </c>
      <c r="C481" s="323">
        <v>7</v>
      </c>
      <c r="D481" s="323">
        <v>7</v>
      </c>
      <c r="E481" s="319" t="s">
        <v>600</v>
      </c>
      <c r="F481" s="320" t="s">
        <v>219</v>
      </c>
      <c r="G481" s="187">
        <v>84</v>
      </c>
      <c r="H481" s="187">
        <v>84</v>
      </c>
    </row>
    <row r="482" spans="1:8" ht="31.5">
      <c r="A482" s="228" t="s">
        <v>601</v>
      </c>
      <c r="B482" s="229">
        <v>917</v>
      </c>
      <c r="C482" s="323">
        <v>7</v>
      </c>
      <c r="D482" s="323">
        <v>7</v>
      </c>
      <c r="E482" s="319" t="s">
        <v>602</v>
      </c>
      <c r="F482" s="320" t="s">
        <v>219</v>
      </c>
      <c r="G482" s="187">
        <v>20</v>
      </c>
      <c r="H482" s="187">
        <v>20</v>
      </c>
    </row>
    <row r="483" spans="1:8" ht="31.5">
      <c r="A483" s="228" t="s">
        <v>226</v>
      </c>
      <c r="B483" s="229">
        <v>917</v>
      </c>
      <c r="C483" s="323">
        <v>7</v>
      </c>
      <c r="D483" s="323">
        <v>7</v>
      </c>
      <c r="E483" s="319" t="s">
        <v>602</v>
      </c>
      <c r="F483" s="320" t="s">
        <v>227</v>
      </c>
      <c r="G483" s="187">
        <v>20</v>
      </c>
      <c r="H483" s="187">
        <v>20</v>
      </c>
    </row>
    <row r="484" spans="1:8" ht="31.5">
      <c r="A484" s="228" t="s">
        <v>603</v>
      </c>
      <c r="B484" s="229">
        <v>917</v>
      </c>
      <c r="C484" s="323">
        <v>7</v>
      </c>
      <c r="D484" s="323">
        <v>7</v>
      </c>
      <c r="E484" s="319" t="s">
        <v>604</v>
      </c>
      <c r="F484" s="320" t="s">
        <v>219</v>
      </c>
      <c r="G484" s="187">
        <v>64</v>
      </c>
      <c r="H484" s="187">
        <v>64</v>
      </c>
    </row>
    <row r="485" spans="1:8" ht="31.5">
      <c r="A485" s="228" t="s">
        <v>226</v>
      </c>
      <c r="B485" s="229">
        <v>917</v>
      </c>
      <c r="C485" s="323">
        <v>7</v>
      </c>
      <c r="D485" s="323">
        <v>7</v>
      </c>
      <c r="E485" s="319" t="s">
        <v>604</v>
      </c>
      <c r="F485" s="320" t="s">
        <v>227</v>
      </c>
      <c r="G485" s="187">
        <v>64</v>
      </c>
      <c r="H485" s="187">
        <v>64</v>
      </c>
    </row>
    <row r="486" spans="1:8">
      <c r="A486" s="228" t="s">
        <v>709</v>
      </c>
      <c r="B486" s="229">
        <v>917</v>
      </c>
      <c r="C486" s="323">
        <v>9</v>
      </c>
      <c r="D486" s="323">
        <v>0</v>
      </c>
      <c r="E486" s="319" t="s">
        <v>219</v>
      </c>
      <c r="F486" s="320" t="s">
        <v>219</v>
      </c>
      <c r="G486" s="187">
        <v>238</v>
      </c>
      <c r="H486" s="187">
        <v>80</v>
      </c>
    </row>
    <row r="487" spans="1:8">
      <c r="A487" s="228" t="s">
        <v>611</v>
      </c>
      <c r="B487" s="229">
        <v>917</v>
      </c>
      <c r="C487" s="323">
        <v>9</v>
      </c>
      <c r="D487" s="323">
        <v>9</v>
      </c>
      <c r="E487" s="319" t="s">
        <v>219</v>
      </c>
      <c r="F487" s="320" t="s">
        <v>219</v>
      </c>
      <c r="G487" s="187">
        <v>238</v>
      </c>
      <c r="H487" s="187">
        <v>80</v>
      </c>
    </row>
    <row r="488" spans="1:8" ht="47.25">
      <c r="A488" s="228" t="s">
        <v>605</v>
      </c>
      <c r="B488" s="229">
        <v>917</v>
      </c>
      <c r="C488" s="323">
        <v>9</v>
      </c>
      <c r="D488" s="323">
        <v>9</v>
      </c>
      <c r="E488" s="319" t="s">
        <v>606</v>
      </c>
      <c r="F488" s="320" t="s">
        <v>219</v>
      </c>
      <c r="G488" s="187">
        <v>238</v>
      </c>
      <c r="H488" s="187">
        <v>80</v>
      </c>
    </row>
    <row r="489" spans="1:8" ht="47.25">
      <c r="A489" s="228" t="s">
        <v>607</v>
      </c>
      <c r="B489" s="229">
        <v>917</v>
      </c>
      <c r="C489" s="323">
        <v>9</v>
      </c>
      <c r="D489" s="323">
        <v>9</v>
      </c>
      <c r="E489" s="319" t="s">
        <v>608</v>
      </c>
      <c r="F489" s="320" t="s">
        <v>219</v>
      </c>
      <c r="G489" s="187">
        <v>238</v>
      </c>
      <c r="H489" s="187">
        <v>80</v>
      </c>
    </row>
    <row r="490" spans="1:8" ht="63">
      <c r="A490" s="228" t="s">
        <v>609</v>
      </c>
      <c r="B490" s="229">
        <v>917</v>
      </c>
      <c r="C490" s="323">
        <v>9</v>
      </c>
      <c r="D490" s="323">
        <v>9</v>
      </c>
      <c r="E490" s="319" t="s">
        <v>610</v>
      </c>
      <c r="F490" s="320" t="s">
        <v>219</v>
      </c>
      <c r="G490" s="187">
        <v>50</v>
      </c>
      <c r="H490" s="187">
        <v>55</v>
      </c>
    </row>
    <row r="491" spans="1:8" ht="17.25" customHeight="1">
      <c r="A491" s="228" t="s">
        <v>303</v>
      </c>
      <c r="B491" s="229">
        <v>917</v>
      </c>
      <c r="C491" s="323">
        <v>9</v>
      </c>
      <c r="D491" s="323">
        <v>9</v>
      </c>
      <c r="E491" s="319" t="s">
        <v>610</v>
      </c>
      <c r="F491" s="320" t="s">
        <v>304</v>
      </c>
      <c r="G491" s="187">
        <v>50</v>
      </c>
      <c r="H491" s="187">
        <v>55</v>
      </c>
    </row>
    <row r="492" spans="1:8" ht="47.25">
      <c r="A492" s="228" t="s">
        <v>612</v>
      </c>
      <c r="B492" s="229">
        <v>917</v>
      </c>
      <c r="C492" s="323">
        <v>9</v>
      </c>
      <c r="D492" s="323">
        <v>9</v>
      </c>
      <c r="E492" s="319" t="s">
        <v>613</v>
      </c>
      <c r="F492" s="320" t="s">
        <v>219</v>
      </c>
      <c r="G492" s="187">
        <v>20</v>
      </c>
      <c r="H492" s="187">
        <v>25</v>
      </c>
    </row>
    <row r="493" spans="1:8" ht="31.5">
      <c r="A493" s="228" t="s">
        <v>226</v>
      </c>
      <c r="B493" s="229">
        <v>917</v>
      </c>
      <c r="C493" s="323">
        <v>9</v>
      </c>
      <c r="D493" s="323">
        <v>9</v>
      </c>
      <c r="E493" s="319" t="s">
        <v>613</v>
      </c>
      <c r="F493" s="320" t="s">
        <v>227</v>
      </c>
      <c r="G493" s="187">
        <v>20</v>
      </c>
      <c r="H493" s="187">
        <v>25</v>
      </c>
    </row>
    <row r="494" spans="1:8" ht="31.5">
      <c r="A494" s="228" t="s">
        <v>614</v>
      </c>
      <c r="B494" s="229">
        <v>917</v>
      </c>
      <c r="C494" s="323">
        <v>9</v>
      </c>
      <c r="D494" s="323">
        <v>9</v>
      </c>
      <c r="E494" s="319" t="s">
        <v>615</v>
      </c>
      <c r="F494" s="320" t="s">
        <v>219</v>
      </c>
      <c r="G494" s="187">
        <v>168</v>
      </c>
      <c r="H494" s="187">
        <v>0</v>
      </c>
    </row>
    <row r="495" spans="1:8" ht="31.5">
      <c r="A495" s="228" t="s">
        <v>226</v>
      </c>
      <c r="B495" s="229">
        <v>917</v>
      </c>
      <c r="C495" s="323">
        <v>9</v>
      </c>
      <c r="D495" s="323">
        <v>9</v>
      </c>
      <c r="E495" s="319" t="s">
        <v>615</v>
      </c>
      <c r="F495" s="320" t="s">
        <v>227</v>
      </c>
      <c r="G495" s="187">
        <v>168</v>
      </c>
      <c r="H495" s="187">
        <v>0</v>
      </c>
    </row>
    <row r="496" spans="1:8">
      <c r="A496" s="228" t="s">
        <v>710</v>
      </c>
      <c r="B496" s="229">
        <v>917</v>
      </c>
      <c r="C496" s="323">
        <v>10</v>
      </c>
      <c r="D496" s="323">
        <v>0</v>
      </c>
      <c r="E496" s="319" t="s">
        <v>219</v>
      </c>
      <c r="F496" s="320" t="s">
        <v>219</v>
      </c>
      <c r="G496" s="187">
        <v>6473.8</v>
      </c>
      <c r="H496" s="187">
        <v>6509.8</v>
      </c>
    </row>
    <row r="497" spans="1:8">
      <c r="A497" s="228" t="s">
        <v>477</v>
      </c>
      <c r="B497" s="229">
        <v>917</v>
      </c>
      <c r="C497" s="323">
        <v>10</v>
      </c>
      <c r="D497" s="323">
        <v>1</v>
      </c>
      <c r="E497" s="319" t="s">
        <v>219</v>
      </c>
      <c r="F497" s="320" t="s">
        <v>219</v>
      </c>
      <c r="G497" s="187">
        <v>5831.8</v>
      </c>
      <c r="H497" s="187">
        <v>5867.8</v>
      </c>
    </row>
    <row r="498" spans="1:8" ht="47.25">
      <c r="A498" s="228" t="s">
        <v>461</v>
      </c>
      <c r="B498" s="229">
        <v>917</v>
      </c>
      <c r="C498" s="323">
        <v>10</v>
      </c>
      <c r="D498" s="323">
        <v>1</v>
      </c>
      <c r="E498" s="319" t="s">
        <v>462</v>
      </c>
      <c r="F498" s="320" t="s">
        <v>219</v>
      </c>
      <c r="G498" s="187">
        <v>5831.8</v>
      </c>
      <c r="H498" s="187">
        <v>5867.8</v>
      </c>
    </row>
    <row r="499" spans="1:8" ht="31.5">
      <c r="A499" s="228" t="s">
        <v>463</v>
      </c>
      <c r="B499" s="229">
        <v>917</v>
      </c>
      <c r="C499" s="323">
        <v>10</v>
      </c>
      <c r="D499" s="323">
        <v>1</v>
      </c>
      <c r="E499" s="319" t="s">
        <v>464</v>
      </c>
      <c r="F499" s="320" t="s">
        <v>219</v>
      </c>
      <c r="G499" s="187">
        <v>5831.8</v>
      </c>
      <c r="H499" s="187">
        <v>5867.8</v>
      </c>
    </row>
    <row r="500" spans="1:8" ht="31.5">
      <c r="A500" s="228" t="s">
        <v>473</v>
      </c>
      <c r="B500" s="229">
        <v>917</v>
      </c>
      <c r="C500" s="323">
        <v>10</v>
      </c>
      <c r="D500" s="323">
        <v>1</v>
      </c>
      <c r="E500" s="319" t="s">
        <v>474</v>
      </c>
      <c r="F500" s="320" t="s">
        <v>219</v>
      </c>
      <c r="G500" s="187">
        <v>5831.8</v>
      </c>
      <c r="H500" s="187">
        <v>5867.8</v>
      </c>
    </row>
    <row r="501" spans="1:8" ht="109.5" customHeight="1">
      <c r="A501" s="228" t="s">
        <v>475</v>
      </c>
      <c r="B501" s="229">
        <v>917</v>
      </c>
      <c r="C501" s="323">
        <v>10</v>
      </c>
      <c r="D501" s="323">
        <v>1</v>
      </c>
      <c r="E501" s="319" t="s">
        <v>476</v>
      </c>
      <c r="F501" s="320" t="s">
        <v>219</v>
      </c>
      <c r="G501" s="187">
        <v>5831.8</v>
      </c>
      <c r="H501" s="187">
        <v>5867.8</v>
      </c>
    </row>
    <row r="502" spans="1:8" ht="18" customHeight="1">
      <c r="A502" s="228" t="s">
        <v>303</v>
      </c>
      <c r="B502" s="229">
        <v>917</v>
      </c>
      <c r="C502" s="323">
        <v>10</v>
      </c>
      <c r="D502" s="323">
        <v>1</v>
      </c>
      <c r="E502" s="319" t="s">
        <v>476</v>
      </c>
      <c r="F502" s="320" t="s">
        <v>304</v>
      </c>
      <c r="G502" s="187">
        <v>5831.8</v>
      </c>
      <c r="H502" s="187">
        <v>5867.8</v>
      </c>
    </row>
    <row r="503" spans="1:8">
      <c r="A503" s="228" t="s">
        <v>394</v>
      </c>
      <c r="B503" s="229">
        <v>917</v>
      </c>
      <c r="C503" s="323">
        <v>10</v>
      </c>
      <c r="D503" s="323">
        <v>3</v>
      </c>
      <c r="E503" s="319" t="s">
        <v>219</v>
      </c>
      <c r="F503" s="320" t="s">
        <v>219</v>
      </c>
      <c r="G503" s="187">
        <v>537</v>
      </c>
      <c r="H503" s="187">
        <v>537</v>
      </c>
    </row>
    <row r="504" spans="1:8" ht="47.25">
      <c r="A504" s="228" t="s">
        <v>558</v>
      </c>
      <c r="B504" s="229">
        <v>917</v>
      </c>
      <c r="C504" s="323">
        <v>10</v>
      </c>
      <c r="D504" s="323">
        <v>3</v>
      </c>
      <c r="E504" s="319" t="s">
        <v>559</v>
      </c>
      <c r="F504" s="320" t="s">
        <v>219</v>
      </c>
      <c r="G504" s="187">
        <v>537</v>
      </c>
      <c r="H504" s="187">
        <v>537</v>
      </c>
    </row>
    <row r="505" spans="1:8" ht="31.5">
      <c r="A505" s="228" t="s">
        <v>589</v>
      </c>
      <c r="B505" s="229">
        <v>917</v>
      </c>
      <c r="C505" s="323">
        <v>10</v>
      </c>
      <c r="D505" s="323">
        <v>3</v>
      </c>
      <c r="E505" s="319" t="s">
        <v>590</v>
      </c>
      <c r="F505" s="320" t="s">
        <v>219</v>
      </c>
      <c r="G505" s="187">
        <v>537</v>
      </c>
      <c r="H505" s="187">
        <v>537</v>
      </c>
    </row>
    <row r="506" spans="1:8" ht="47.25">
      <c r="A506" s="228" t="s">
        <v>591</v>
      </c>
      <c r="B506" s="229">
        <v>917</v>
      </c>
      <c r="C506" s="323">
        <v>10</v>
      </c>
      <c r="D506" s="323">
        <v>3</v>
      </c>
      <c r="E506" s="319" t="s">
        <v>592</v>
      </c>
      <c r="F506" s="320" t="s">
        <v>219</v>
      </c>
      <c r="G506" s="187">
        <v>537</v>
      </c>
      <c r="H506" s="187">
        <v>537</v>
      </c>
    </row>
    <row r="507" spans="1:8" ht="63">
      <c r="A507" s="228" t="s">
        <v>593</v>
      </c>
      <c r="B507" s="229">
        <v>917</v>
      </c>
      <c r="C507" s="323">
        <v>10</v>
      </c>
      <c r="D507" s="323">
        <v>3</v>
      </c>
      <c r="E507" s="319" t="s">
        <v>594</v>
      </c>
      <c r="F507" s="320" t="s">
        <v>219</v>
      </c>
      <c r="G507" s="187">
        <v>25</v>
      </c>
      <c r="H507" s="187">
        <v>25</v>
      </c>
    </row>
    <row r="508" spans="1:8" ht="19.5" customHeight="1">
      <c r="A508" s="228" t="s">
        <v>303</v>
      </c>
      <c r="B508" s="229">
        <v>917</v>
      </c>
      <c r="C508" s="323">
        <v>10</v>
      </c>
      <c r="D508" s="323">
        <v>3</v>
      </c>
      <c r="E508" s="319" t="s">
        <v>594</v>
      </c>
      <c r="F508" s="320" t="s">
        <v>304</v>
      </c>
      <c r="G508" s="187">
        <v>25</v>
      </c>
      <c r="H508" s="187">
        <v>25</v>
      </c>
    </row>
    <row r="509" spans="1:8" ht="31.5">
      <c r="A509" s="228" t="s">
        <v>595</v>
      </c>
      <c r="B509" s="229">
        <v>917</v>
      </c>
      <c r="C509" s="323">
        <v>10</v>
      </c>
      <c r="D509" s="323">
        <v>3</v>
      </c>
      <c r="E509" s="319" t="s">
        <v>596</v>
      </c>
      <c r="F509" s="320" t="s">
        <v>219</v>
      </c>
      <c r="G509" s="187">
        <v>512</v>
      </c>
      <c r="H509" s="187">
        <v>512</v>
      </c>
    </row>
    <row r="510" spans="1:8" ht="19.5" customHeight="1">
      <c r="A510" s="228" t="s">
        <v>303</v>
      </c>
      <c r="B510" s="229">
        <v>917</v>
      </c>
      <c r="C510" s="323">
        <v>10</v>
      </c>
      <c r="D510" s="323">
        <v>3</v>
      </c>
      <c r="E510" s="319" t="s">
        <v>596</v>
      </c>
      <c r="F510" s="320" t="s">
        <v>304</v>
      </c>
      <c r="G510" s="187">
        <v>512</v>
      </c>
      <c r="H510" s="187">
        <v>512</v>
      </c>
    </row>
    <row r="511" spans="1:8">
      <c r="A511" s="228" t="s">
        <v>628</v>
      </c>
      <c r="B511" s="229">
        <v>917</v>
      </c>
      <c r="C511" s="323">
        <v>10</v>
      </c>
      <c r="D511" s="323">
        <v>6</v>
      </c>
      <c r="E511" s="319" t="s">
        <v>219</v>
      </c>
      <c r="F511" s="320" t="s">
        <v>219</v>
      </c>
      <c r="G511" s="187">
        <v>105</v>
      </c>
      <c r="H511" s="187">
        <v>105</v>
      </c>
    </row>
    <row r="512" spans="1:8" ht="47.25">
      <c r="A512" s="228" t="s">
        <v>616</v>
      </c>
      <c r="B512" s="229">
        <v>917</v>
      </c>
      <c r="C512" s="323">
        <v>10</v>
      </c>
      <c r="D512" s="323">
        <v>6</v>
      </c>
      <c r="E512" s="319" t="s">
        <v>617</v>
      </c>
      <c r="F512" s="320" t="s">
        <v>219</v>
      </c>
      <c r="G512" s="187">
        <v>105</v>
      </c>
      <c r="H512" s="187">
        <v>105</v>
      </c>
    </row>
    <row r="513" spans="1:8" ht="63">
      <c r="A513" s="228" t="s">
        <v>618</v>
      </c>
      <c r="B513" s="229">
        <v>917</v>
      </c>
      <c r="C513" s="323">
        <v>10</v>
      </c>
      <c r="D513" s="323">
        <v>6</v>
      </c>
      <c r="E513" s="319" t="s">
        <v>619</v>
      </c>
      <c r="F513" s="320" t="s">
        <v>219</v>
      </c>
      <c r="G513" s="187">
        <v>5</v>
      </c>
      <c r="H513" s="187">
        <v>5</v>
      </c>
    </row>
    <row r="514" spans="1:8" ht="78.75" customHeight="1">
      <c r="A514" s="228" t="s">
        <v>624</v>
      </c>
      <c r="B514" s="229">
        <v>917</v>
      </c>
      <c r="C514" s="323">
        <v>10</v>
      </c>
      <c r="D514" s="323">
        <v>6</v>
      </c>
      <c r="E514" s="319" t="s">
        <v>625</v>
      </c>
      <c r="F514" s="320" t="s">
        <v>219</v>
      </c>
      <c r="G514" s="187">
        <v>5</v>
      </c>
      <c r="H514" s="187">
        <v>5</v>
      </c>
    </row>
    <row r="515" spans="1:8" ht="31.5">
      <c r="A515" s="228" t="s">
        <v>626</v>
      </c>
      <c r="B515" s="229">
        <v>917</v>
      </c>
      <c r="C515" s="323">
        <v>10</v>
      </c>
      <c r="D515" s="323">
        <v>6</v>
      </c>
      <c r="E515" s="319" t="s">
        <v>627</v>
      </c>
      <c r="F515" s="320" t="s">
        <v>219</v>
      </c>
      <c r="G515" s="187">
        <v>5</v>
      </c>
      <c r="H515" s="187">
        <v>5</v>
      </c>
    </row>
    <row r="516" spans="1:8" ht="31.5">
      <c r="A516" s="228" t="s">
        <v>226</v>
      </c>
      <c r="B516" s="229">
        <v>917</v>
      </c>
      <c r="C516" s="323">
        <v>10</v>
      </c>
      <c r="D516" s="323">
        <v>6</v>
      </c>
      <c r="E516" s="319" t="s">
        <v>627</v>
      </c>
      <c r="F516" s="320" t="s">
        <v>227</v>
      </c>
      <c r="G516" s="187">
        <v>5</v>
      </c>
      <c r="H516" s="187">
        <v>5</v>
      </c>
    </row>
    <row r="517" spans="1:8" ht="63">
      <c r="A517" s="228" t="s">
        <v>629</v>
      </c>
      <c r="B517" s="229">
        <v>917</v>
      </c>
      <c r="C517" s="323">
        <v>10</v>
      </c>
      <c r="D517" s="323">
        <v>6</v>
      </c>
      <c r="E517" s="319" t="s">
        <v>630</v>
      </c>
      <c r="F517" s="320" t="s">
        <v>219</v>
      </c>
      <c r="G517" s="187">
        <v>100</v>
      </c>
      <c r="H517" s="187">
        <v>100</v>
      </c>
    </row>
    <row r="518" spans="1:8" ht="47.25">
      <c r="A518" s="228" t="s">
        <v>631</v>
      </c>
      <c r="B518" s="229">
        <v>917</v>
      </c>
      <c r="C518" s="323">
        <v>10</v>
      </c>
      <c r="D518" s="323">
        <v>6</v>
      </c>
      <c r="E518" s="319" t="s">
        <v>632</v>
      </c>
      <c r="F518" s="320" t="s">
        <v>219</v>
      </c>
      <c r="G518" s="187">
        <v>100</v>
      </c>
      <c r="H518" s="187">
        <v>100</v>
      </c>
    </row>
    <row r="519" spans="1:8" ht="31.5">
      <c r="A519" s="228" t="s">
        <v>633</v>
      </c>
      <c r="B519" s="229">
        <v>917</v>
      </c>
      <c r="C519" s="323">
        <v>10</v>
      </c>
      <c r="D519" s="323">
        <v>6</v>
      </c>
      <c r="E519" s="319" t="s">
        <v>634</v>
      </c>
      <c r="F519" s="320" t="s">
        <v>219</v>
      </c>
      <c r="G519" s="187">
        <v>5</v>
      </c>
      <c r="H519" s="187">
        <v>5</v>
      </c>
    </row>
    <row r="520" spans="1:8" ht="31.5">
      <c r="A520" s="228" t="s">
        <v>226</v>
      </c>
      <c r="B520" s="229">
        <v>917</v>
      </c>
      <c r="C520" s="323">
        <v>10</v>
      </c>
      <c r="D520" s="323">
        <v>6</v>
      </c>
      <c r="E520" s="319" t="s">
        <v>634</v>
      </c>
      <c r="F520" s="320" t="s">
        <v>227</v>
      </c>
      <c r="G520" s="187">
        <v>5</v>
      </c>
      <c r="H520" s="187">
        <v>5</v>
      </c>
    </row>
    <row r="521" spans="1:8" ht="47.25">
      <c r="A521" s="228" t="s">
        <v>635</v>
      </c>
      <c r="B521" s="229">
        <v>917</v>
      </c>
      <c r="C521" s="323">
        <v>10</v>
      </c>
      <c r="D521" s="323">
        <v>6</v>
      </c>
      <c r="E521" s="319" t="s">
        <v>636</v>
      </c>
      <c r="F521" s="320" t="s">
        <v>219</v>
      </c>
      <c r="G521" s="187">
        <v>13</v>
      </c>
      <c r="H521" s="187">
        <v>13</v>
      </c>
    </row>
    <row r="522" spans="1:8" ht="31.5">
      <c r="A522" s="228" t="s">
        <v>226</v>
      </c>
      <c r="B522" s="229">
        <v>917</v>
      </c>
      <c r="C522" s="323">
        <v>10</v>
      </c>
      <c r="D522" s="323">
        <v>6</v>
      </c>
      <c r="E522" s="319" t="s">
        <v>636</v>
      </c>
      <c r="F522" s="320" t="s">
        <v>227</v>
      </c>
      <c r="G522" s="187">
        <v>13</v>
      </c>
      <c r="H522" s="187">
        <v>13</v>
      </c>
    </row>
    <row r="523" spans="1:8" ht="31.5">
      <c r="A523" s="228" t="s">
        <v>637</v>
      </c>
      <c r="B523" s="229">
        <v>917</v>
      </c>
      <c r="C523" s="323">
        <v>10</v>
      </c>
      <c r="D523" s="323">
        <v>6</v>
      </c>
      <c r="E523" s="319" t="s">
        <v>638</v>
      </c>
      <c r="F523" s="320" t="s">
        <v>219</v>
      </c>
      <c r="G523" s="187">
        <v>30</v>
      </c>
      <c r="H523" s="187">
        <v>30</v>
      </c>
    </row>
    <row r="524" spans="1:8" ht="31.5">
      <c r="A524" s="228" t="s">
        <v>226</v>
      </c>
      <c r="B524" s="229">
        <v>917</v>
      </c>
      <c r="C524" s="323">
        <v>10</v>
      </c>
      <c r="D524" s="323">
        <v>6</v>
      </c>
      <c r="E524" s="319" t="s">
        <v>638</v>
      </c>
      <c r="F524" s="320" t="s">
        <v>227</v>
      </c>
      <c r="G524" s="187">
        <v>30</v>
      </c>
      <c r="H524" s="187">
        <v>30</v>
      </c>
    </row>
    <row r="525" spans="1:8" ht="31.5">
      <c r="A525" s="228" t="s">
        <v>639</v>
      </c>
      <c r="B525" s="229">
        <v>917</v>
      </c>
      <c r="C525" s="323">
        <v>10</v>
      </c>
      <c r="D525" s="323">
        <v>6</v>
      </c>
      <c r="E525" s="319" t="s">
        <v>640</v>
      </c>
      <c r="F525" s="320" t="s">
        <v>219</v>
      </c>
      <c r="G525" s="187">
        <v>39</v>
      </c>
      <c r="H525" s="187">
        <v>39</v>
      </c>
    </row>
    <row r="526" spans="1:8" ht="31.5">
      <c r="A526" s="228" t="s">
        <v>226</v>
      </c>
      <c r="B526" s="229">
        <v>917</v>
      </c>
      <c r="C526" s="323">
        <v>10</v>
      </c>
      <c r="D526" s="323">
        <v>6</v>
      </c>
      <c r="E526" s="319" t="s">
        <v>640</v>
      </c>
      <c r="F526" s="320" t="s">
        <v>227</v>
      </c>
      <c r="G526" s="187">
        <v>39</v>
      </c>
      <c r="H526" s="187">
        <v>39</v>
      </c>
    </row>
    <row r="527" spans="1:8" ht="31.5">
      <c r="A527" s="228" t="s">
        <v>641</v>
      </c>
      <c r="B527" s="229">
        <v>917</v>
      </c>
      <c r="C527" s="323">
        <v>10</v>
      </c>
      <c r="D527" s="323">
        <v>6</v>
      </c>
      <c r="E527" s="319" t="s">
        <v>642</v>
      </c>
      <c r="F527" s="320" t="s">
        <v>219</v>
      </c>
      <c r="G527" s="187">
        <v>2</v>
      </c>
      <c r="H527" s="187">
        <v>2</v>
      </c>
    </row>
    <row r="528" spans="1:8" ht="31.5">
      <c r="A528" s="228" t="s">
        <v>226</v>
      </c>
      <c r="B528" s="229">
        <v>917</v>
      </c>
      <c r="C528" s="323">
        <v>10</v>
      </c>
      <c r="D528" s="323">
        <v>6</v>
      </c>
      <c r="E528" s="319" t="s">
        <v>642</v>
      </c>
      <c r="F528" s="320" t="s">
        <v>227</v>
      </c>
      <c r="G528" s="187">
        <v>2</v>
      </c>
      <c r="H528" s="187">
        <v>2</v>
      </c>
    </row>
    <row r="529" spans="1:8" ht="31.5">
      <c r="A529" s="228" t="s">
        <v>643</v>
      </c>
      <c r="B529" s="229">
        <v>917</v>
      </c>
      <c r="C529" s="323">
        <v>10</v>
      </c>
      <c r="D529" s="323">
        <v>6</v>
      </c>
      <c r="E529" s="319" t="s">
        <v>644</v>
      </c>
      <c r="F529" s="320" t="s">
        <v>219</v>
      </c>
      <c r="G529" s="187">
        <v>11</v>
      </c>
      <c r="H529" s="187">
        <v>11</v>
      </c>
    </row>
    <row r="530" spans="1:8" ht="31.5">
      <c r="A530" s="228" t="s">
        <v>226</v>
      </c>
      <c r="B530" s="229">
        <v>917</v>
      </c>
      <c r="C530" s="323">
        <v>10</v>
      </c>
      <c r="D530" s="323">
        <v>6</v>
      </c>
      <c r="E530" s="319" t="s">
        <v>644</v>
      </c>
      <c r="F530" s="320" t="s">
        <v>227</v>
      </c>
      <c r="G530" s="187">
        <v>11</v>
      </c>
      <c r="H530" s="187">
        <v>11</v>
      </c>
    </row>
    <row r="531" spans="1:8">
      <c r="A531" s="228" t="s">
        <v>711</v>
      </c>
      <c r="B531" s="229">
        <v>917</v>
      </c>
      <c r="C531" s="323">
        <v>11</v>
      </c>
      <c r="D531" s="323">
        <v>0</v>
      </c>
      <c r="E531" s="319" t="s">
        <v>219</v>
      </c>
      <c r="F531" s="320" t="s">
        <v>219</v>
      </c>
      <c r="G531" s="187">
        <v>500</v>
      </c>
      <c r="H531" s="187">
        <v>500</v>
      </c>
    </row>
    <row r="532" spans="1:8">
      <c r="A532" s="228" t="s">
        <v>576</v>
      </c>
      <c r="B532" s="229">
        <v>917</v>
      </c>
      <c r="C532" s="323">
        <v>11</v>
      </c>
      <c r="D532" s="323">
        <v>1</v>
      </c>
      <c r="E532" s="319" t="s">
        <v>219</v>
      </c>
      <c r="F532" s="320" t="s">
        <v>219</v>
      </c>
      <c r="G532" s="187">
        <v>500</v>
      </c>
      <c r="H532" s="187">
        <v>500</v>
      </c>
    </row>
    <row r="533" spans="1:8" ht="47.25">
      <c r="A533" s="228" t="s">
        <v>558</v>
      </c>
      <c r="B533" s="229">
        <v>917</v>
      </c>
      <c r="C533" s="323">
        <v>11</v>
      </c>
      <c r="D533" s="323">
        <v>1</v>
      </c>
      <c r="E533" s="319" t="s">
        <v>559</v>
      </c>
      <c r="F533" s="320" t="s">
        <v>219</v>
      </c>
      <c r="G533" s="187">
        <v>500</v>
      </c>
      <c r="H533" s="187">
        <v>500</v>
      </c>
    </row>
    <row r="534" spans="1:8" ht="47.25">
      <c r="A534" s="228" t="s">
        <v>570</v>
      </c>
      <c r="B534" s="229">
        <v>917</v>
      </c>
      <c r="C534" s="323">
        <v>11</v>
      </c>
      <c r="D534" s="323">
        <v>1</v>
      </c>
      <c r="E534" s="319" t="s">
        <v>571</v>
      </c>
      <c r="F534" s="320" t="s">
        <v>219</v>
      </c>
      <c r="G534" s="187">
        <v>500</v>
      </c>
      <c r="H534" s="187">
        <v>500</v>
      </c>
    </row>
    <row r="535" spans="1:8" ht="47.25">
      <c r="A535" s="228" t="s">
        <v>572</v>
      </c>
      <c r="B535" s="229">
        <v>917</v>
      </c>
      <c r="C535" s="323">
        <v>11</v>
      </c>
      <c r="D535" s="323">
        <v>1</v>
      </c>
      <c r="E535" s="319" t="s">
        <v>573</v>
      </c>
      <c r="F535" s="320" t="s">
        <v>219</v>
      </c>
      <c r="G535" s="187">
        <v>410</v>
      </c>
      <c r="H535" s="187">
        <v>410</v>
      </c>
    </row>
    <row r="536" spans="1:8" ht="31.5">
      <c r="A536" s="228" t="s">
        <v>574</v>
      </c>
      <c r="B536" s="229">
        <v>917</v>
      </c>
      <c r="C536" s="323">
        <v>11</v>
      </c>
      <c r="D536" s="323">
        <v>1</v>
      </c>
      <c r="E536" s="319" t="s">
        <v>575</v>
      </c>
      <c r="F536" s="320" t="s">
        <v>219</v>
      </c>
      <c r="G536" s="187">
        <v>283</v>
      </c>
      <c r="H536" s="187">
        <v>283</v>
      </c>
    </row>
    <row r="537" spans="1:8" ht="31.5">
      <c r="A537" s="228" t="s">
        <v>226</v>
      </c>
      <c r="B537" s="229">
        <v>917</v>
      </c>
      <c r="C537" s="323">
        <v>11</v>
      </c>
      <c r="D537" s="323">
        <v>1</v>
      </c>
      <c r="E537" s="319" t="s">
        <v>575</v>
      </c>
      <c r="F537" s="320" t="s">
        <v>227</v>
      </c>
      <c r="G537" s="187">
        <v>283</v>
      </c>
      <c r="H537" s="187">
        <v>283</v>
      </c>
    </row>
    <row r="538" spans="1:8" ht="47.25">
      <c r="A538" s="228" t="s">
        <v>577</v>
      </c>
      <c r="B538" s="229">
        <v>917</v>
      </c>
      <c r="C538" s="323">
        <v>11</v>
      </c>
      <c r="D538" s="323">
        <v>1</v>
      </c>
      <c r="E538" s="319" t="s">
        <v>578</v>
      </c>
      <c r="F538" s="320" t="s">
        <v>219</v>
      </c>
      <c r="G538" s="187">
        <v>6</v>
      </c>
      <c r="H538" s="187">
        <v>6</v>
      </c>
    </row>
    <row r="539" spans="1:8" ht="31.5">
      <c r="A539" s="228" t="s">
        <v>226</v>
      </c>
      <c r="B539" s="229">
        <v>917</v>
      </c>
      <c r="C539" s="323">
        <v>11</v>
      </c>
      <c r="D539" s="323">
        <v>1</v>
      </c>
      <c r="E539" s="319" t="s">
        <v>578</v>
      </c>
      <c r="F539" s="320" t="s">
        <v>227</v>
      </c>
      <c r="G539" s="187">
        <v>6</v>
      </c>
      <c r="H539" s="187">
        <v>6</v>
      </c>
    </row>
    <row r="540" spans="1:8" ht="63">
      <c r="A540" s="228" t="s">
        <v>579</v>
      </c>
      <c r="B540" s="229">
        <v>917</v>
      </c>
      <c r="C540" s="323">
        <v>11</v>
      </c>
      <c r="D540" s="323">
        <v>1</v>
      </c>
      <c r="E540" s="319" t="s">
        <v>580</v>
      </c>
      <c r="F540" s="320" t="s">
        <v>219</v>
      </c>
      <c r="G540" s="187">
        <v>121</v>
      </c>
      <c r="H540" s="187">
        <v>121</v>
      </c>
    </row>
    <row r="541" spans="1:8" ht="31.5">
      <c r="A541" s="228" t="s">
        <v>226</v>
      </c>
      <c r="B541" s="229">
        <v>917</v>
      </c>
      <c r="C541" s="323">
        <v>11</v>
      </c>
      <c r="D541" s="323">
        <v>1</v>
      </c>
      <c r="E541" s="319" t="s">
        <v>580</v>
      </c>
      <c r="F541" s="320" t="s">
        <v>227</v>
      </c>
      <c r="G541" s="187">
        <v>121</v>
      </c>
      <c r="H541" s="187">
        <v>121</v>
      </c>
    </row>
    <row r="542" spans="1:8" ht="31.5">
      <c r="A542" s="228" t="s">
        <v>581</v>
      </c>
      <c r="B542" s="229">
        <v>917</v>
      </c>
      <c r="C542" s="323">
        <v>11</v>
      </c>
      <c r="D542" s="323">
        <v>1</v>
      </c>
      <c r="E542" s="319" t="s">
        <v>582</v>
      </c>
      <c r="F542" s="320" t="s">
        <v>219</v>
      </c>
      <c r="G542" s="187">
        <v>90</v>
      </c>
      <c r="H542" s="187">
        <v>90</v>
      </c>
    </row>
    <row r="543" spans="1:8" ht="31.5" customHeight="1">
      <c r="A543" s="228" t="s">
        <v>583</v>
      </c>
      <c r="B543" s="229">
        <v>917</v>
      </c>
      <c r="C543" s="323">
        <v>11</v>
      </c>
      <c r="D543" s="323">
        <v>1</v>
      </c>
      <c r="E543" s="319" t="s">
        <v>584</v>
      </c>
      <c r="F543" s="320" t="s">
        <v>219</v>
      </c>
      <c r="G543" s="187">
        <v>75</v>
      </c>
      <c r="H543" s="187">
        <v>75</v>
      </c>
    </row>
    <row r="544" spans="1:8" ht="31.5">
      <c r="A544" s="228" t="s">
        <v>226</v>
      </c>
      <c r="B544" s="229">
        <v>917</v>
      </c>
      <c r="C544" s="323">
        <v>11</v>
      </c>
      <c r="D544" s="323">
        <v>1</v>
      </c>
      <c r="E544" s="319" t="s">
        <v>584</v>
      </c>
      <c r="F544" s="320" t="s">
        <v>227</v>
      </c>
      <c r="G544" s="187">
        <v>75</v>
      </c>
      <c r="H544" s="187">
        <v>75</v>
      </c>
    </row>
    <row r="545" spans="1:8" ht="31.5">
      <c r="A545" s="228" t="s">
        <v>585</v>
      </c>
      <c r="B545" s="229">
        <v>917</v>
      </c>
      <c r="C545" s="323">
        <v>11</v>
      </c>
      <c r="D545" s="323">
        <v>1</v>
      </c>
      <c r="E545" s="319" t="s">
        <v>586</v>
      </c>
      <c r="F545" s="320" t="s">
        <v>219</v>
      </c>
      <c r="G545" s="187">
        <v>15</v>
      </c>
      <c r="H545" s="187">
        <v>15</v>
      </c>
    </row>
    <row r="546" spans="1:8" ht="31.5">
      <c r="A546" s="228" t="s">
        <v>226</v>
      </c>
      <c r="B546" s="229">
        <v>917</v>
      </c>
      <c r="C546" s="323">
        <v>11</v>
      </c>
      <c r="D546" s="323">
        <v>1</v>
      </c>
      <c r="E546" s="319" t="s">
        <v>586</v>
      </c>
      <c r="F546" s="320" t="s">
        <v>227</v>
      </c>
      <c r="G546" s="187">
        <v>15</v>
      </c>
      <c r="H546" s="187">
        <v>15</v>
      </c>
    </row>
    <row r="547" spans="1:8" s="185" customFormat="1" ht="47.25">
      <c r="A547" s="226" t="s">
        <v>725</v>
      </c>
      <c r="B547" s="227">
        <v>918</v>
      </c>
      <c r="C547" s="322">
        <v>0</v>
      </c>
      <c r="D547" s="322">
        <v>0</v>
      </c>
      <c r="E547" s="316" t="s">
        <v>219</v>
      </c>
      <c r="F547" s="317" t="s">
        <v>219</v>
      </c>
      <c r="G547" s="184">
        <v>37096.699999999997</v>
      </c>
      <c r="H547" s="184">
        <v>31762.799999999999</v>
      </c>
    </row>
    <row r="548" spans="1:8" ht="31.5">
      <c r="A548" s="228" t="s">
        <v>704</v>
      </c>
      <c r="B548" s="229">
        <v>918</v>
      </c>
      <c r="C548" s="323">
        <v>3</v>
      </c>
      <c r="D548" s="323">
        <v>0</v>
      </c>
      <c r="E548" s="319" t="s">
        <v>219</v>
      </c>
      <c r="F548" s="320" t="s">
        <v>219</v>
      </c>
      <c r="G548" s="187">
        <v>4680.8</v>
      </c>
      <c r="H548" s="187">
        <v>4762.3</v>
      </c>
    </row>
    <row r="549" spans="1:8" ht="31.5">
      <c r="A549" s="228" t="s">
        <v>556</v>
      </c>
      <c r="B549" s="229">
        <v>918</v>
      </c>
      <c r="C549" s="323">
        <v>3</v>
      </c>
      <c r="D549" s="323">
        <v>14</v>
      </c>
      <c r="E549" s="319" t="s">
        <v>219</v>
      </c>
      <c r="F549" s="320" t="s">
        <v>219</v>
      </c>
      <c r="G549" s="187">
        <v>4680.8</v>
      </c>
      <c r="H549" s="187">
        <v>4762.3</v>
      </c>
    </row>
    <row r="550" spans="1:8" ht="47.25">
      <c r="A550" s="228" t="s">
        <v>517</v>
      </c>
      <c r="B550" s="229">
        <v>918</v>
      </c>
      <c r="C550" s="323">
        <v>3</v>
      </c>
      <c r="D550" s="323">
        <v>14</v>
      </c>
      <c r="E550" s="319" t="s">
        <v>518</v>
      </c>
      <c r="F550" s="320" t="s">
        <v>219</v>
      </c>
      <c r="G550" s="187">
        <v>4680.8</v>
      </c>
      <c r="H550" s="187">
        <v>4762.3</v>
      </c>
    </row>
    <row r="551" spans="1:8" ht="31.5">
      <c r="A551" s="228" t="s">
        <v>538</v>
      </c>
      <c r="B551" s="229">
        <v>918</v>
      </c>
      <c r="C551" s="323">
        <v>3</v>
      </c>
      <c r="D551" s="323">
        <v>14</v>
      </c>
      <c r="E551" s="319" t="s">
        <v>539</v>
      </c>
      <c r="F551" s="320" t="s">
        <v>219</v>
      </c>
      <c r="G551" s="187">
        <v>4680.8</v>
      </c>
      <c r="H551" s="187">
        <v>4762.3</v>
      </c>
    </row>
    <row r="552" spans="1:8" ht="63">
      <c r="A552" s="228" t="s">
        <v>552</v>
      </c>
      <c r="B552" s="229">
        <v>918</v>
      </c>
      <c r="C552" s="323">
        <v>3</v>
      </c>
      <c r="D552" s="323">
        <v>14</v>
      </c>
      <c r="E552" s="319" t="s">
        <v>553</v>
      </c>
      <c r="F552" s="320" t="s">
        <v>219</v>
      </c>
      <c r="G552" s="187">
        <v>4680.8</v>
      </c>
      <c r="H552" s="187">
        <v>4762.3</v>
      </c>
    </row>
    <row r="553" spans="1:8" ht="31.5">
      <c r="A553" s="228" t="s">
        <v>236</v>
      </c>
      <c r="B553" s="229">
        <v>918</v>
      </c>
      <c r="C553" s="323">
        <v>3</v>
      </c>
      <c r="D553" s="323">
        <v>14</v>
      </c>
      <c r="E553" s="319" t="s">
        <v>555</v>
      </c>
      <c r="F553" s="320" t="s">
        <v>219</v>
      </c>
      <c r="G553" s="187">
        <v>3217.8</v>
      </c>
      <c r="H553" s="187">
        <v>3387.3</v>
      </c>
    </row>
    <row r="554" spans="1:8" ht="78.75">
      <c r="A554" s="228" t="s">
        <v>242</v>
      </c>
      <c r="B554" s="229">
        <v>918</v>
      </c>
      <c r="C554" s="323">
        <v>3</v>
      </c>
      <c r="D554" s="323">
        <v>14</v>
      </c>
      <c r="E554" s="319" t="s">
        <v>555</v>
      </c>
      <c r="F554" s="320" t="s">
        <v>0</v>
      </c>
      <c r="G554" s="187">
        <v>2384.5</v>
      </c>
      <c r="H554" s="187">
        <v>2595.5</v>
      </c>
    </row>
    <row r="555" spans="1:8" ht="31.5">
      <c r="A555" s="228" t="s">
        <v>226</v>
      </c>
      <c r="B555" s="229">
        <v>918</v>
      </c>
      <c r="C555" s="323">
        <v>3</v>
      </c>
      <c r="D555" s="323">
        <v>14</v>
      </c>
      <c r="E555" s="319" t="s">
        <v>555</v>
      </c>
      <c r="F555" s="320" t="s">
        <v>227</v>
      </c>
      <c r="G555" s="187">
        <v>833.3</v>
      </c>
      <c r="H555" s="187">
        <v>791.8</v>
      </c>
    </row>
    <row r="556" spans="1:8" ht="173.25">
      <c r="A556" s="228" t="s">
        <v>279</v>
      </c>
      <c r="B556" s="229">
        <v>918</v>
      </c>
      <c r="C556" s="323">
        <v>3</v>
      </c>
      <c r="D556" s="323">
        <v>14</v>
      </c>
      <c r="E556" s="319" t="s">
        <v>557</v>
      </c>
      <c r="F556" s="320" t="s">
        <v>219</v>
      </c>
      <c r="G556" s="187">
        <v>1463</v>
      </c>
      <c r="H556" s="187">
        <v>1375</v>
      </c>
    </row>
    <row r="557" spans="1:8" ht="78.75">
      <c r="A557" s="228" t="s">
        <v>242</v>
      </c>
      <c r="B557" s="229">
        <v>918</v>
      </c>
      <c r="C557" s="323">
        <v>3</v>
      </c>
      <c r="D557" s="323">
        <v>14</v>
      </c>
      <c r="E557" s="319" t="s">
        <v>557</v>
      </c>
      <c r="F557" s="320" t="s">
        <v>0</v>
      </c>
      <c r="G557" s="187">
        <v>1463</v>
      </c>
      <c r="H557" s="187">
        <v>1375</v>
      </c>
    </row>
    <row r="558" spans="1:8">
      <c r="A558" s="228" t="s">
        <v>705</v>
      </c>
      <c r="B558" s="229">
        <v>918</v>
      </c>
      <c r="C558" s="323">
        <v>4</v>
      </c>
      <c r="D558" s="323">
        <v>0</v>
      </c>
      <c r="E558" s="319" t="s">
        <v>219</v>
      </c>
      <c r="F558" s="320" t="s">
        <v>219</v>
      </c>
      <c r="G558" s="187">
        <v>349.3</v>
      </c>
      <c r="H558" s="187">
        <v>349.3</v>
      </c>
    </row>
    <row r="559" spans="1:8">
      <c r="A559" s="228" t="s">
        <v>527</v>
      </c>
      <c r="B559" s="229">
        <v>918</v>
      </c>
      <c r="C559" s="323">
        <v>4</v>
      </c>
      <c r="D559" s="323">
        <v>9</v>
      </c>
      <c r="E559" s="319" t="s">
        <v>219</v>
      </c>
      <c r="F559" s="320" t="s">
        <v>219</v>
      </c>
      <c r="G559" s="187">
        <v>349.3</v>
      </c>
      <c r="H559" s="187">
        <v>349.3</v>
      </c>
    </row>
    <row r="560" spans="1:8" ht="47.25">
      <c r="A560" s="228" t="s">
        <v>517</v>
      </c>
      <c r="B560" s="229">
        <v>918</v>
      </c>
      <c r="C560" s="323">
        <v>4</v>
      </c>
      <c r="D560" s="323">
        <v>9</v>
      </c>
      <c r="E560" s="319" t="s">
        <v>518</v>
      </c>
      <c r="F560" s="320" t="s">
        <v>219</v>
      </c>
      <c r="G560" s="187">
        <v>349.3</v>
      </c>
      <c r="H560" s="187">
        <v>349.3</v>
      </c>
    </row>
    <row r="561" spans="1:8" ht="47.25">
      <c r="A561" s="228" t="s">
        <v>519</v>
      </c>
      <c r="B561" s="229">
        <v>918</v>
      </c>
      <c r="C561" s="323">
        <v>4</v>
      </c>
      <c r="D561" s="323">
        <v>9</v>
      </c>
      <c r="E561" s="319" t="s">
        <v>520</v>
      </c>
      <c r="F561" s="320" t="s">
        <v>219</v>
      </c>
      <c r="G561" s="187">
        <v>349.3</v>
      </c>
      <c r="H561" s="187">
        <v>349.3</v>
      </c>
    </row>
    <row r="562" spans="1:8" ht="47.25">
      <c r="A562" s="228" t="s">
        <v>521</v>
      </c>
      <c r="B562" s="229">
        <v>918</v>
      </c>
      <c r="C562" s="323">
        <v>4</v>
      </c>
      <c r="D562" s="323">
        <v>9</v>
      </c>
      <c r="E562" s="319" t="s">
        <v>522</v>
      </c>
      <c r="F562" s="320" t="s">
        <v>219</v>
      </c>
      <c r="G562" s="187">
        <v>349.3</v>
      </c>
      <c r="H562" s="187">
        <v>349.3</v>
      </c>
    </row>
    <row r="563" spans="1:8">
      <c r="A563" s="228" t="s">
        <v>525</v>
      </c>
      <c r="B563" s="229">
        <v>918</v>
      </c>
      <c r="C563" s="323">
        <v>4</v>
      </c>
      <c r="D563" s="323">
        <v>9</v>
      </c>
      <c r="E563" s="319" t="s">
        <v>526</v>
      </c>
      <c r="F563" s="320" t="s">
        <v>219</v>
      </c>
      <c r="G563" s="187">
        <v>349.3</v>
      </c>
      <c r="H563" s="187">
        <v>349.3</v>
      </c>
    </row>
    <row r="564" spans="1:8" ht="31.5">
      <c r="A564" s="228" t="s">
        <v>226</v>
      </c>
      <c r="B564" s="229">
        <v>918</v>
      </c>
      <c r="C564" s="323">
        <v>4</v>
      </c>
      <c r="D564" s="323">
        <v>9</v>
      </c>
      <c r="E564" s="319" t="s">
        <v>526</v>
      </c>
      <c r="F564" s="320" t="s">
        <v>227</v>
      </c>
      <c r="G564" s="187">
        <v>349.3</v>
      </c>
      <c r="H564" s="187">
        <v>349.3</v>
      </c>
    </row>
    <row r="565" spans="1:8">
      <c r="A565" s="228" t="s">
        <v>706</v>
      </c>
      <c r="B565" s="229">
        <v>918</v>
      </c>
      <c r="C565" s="323">
        <v>5</v>
      </c>
      <c r="D565" s="323">
        <v>0</v>
      </c>
      <c r="E565" s="319" t="s">
        <v>219</v>
      </c>
      <c r="F565" s="320" t="s">
        <v>219</v>
      </c>
      <c r="G565" s="187">
        <v>6488.6</v>
      </c>
      <c r="H565" s="187">
        <v>6573.2</v>
      </c>
    </row>
    <row r="566" spans="1:8" ht="31.5">
      <c r="A566" s="228" t="s">
        <v>388</v>
      </c>
      <c r="B566" s="229">
        <v>918</v>
      </c>
      <c r="C566" s="323">
        <v>5</v>
      </c>
      <c r="D566" s="323">
        <v>5</v>
      </c>
      <c r="E566" s="319" t="s">
        <v>219</v>
      </c>
      <c r="F566" s="320" t="s">
        <v>219</v>
      </c>
      <c r="G566" s="187">
        <v>6488.6</v>
      </c>
      <c r="H566" s="187">
        <v>6573.2</v>
      </c>
    </row>
    <row r="567" spans="1:8" ht="63">
      <c r="A567" s="228" t="s">
        <v>352</v>
      </c>
      <c r="B567" s="229">
        <v>918</v>
      </c>
      <c r="C567" s="323">
        <v>5</v>
      </c>
      <c r="D567" s="323">
        <v>5</v>
      </c>
      <c r="E567" s="319" t="s">
        <v>353</v>
      </c>
      <c r="F567" s="320" t="s">
        <v>219</v>
      </c>
      <c r="G567" s="187">
        <v>6488.6</v>
      </c>
      <c r="H567" s="187">
        <v>6573.2</v>
      </c>
    </row>
    <row r="568" spans="1:8" ht="63">
      <c r="A568" s="228" t="s">
        <v>383</v>
      </c>
      <c r="B568" s="229">
        <v>918</v>
      </c>
      <c r="C568" s="323">
        <v>5</v>
      </c>
      <c r="D568" s="323">
        <v>5</v>
      </c>
      <c r="E568" s="319" t="s">
        <v>384</v>
      </c>
      <c r="F568" s="320" t="s">
        <v>219</v>
      </c>
      <c r="G568" s="187">
        <v>6488.6</v>
      </c>
      <c r="H568" s="187">
        <v>6573.2</v>
      </c>
    </row>
    <row r="569" spans="1:8" ht="32.25" customHeight="1">
      <c r="A569" s="228" t="s">
        <v>385</v>
      </c>
      <c r="B569" s="229">
        <v>918</v>
      </c>
      <c r="C569" s="323">
        <v>5</v>
      </c>
      <c r="D569" s="323">
        <v>5</v>
      </c>
      <c r="E569" s="319" t="s">
        <v>386</v>
      </c>
      <c r="F569" s="320" t="s">
        <v>219</v>
      </c>
      <c r="G569" s="187">
        <v>5544</v>
      </c>
      <c r="H569" s="187">
        <v>5628.6</v>
      </c>
    </row>
    <row r="570" spans="1:8" ht="31.5">
      <c r="A570" s="228" t="s">
        <v>290</v>
      </c>
      <c r="B570" s="229">
        <v>918</v>
      </c>
      <c r="C570" s="323">
        <v>5</v>
      </c>
      <c r="D570" s="323">
        <v>5</v>
      </c>
      <c r="E570" s="319" t="s">
        <v>387</v>
      </c>
      <c r="F570" s="320" t="s">
        <v>219</v>
      </c>
      <c r="G570" s="187">
        <v>3694</v>
      </c>
      <c r="H570" s="187">
        <v>3892.6</v>
      </c>
    </row>
    <row r="571" spans="1:8" ht="78.75">
      <c r="A571" s="228" t="s">
        <v>242</v>
      </c>
      <c r="B571" s="229">
        <v>918</v>
      </c>
      <c r="C571" s="323">
        <v>5</v>
      </c>
      <c r="D571" s="323">
        <v>5</v>
      </c>
      <c r="E571" s="319" t="s">
        <v>387</v>
      </c>
      <c r="F571" s="320" t="s">
        <v>0</v>
      </c>
      <c r="G571" s="187">
        <v>3589.1</v>
      </c>
      <c r="H571" s="187">
        <v>3869.1</v>
      </c>
    </row>
    <row r="572" spans="1:8" ht="31.5">
      <c r="A572" s="228" t="s">
        <v>226</v>
      </c>
      <c r="B572" s="229">
        <v>918</v>
      </c>
      <c r="C572" s="323">
        <v>5</v>
      </c>
      <c r="D572" s="323">
        <v>5</v>
      </c>
      <c r="E572" s="319" t="s">
        <v>387</v>
      </c>
      <c r="F572" s="320" t="s">
        <v>227</v>
      </c>
      <c r="G572" s="187">
        <v>104.9</v>
      </c>
      <c r="H572" s="187">
        <v>23.5</v>
      </c>
    </row>
    <row r="573" spans="1:8" ht="173.25">
      <c r="A573" s="228" t="s">
        <v>279</v>
      </c>
      <c r="B573" s="229">
        <v>918</v>
      </c>
      <c r="C573" s="323">
        <v>5</v>
      </c>
      <c r="D573" s="323">
        <v>5</v>
      </c>
      <c r="E573" s="319" t="s">
        <v>389</v>
      </c>
      <c r="F573" s="320" t="s">
        <v>219</v>
      </c>
      <c r="G573" s="187">
        <v>1850</v>
      </c>
      <c r="H573" s="187">
        <v>1736</v>
      </c>
    </row>
    <row r="574" spans="1:8" ht="78.75">
      <c r="A574" s="228" t="s">
        <v>242</v>
      </c>
      <c r="B574" s="229">
        <v>918</v>
      </c>
      <c r="C574" s="323">
        <v>5</v>
      </c>
      <c r="D574" s="323">
        <v>5</v>
      </c>
      <c r="E574" s="319" t="s">
        <v>389</v>
      </c>
      <c r="F574" s="320" t="s">
        <v>0</v>
      </c>
      <c r="G574" s="187">
        <v>1850</v>
      </c>
      <c r="H574" s="187">
        <v>1736</v>
      </c>
    </row>
    <row r="575" spans="1:8" ht="31.5">
      <c r="A575" s="228" t="s">
        <v>390</v>
      </c>
      <c r="B575" s="229">
        <v>918</v>
      </c>
      <c r="C575" s="323">
        <v>5</v>
      </c>
      <c r="D575" s="323">
        <v>5</v>
      </c>
      <c r="E575" s="319" t="s">
        <v>391</v>
      </c>
      <c r="F575" s="320" t="s">
        <v>219</v>
      </c>
      <c r="G575" s="187">
        <v>944.6</v>
      </c>
      <c r="H575" s="187">
        <v>944.6</v>
      </c>
    </row>
    <row r="576" spans="1:8" ht="49.5" customHeight="1">
      <c r="A576" s="228" t="s">
        <v>392</v>
      </c>
      <c r="B576" s="229">
        <v>918</v>
      </c>
      <c r="C576" s="323">
        <v>5</v>
      </c>
      <c r="D576" s="323">
        <v>5</v>
      </c>
      <c r="E576" s="319" t="s">
        <v>393</v>
      </c>
      <c r="F576" s="320" t="s">
        <v>219</v>
      </c>
      <c r="G576" s="187">
        <v>944.6</v>
      </c>
      <c r="H576" s="187">
        <v>944.6</v>
      </c>
    </row>
    <row r="577" spans="1:8" ht="78.75">
      <c r="A577" s="228" t="s">
        <v>242</v>
      </c>
      <c r="B577" s="229">
        <v>918</v>
      </c>
      <c r="C577" s="323">
        <v>5</v>
      </c>
      <c r="D577" s="323">
        <v>5</v>
      </c>
      <c r="E577" s="319" t="s">
        <v>393</v>
      </c>
      <c r="F577" s="320" t="s">
        <v>0</v>
      </c>
      <c r="G577" s="187">
        <v>899.6</v>
      </c>
      <c r="H577" s="187">
        <v>899.6</v>
      </c>
    </row>
    <row r="578" spans="1:8" ht="31.5">
      <c r="A578" s="228" t="s">
        <v>226</v>
      </c>
      <c r="B578" s="229">
        <v>918</v>
      </c>
      <c r="C578" s="323">
        <v>5</v>
      </c>
      <c r="D578" s="323">
        <v>5</v>
      </c>
      <c r="E578" s="319" t="s">
        <v>393</v>
      </c>
      <c r="F578" s="320" t="s">
        <v>227</v>
      </c>
      <c r="G578" s="187">
        <v>45</v>
      </c>
      <c r="H578" s="187">
        <v>45</v>
      </c>
    </row>
    <row r="579" spans="1:8">
      <c r="A579" s="228" t="s">
        <v>707</v>
      </c>
      <c r="B579" s="229">
        <v>918</v>
      </c>
      <c r="C579" s="323">
        <v>7</v>
      </c>
      <c r="D579" s="323">
        <v>0</v>
      </c>
      <c r="E579" s="319" t="s">
        <v>219</v>
      </c>
      <c r="F579" s="320" t="s">
        <v>219</v>
      </c>
      <c r="G579" s="187">
        <v>9878</v>
      </c>
      <c r="H579" s="187">
        <v>9878</v>
      </c>
    </row>
    <row r="580" spans="1:8">
      <c r="A580" s="228" t="s">
        <v>246</v>
      </c>
      <c r="B580" s="229">
        <v>918</v>
      </c>
      <c r="C580" s="323">
        <v>7</v>
      </c>
      <c r="D580" s="323">
        <v>2</v>
      </c>
      <c r="E580" s="319" t="s">
        <v>219</v>
      </c>
      <c r="F580" s="320" t="s">
        <v>219</v>
      </c>
      <c r="G580" s="187">
        <v>9870</v>
      </c>
      <c r="H580" s="187">
        <v>9870</v>
      </c>
    </row>
    <row r="581" spans="1:8" ht="63">
      <c r="A581" s="228" t="s">
        <v>352</v>
      </c>
      <c r="B581" s="229">
        <v>918</v>
      </c>
      <c r="C581" s="323">
        <v>7</v>
      </c>
      <c r="D581" s="323">
        <v>2</v>
      </c>
      <c r="E581" s="319" t="s">
        <v>353</v>
      </c>
      <c r="F581" s="320" t="s">
        <v>219</v>
      </c>
      <c r="G581" s="187">
        <v>9870</v>
      </c>
      <c r="H581" s="187">
        <v>9870</v>
      </c>
    </row>
    <row r="582" spans="1:8" ht="47.25">
      <c r="A582" s="228" t="s">
        <v>354</v>
      </c>
      <c r="B582" s="229">
        <v>918</v>
      </c>
      <c r="C582" s="323">
        <v>7</v>
      </c>
      <c r="D582" s="323">
        <v>2</v>
      </c>
      <c r="E582" s="319" t="s">
        <v>355</v>
      </c>
      <c r="F582" s="320" t="s">
        <v>219</v>
      </c>
      <c r="G582" s="187">
        <v>9870</v>
      </c>
      <c r="H582" s="187">
        <v>9870</v>
      </c>
    </row>
    <row r="583" spans="1:8" ht="47.25">
      <c r="A583" s="228" t="s">
        <v>356</v>
      </c>
      <c r="B583" s="229">
        <v>918</v>
      </c>
      <c r="C583" s="323">
        <v>7</v>
      </c>
      <c r="D583" s="323">
        <v>2</v>
      </c>
      <c r="E583" s="319" t="s">
        <v>357</v>
      </c>
      <c r="F583" s="320" t="s">
        <v>219</v>
      </c>
      <c r="G583" s="187">
        <v>9870</v>
      </c>
      <c r="H583" s="187">
        <v>9870</v>
      </c>
    </row>
    <row r="584" spans="1:8" ht="31.5">
      <c r="A584" s="228" t="s">
        <v>358</v>
      </c>
      <c r="B584" s="229">
        <v>918</v>
      </c>
      <c r="C584" s="323">
        <v>7</v>
      </c>
      <c r="D584" s="323">
        <v>2</v>
      </c>
      <c r="E584" s="319" t="s">
        <v>359</v>
      </c>
      <c r="F584" s="320" t="s">
        <v>219</v>
      </c>
      <c r="G584" s="187">
        <v>9870</v>
      </c>
      <c r="H584" s="187">
        <v>9870</v>
      </c>
    </row>
    <row r="585" spans="1:8" ht="31.5">
      <c r="A585" s="228" t="s">
        <v>360</v>
      </c>
      <c r="B585" s="229">
        <v>918</v>
      </c>
      <c r="C585" s="323">
        <v>7</v>
      </c>
      <c r="D585" s="323">
        <v>2</v>
      </c>
      <c r="E585" s="319" t="s">
        <v>359</v>
      </c>
      <c r="F585" s="320" t="s">
        <v>361</v>
      </c>
      <c r="G585" s="187">
        <v>9870</v>
      </c>
      <c r="H585" s="187">
        <v>9870</v>
      </c>
    </row>
    <row r="586" spans="1:8" ht="31.5">
      <c r="A586" s="228" t="s">
        <v>235</v>
      </c>
      <c r="B586" s="229">
        <v>918</v>
      </c>
      <c r="C586" s="323">
        <v>7</v>
      </c>
      <c r="D586" s="323">
        <v>5</v>
      </c>
      <c r="E586" s="319" t="s">
        <v>219</v>
      </c>
      <c r="F586" s="320" t="s">
        <v>219</v>
      </c>
      <c r="G586" s="187">
        <v>8</v>
      </c>
      <c r="H586" s="187">
        <v>8</v>
      </c>
    </row>
    <row r="587" spans="1:8" ht="47.25">
      <c r="A587" s="228" t="s">
        <v>517</v>
      </c>
      <c r="B587" s="229">
        <v>918</v>
      </c>
      <c r="C587" s="323">
        <v>7</v>
      </c>
      <c r="D587" s="323">
        <v>5</v>
      </c>
      <c r="E587" s="319" t="s">
        <v>518</v>
      </c>
      <c r="F587" s="320" t="s">
        <v>219</v>
      </c>
      <c r="G587" s="187">
        <v>8</v>
      </c>
      <c r="H587" s="187">
        <v>8</v>
      </c>
    </row>
    <row r="588" spans="1:8" ht="31.5">
      <c r="A588" s="228" t="s">
        <v>538</v>
      </c>
      <c r="B588" s="229">
        <v>918</v>
      </c>
      <c r="C588" s="323">
        <v>7</v>
      </c>
      <c r="D588" s="323">
        <v>5</v>
      </c>
      <c r="E588" s="319" t="s">
        <v>539</v>
      </c>
      <c r="F588" s="320" t="s">
        <v>219</v>
      </c>
      <c r="G588" s="187">
        <v>8</v>
      </c>
      <c r="H588" s="187">
        <v>8</v>
      </c>
    </row>
    <row r="589" spans="1:8" ht="63">
      <c r="A589" s="228" t="s">
        <v>552</v>
      </c>
      <c r="B589" s="229">
        <v>918</v>
      </c>
      <c r="C589" s="323">
        <v>7</v>
      </c>
      <c r="D589" s="323">
        <v>5</v>
      </c>
      <c r="E589" s="319" t="s">
        <v>553</v>
      </c>
      <c r="F589" s="320" t="s">
        <v>219</v>
      </c>
      <c r="G589" s="187">
        <v>8</v>
      </c>
      <c r="H589" s="187">
        <v>8</v>
      </c>
    </row>
    <row r="590" spans="1:8" ht="31.5">
      <c r="A590" s="228" t="s">
        <v>233</v>
      </c>
      <c r="B590" s="229">
        <v>918</v>
      </c>
      <c r="C590" s="323">
        <v>7</v>
      </c>
      <c r="D590" s="323">
        <v>5</v>
      </c>
      <c r="E590" s="319" t="s">
        <v>554</v>
      </c>
      <c r="F590" s="320" t="s">
        <v>219</v>
      </c>
      <c r="G590" s="187">
        <v>8</v>
      </c>
      <c r="H590" s="187">
        <v>8</v>
      </c>
    </row>
    <row r="591" spans="1:8" ht="31.5">
      <c r="A591" s="228" t="s">
        <v>226</v>
      </c>
      <c r="B591" s="229">
        <v>918</v>
      </c>
      <c r="C591" s="323">
        <v>7</v>
      </c>
      <c r="D591" s="323">
        <v>5</v>
      </c>
      <c r="E591" s="319" t="s">
        <v>554</v>
      </c>
      <c r="F591" s="320" t="s">
        <v>227</v>
      </c>
      <c r="G591" s="187">
        <v>8</v>
      </c>
      <c r="H591" s="187">
        <v>8</v>
      </c>
    </row>
    <row r="592" spans="1:8">
      <c r="A592" s="228" t="s">
        <v>710</v>
      </c>
      <c r="B592" s="229">
        <v>918</v>
      </c>
      <c r="C592" s="323">
        <v>10</v>
      </c>
      <c r="D592" s="323">
        <v>0</v>
      </c>
      <c r="E592" s="319" t="s">
        <v>219</v>
      </c>
      <c r="F592" s="320" t="s">
        <v>219</v>
      </c>
      <c r="G592" s="187">
        <v>10200</v>
      </c>
      <c r="H592" s="187">
        <v>10200</v>
      </c>
    </row>
    <row r="593" spans="1:8">
      <c r="A593" s="228" t="s">
        <v>394</v>
      </c>
      <c r="B593" s="229">
        <v>918</v>
      </c>
      <c r="C593" s="323">
        <v>10</v>
      </c>
      <c r="D593" s="323">
        <v>3</v>
      </c>
      <c r="E593" s="319" t="s">
        <v>219</v>
      </c>
      <c r="F593" s="320" t="s">
        <v>219</v>
      </c>
      <c r="G593" s="187">
        <v>10200</v>
      </c>
      <c r="H593" s="187">
        <v>10200</v>
      </c>
    </row>
    <row r="594" spans="1:8" ht="63">
      <c r="A594" s="228" t="s">
        <v>352</v>
      </c>
      <c r="B594" s="229">
        <v>918</v>
      </c>
      <c r="C594" s="323">
        <v>10</v>
      </c>
      <c r="D594" s="323">
        <v>3</v>
      </c>
      <c r="E594" s="319" t="s">
        <v>353</v>
      </c>
      <c r="F594" s="320" t="s">
        <v>219</v>
      </c>
      <c r="G594" s="187">
        <v>10200</v>
      </c>
      <c r="H594" s="187">
        <v>10200</v>
      </c>
    </row>
    <row r="595" spans="1:8" ht="63">
      <c r="A595" s="228" t="s">
        <v>383</v>
      </c>
      <c r="B595" s="229">
        <v>918</v>
      </c>
      <c r="C595" s="323">
        <v>10</v>
      </c>
      <c r="D595" s="323">
        <v>3</v>
      </c>
      <c r="E595" s="319" t="s">
        <v>384</v>
      </c>
      <c r="F595" s="320" t="s">
        <v>219</v>
      </c>
      <c r="G595" s="187">
        <v>10200</v>
      </c>
      <c r="H595" s="187">
        <v>10200</v>
      </c>
    </row>
    <row r="596" spans="1:8" ht="31.5">
      <c r="A596" s="228" t="s">
        <v>390</v>
      </c>
      <c r="B596" s="229">
        <v>918</v>
      </c>
      <c r="C596" s="323">
        <v>10</v>
      </c>
      <c r="D596" s="323">
        <v>3</v>
      </c>
      <c r="E596" s="319" t="s">
        <v>391</v>
      </c>
      <c r="F596" s="320" t="s">
        <v>219</v>
      </c>
      <c r="G596" s="187">
        <v>10200</v>
      </c>
      <c r="H596" s="187">
        <v>10200</v>
      </c>
    </row>
    <row r="597" spans="1:8" ht="47.25" customHeight="1">
      <c r="A597" s="228" t="s">
        <v>392</v>
      </c>
      <c r="B597" s="229">
        <v>918</v>
      </c>
      <c r="C597" s="323">
        <v>10</v>
      </c>
      <c r="D597" s="323">
        <v>3</v>
      </c>
      <c r="E597" s="319" t="s">
        <v>393</v>
      </c>
      <c r="F597" s="320" t="s">
        <v>219</v>
      </c>
      <c r="G597" s="187">
        <v>10200</v>
      </c>
      <c r="H597" s="187">
        <v>10200</v>
      </c>
    </row>
    <row r="598" spans="1:8" ht="31.5">
      <c r="A598" s="228" t="s">
        <v>226</v>
      </c>
      <c r="B598" s="229">
        <v>918</v>
      </c>
      <c r="C598" s="323">
        <v>10</v>
      </c>
      <c r="D598" s="323">
        <v>3</v>
      </c>
      <c r="E598" s="319" t="s">
        <v>393</v>
      </c>
      <c r="F598" s="320" t="s">
        <v>227</v>
      </c>
      <c r="G598" s="187">
        <v>230</v>
      </c>
      <c r="H598" s="187">
        <v>230</v>
      </c>
    </row>
    <row r="599" spans="1:8" ht="19.5" customHeight="1">
      <c r="A599" s="228" t="s">
        <v>303</v>
      </c>
      <c r="B599" s="229">
        <v>918</v>
      </c>
      <c r="C599" s="323">
        <v>10</v>
      </c>
      <c r="D599" s="323">
        <v>3</v>
      </c>
      <c r="E599" s="319" t="s">
        <v>393</v>
      </c>
      <c r="F599" s="320" t="s">
        <v>304</v>
      </c>
      <c r="G599" s="187">
        <v>9970</v>
      </c>
      <c r="H599" s="187">
        <v>9970</v>
      </c>
    </row>
    <row r="600" spans="1:8">
      <c r="A600" s="228" t="s">
        <v>711</v>
      </c>
      <c r="B600" s="229">
        <v>918</v>
      </c>
      <c r="C600" s="323">
        <v>11</v>
      </c>
      <c r="D600" s="323">
        <v>0</v>
      </c>
      <c r="E600" s="319" t="s">
        <v>219</v>
      </c>
      <c r="F600" s="320" t="s">
        <v>219</v>
      </c>
      <c r="G600" s="187">
        <v>5500</v>
      </c>
      <c r="H600" s="187">
        <v>0</v>
      </c>
    </row>
    <row r="601" spans="1:8">
      <c r="A601" s="228" t="s">
        <v>576</v>
      </c>
      <c r="B601" s="229">
        <v>918</v>
      </c>
      <c r="C601" s="323">
        <v>11</v>
      </c>
      <c r="D601" s="323">
        <v>1</v>
      </c>
      <c r="E601" s="319" t="s">
        <v>219</v>
      </c>
      <c r="F601" s="320" t="s">
        <v>219</v>
      </c>
      <c r="G601" s="187">
        <v>5500</v>
      </c>
      <c r="H601" s="187">
        <v>0</v>
      </c>
    </row>
    <row r="602" spans="1:8" ht="47.25">
      <c r="A602" s="228" t="s">
        <v>558</v>
      </c>
      <c r="B602" s="229">
        <v>918</v>
      </c>
      <c r="C602" s="323">
        <v>11</v>
      </c>
      <c r="D602" s="323">
        <v>1</v>
      </c>
      <c r="E602" s="319" t="s">
        <v>559</v>
      </c>
      <c r="F602" s="320" t="s">
        <v>219</v>
      </c>
      <c r="G602" s="187">
        <v>5500</v>
      </c>
      <c r="H602" s="187">
        <v>0</v>
      </c>
    </row>
    <row r="603" spans="1:8" ht="47.25">
      <c r="A603" s="228" t="s">
        <v>570</v>
      </c>
      <c r="B603" s="229">
        <v>918</v>
      </c>
      <c r="C603" s="323">
        <v>11</v>
      </c>
      <c r="D603" s="323">
        <v>1</v>
      </c>
      <c r="E603" s="319" t="s">
        <v>571</v>
      </c>
      <c r="F603" s="320" t="s">
        <v>219</v>
      </c>
      <c r="G603" s="187">
        <v>5500</v>
      </c>
      <c r="H603" s="187">
        <v>0</v>
      </c>
    </row>
    <row r="604" spans="1:8" ht="31.5">
      <c r="A604" s="228" t="s">
        <v>581</v>
      </c>
      <c r="B604" s="229">
        <v>918</v>
      </c>
      <c r="C604" s="323">
        <v>11</v>
      </c>
      <c r="D604" s="323">
        <v>1</v>
      </c>
      <c r="E604" s="319" t="s">
        <v>582</v>
      </c>
      <c r="F604" s="320" t="s">
        <v>219</v>
      </c>
      <c r="G604" s="187">
        <v>5500</v>
      </c>
      <c r="H604" s="187">
        <v>0</v>
      </c>
    </row>
    <row r="605" spans="1:8" ht="157.5">
      <c r="A605" s="228" t="s">
        <v>587</v>
      </c>
      <c r="B605" s="229">
        <v>918</v>
      </c>
      <c r="C605" s="323">
        <v>11</v>
      </c>
      <c r="D605" s="323">
        <v>1</v>
      </c>
      <c r="E605" s="319" t="s">
        <v>588</v>
      </c>
      <c r="F605" s="320" t="s">
        <v>219</v>
      </c>
      <c r="G605" s="187">
        <v>5500</v>
      </c>
      <c r="H605" s="187">
        <v>0</v>
      </c>
    </row>
    <row r="606" spans="1:8" ht="31.5">
      <c r="A606" s="228" t="s">
        <v>360</v>
      </c>
      <c r="B606" s="229">
        <v>918</v>
      </c>
      <c r="C606" s="323">
        <v>11</v>
      </c>
      <c r="D606" s="323">
        <v>1</v>
      </c>
      <c r="E606" s="319" t="s">
        <v>588</v>
      </c>
      <c r="F606" s="320" t="s">
        <v>361</v>
      </c>
      <c r="G606" s="187">
        <v>5500</v>
      </c>
      <c r="H606" s="187">
        <v>0</v>
      </c>
    </row>
    <row r="607" spans="1:8" s="185" customFormat="1">
      <c r="A607" s="226" t="s">
        <v>726</v>
      </c>
      <c r="B607" s="227">
        <v>923</v>
      </c>
      <c r="C607" s="322">
        <v>0</v>
      </c>
      <c r="D607" s="322">
        <v>0</v>
      </c>
      <c r="E607" s="316" t="s">
        <v>219</v>
      </c>
      <c r="F607" s="317" t="s">
        <v>219</v>
      </c>
      <c r="G607" s="184">
        <v>2204.6999999999998</v>
      </c>
      <c r="H607" s="184">
        <v>2304.9</v>
      </c>
    </row>
    <row r="608" spans="1:8">
      <c r="A608" s="228" t="s">
        <v>702</v>
      </c>
      <c r="B608" s="229">
        <v>923</v>
      </c>
      <c r="C608" s="323">
        <v>1</v>
      </c>
      <c r="D608" s="323">
        <v>0</v>
      </c>
      <c r="E608" s="319" t="s">
        <v>219</v>
      </c>
      <c r="F608" s="320" t="s">
        <v>219</v>
      </c>
      <c r="G608" s="187">
        <v>2204.6999999999998</v>
      </c>
      <c r="H608" s="187">
        <v>2304.9</v>
      </c>
    </row>
    <row r="609" spans="1:8" ht="47.25">
      <c r="A609" s="228" t="s">
        <v>403</v>
      </c>
      <c r="B609" s="229">
        <v>923</v>
      </c>
      <c r="C609" s="323">
        <v>1</v>
      </c>
      <c r="D609" s="323">
        <v>6</v>
      </c>
      <c r="E609" s="319" t="s">
        <v>219</v>
      </c>
      <c r="F609" s="320" t="s">
        <v>219</v>
      </c>
      <c r="G609" s="187">
        <v>2204.6999999999998</v>
      </c>
      <c r="H609" s="187">
        <v>2304.9</v>
      </c>
    </row>
    <row r="610" spans="1:8">
      <c r="A610" s="228" t="s">
        <v>645</v>
      </c>
      <c r="B610" s="229">
        <v>923</v>
      </c>
      <c r="C610" s="323">
        <v>1</v>
      </c>
      <c r="D610" s="323">
        <v>6</v>
      </c>
      <c r="E610" s="319" t="s">
        <v>646</v>
      </c>
      <c r="F610" s="320" t="s">
        <v>219</v>
      </c>
      <c r="G610" s="187">
        <v>2204.6999999999998</v>
      </c>
      <c r="H610" s="187">
        <v>2304.9</v>
      </c>
    </row>
    <row r="611" spans="1:8" ht="47.25">
      <c r="A611" s="228" t="s">
        <v>658</v>
      </c>
      <c r="B611" s="229">
        <v>923</v>
      </c>
      <c r="C611" s="323">
        <v>1</v>
      </c>
      <c r="D611" s="323">
        <v>6</v>
      </c>
      <c r="E611" s="319" t="s">
        <v>659</v>
      </c>
      <c r="F611" s="320" t="s">
        <v>219</v>
      </c>
      <c r="G611" s="187">
        <v>2204.6999999999998</v>
      </c>
      <c r="H611" s="187">
        <v>2304.9</v>
      </c>
    </row>
    <row r="612" spans="1:8" ht="31.5">
      <c r="A612" s="228" t="s">
        <v>660</v>
      </c>
      <c r="B612" s="229">
        <v>923</v>
      </c>
      <c r="C612" s="323">
        <v>1</v>
      </c>
      <c r="D612" s="323">
        <v>6</v>
      </c>
      <c r="E612" s="319" t="s">
        <v>661</v>
      </c>
      <c r="F612" s="320" t="s">
        <v>219</v>
      </c>
      <c r="G612" s="187">
        <v>1045</v>
      </c>
      <c r="H612" s="187">
        <v>1106.4000000000001</v>
      </c>
    </row>
    <row r="613" spans="1:8" ht="31.5">
      <c r="A613" s="228" t="s">
        <v>348</v>
      </c>
      <c r="B613" s="229">
        <v>923</v>
      </c>
      <c r="C613" s="323">
        <v>1</v>
      </c>
      <c r="D613" s="323">
        <v>6</v>
      </c>
      <c r="E613" s="319" t="s">
        <v>662</v>
      </c>
      <c r="F613" s="320" t="s">
        <v>219</v>
      </c>
      <c r="G613" s="187">
        <v>1045</v>
      </c>
      <c r="H613" s="187">
        <v>1106.4000000000001</v>
      </c>
    </row>
    <row r="614" spans="1:8" ht="78.75">
      <c r="A614" s="228" t="s">
        <v>242</v>
      </c>
      <c r="B614" s="229">
        <v>923</v>
      </c>
      <c r="C614" s="323">
        <v>1</v>
      </c>
      <c r="D614" s="323">
        <v>6</v>
      </c>
      <c r="E614" s="319" t="s">
        <v>662</v>
      </c>
      <c r="F614" s="320" t="s">
        <v>0</v>
      </c>
      <c r="G614" s="187">
        <v>1045</v>
      </c>
      <c r="H614" s="187">
        <v>1099</v>
      </c>
    </row>
    <row r="615" spans="1:8" ht="31.5">
      <c r="A615" s="228" t="s">
        <v>226</v>
      </c>
      <c r="B615" s="229">
        <v>923</v>
      </c>
      <c r="C615" s="323">
        <v>1</v>
      </c>
      <c r="D615" s="323">
        <v>6</v>
      </c>
      <c r="E615" s="319" t="s">
        <v>662</v>
      </c>
      <c r="F615" s="320" t="s">
        <v>227</v>
      </c>
      <c r="G615" s="187">
        <v>0</v>
      </c>
      <c r="H615" s="187">
        <v>7.4</v>
      </c>
    </row>
    <row r="616" spans="1:8" ht="31.5">
      <c r="A616" s="228" t="s">
        <v>663</v>
      </c>
      <c r="B616" s="229">
        <v>923</v>
      </c>
      <c r="C616" s="323">
        <v>1</v>
      </c>
      <c r="D616" s="323">
        <v>6</v>
      </c>
      <c r="E616" s="319" t="s">
        <v>664</v>
      </c>
      <c r="F616" s="320" t="s">
        <v>219</v>
      </c>
      <c r="G616" s="187">
        <v>1159.7</v>
      </c>
      <c r="H616" s="187">
        <v>1198.5</v>
      </c>
    </row>
    <row r="617" spans="1:8" ht="31.5">
      <c r="A617" s="228" t="s">
        <v>348</v>
      </c>
      <c r="B617" s="229">
        <v>923</v>
      </c>
      <c r="C617" s="323">
        <v>1</v>
      </c>
      <c r="D617" s="323">
        <v>6</v>
      </c>
      <c r="E617" s="319" t="s">
        <v>666</v>
      </c>
      <c r="F617" s="320" t="s">
        <v>219</v>
      </c>
      <c r="G617" s="187">
        <v>864.7</v>
      </c>
      <c r="H617" s="187">
        <v>922.5</v>
      </c>
    </row>
    <row r="618" spans="1:8" ht="78.75">
      <c r="A618" s="228" t="s">
        <v>242</v>
      </c>
      <c r="B618" s="229">
        <v>923</v>
      </c>
      <c r="C618" s="323">
        <v>1</v>
      </c>
      <c r="D618" s="323">
        <v>6</v>
      </c>
      <c r="E618" s="319" t="s">
        <v>666</v>
      </c>
      <c r="F618" s="320" t="s">
        <v>0</v>
      </c>
      <c r="G618" s="187">
        <v>846.1</v>
      </c>
      <c r="H618" s="187">
        <v>889.1</v>
      </c>
    </row>
    <row r="619" spans="1:8" ht="31.5">
      <c r="A619" s="228" t="s">
        <v>226</v>
      </c>
      <c r="B619" s="229">
        <v>923</v>
      </c>
      <c r="C619" s="323">
        <v>1</v>
      </c>
      <c r="D619" s="323">
        <v>6</v>
      </c>
      <c r="E619" s="319" t="s">
        <v>666</v>
      </c>
      <c r="F619" s="320" t="s">
        <v>227</v>
      </c>
      <c r="G619" s="187">
        <v>18.600000000000001</v>
      </c>
      <c r="H619" s="187">
        <v>33.4</v>
      </c>
    </row>
    <row r="620" spans="1:8" ht="173.25">
      <c r="A620" s="228" t="s">
        <v>279</v>
      </c>
      <c r="B620" s="229">
        <v>923</v>
      </c>
      <c r="C620" s="323">
        <v>1</v>
      </c>
      <c r="D620" s="323">
        <v>6</v>
      </c>
      <c r="E620" s="319" t="s">
        <v>667</v>
      </c>
      <c r="F620" s="320" t="s">
        <v>219</v>
      </c>
      <c r="G620" s="187">
        <v>295</v>
      </c>
      <c r="H620" s="187">
        <v>276</v>
      </c>
    </row>
    <row r="621" spans="1:8" ht="78.75">
      <c r="A621" s="228" t="s">
        <v>242</v>
      </c>
      <c r="B621" s="229">
        <v>923</v>
      </c>
      <c r="C621" s="323">
        <v>1</v>
      </c>
      <c r="D621" s="323">
        <v>6</v>
      </c>
      <c r="E621" s="319" t="s">
        <v>667</v>
      </c>
      <c r="F621" s="320" t="s">
        <v>0</v>
      </c>
      <c r="G621" s="187">
        <v>295</v>
      </c>
      <c r="H621" s="187">
        <v>276</v>
      </c>
    </row>
    <row r="622" spans="1:8">
      <c r="A622" s="367" t="s">
        <v>695</v>
      </c>
      <c r="B622" s="368"/>
      <c r="C622" s="368"/>
      <c r="D622" s="368"/>
      <c r="E622" s="368"/>
      <c r="F622" s="369"/>
      <c r="G622" s="184">
        <f>1115143-6970</f>
        <v>1108173</v>
      </c>
      <c r="H622" s="184">
        <f>1118091-14605</f>
        <v>1103486</v>
      </c>
    </row>
    <row r="623" spans="1:8" ht="25.5" customHeight="1">
      <c r="A623" s="188"/>
      <c r="B623" s="189"/>
      <c r="C623" s="189"/>
      <c r="D623" s="189"/>
      <c r="E623" s="192"/>
      <c r="F623" s="192"/>
      <c r="G623" s="193"/>
      <c r="H623" s="193"/>
    </row>
    <row r="624" spans="1:8" ht="11.25" customHeight="1">
      <c r="A624" s="191"/>
      <c r="B624" s="192"/>
      <c r="C624" s="192"/>
      <c r="D624" s="192"/>
      <c r="E624" s="192"/>
      <c r="F624" s="192"/>
      <c r="G624" s="193"/>
      <c r="H624" s="193"/>
    </row>
    <row r="625" spans="1:8">
      <c r="A625" s="179" t="s">
        <v>3</v>
      </c>
      <c r="G625" s="362" t="s">
        <v>1</v>
      </c>
      <c r="H625" s="362"/>
    </row>
  </sheetData>
  <autoFilter ref="A9:AB625" xr:uid="{00000000-0009-0000-0000-00000A000000}"/>
  <mergeCells count="6">
    <mergeCell ref="G625:H625"/>
    <mergeCell ref="A5:H5"/>
    <mergeCell ref="A7:A8"/>
    <mergeCell ref="B7:F7"/>
    <mergeCell ref="G7:H7"/>
    <mergeCell ref="A622:F622"/>
  </mergeCells>
  <pageMargins left="0.78740157480314965" right="0.39370078740157483" top="0.78740157480314965" bottom="0.39370078740157483" header="0.51181102362204722" footer="0.11811023622047245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5"/>
  <sheetViews>
    <sheetView workbookViewId="0">
      <selection activeCell="E25" sqref="E25"/>
    </sheetView>
  </sheetViews>
  <sheetFormatPr defaultColWidth="9.140625" defaultRowHeight="15"/>
  <cols>
    <col min="1" max="1" width="10.42578125" style="136" customWidth="1"/>
    <col min="2" max="2" width="34.42578125" style="136" customWidth="1"/>
    <col min="3" max="3" width="17.28515625" style="136" customWidth="1"/>
    <col min="4" max="4" width="17" style="138" customWidth="1"/>
    <col min="5" max="5" width="15.7109375" style="138" customWidth="1"/>
    <col min="6" max="256" width="9.140625" style="136"/>
    <col min="257" max="257" width="10.42578125" style="136" customWidth="1"/>
    <col min="258" max="258" width="34.42578125" style="136" customWidth="1"/>
    <col min="259" max="259" width="17.28515625" style="136" customWidth="1"/>
    <col min="260" max="260" width="17" style="136" customWidth="1"/>
    <col min="261" max="261" width="15.7109375" style="136" customWidth="1"/>
    <col min="262" max="512" width="9.140625" style="136"/>
    <col min="513" max="513" width="10.42578125" style="136" customWidth="1"/>
    <col min="514" max="514" width="34.42578125" style="136" customWidth="1"/>
    <col min="515" max="515" width="17.28515625" style="136" customWidth="1"/>
    <col min="516" max="516" width="17" style="136" customWidth="1"/>
    <col min="517" max="517" width="15.7109375" style="136" customWidth="1"/>
    <col min="518" max="768" width="9.140625" style="136"/>
    <col min="769" max="769" width="10.42578125" style="136" customWidth="1"/>
    <col min="770" max="770" width="34.42578125" style="136" customWidth="1"/>
    <col min="771" max="771" width="17.28515625" style="136" customWidth="1"/>
    <col min="772" max="772" width="17" style="136" customWidth="1"/>
    <col min="773" max="773" width="15.7109375" style="136" customWidth="1"/>
    <col min="774" max="1024" width="9.140625" style="136"/>
    <col min="1025" max="1025" width="10.42578125" style="136" customWidth="1"/>
    <col min="1026" max="1026" width="34.42578125" style="136" customWidth="1"/>
    <col min="1027" max="1027" width="17.28515625" style="136" customWidth="1"/>
    <col min="1028" max="1028" width="17" style="136" customWidth="1"/>
    <col min="1029" max="1029" width="15.7109375" style="136" customWidth="1"/>
    <col min="1030" max="1280" width="9.140625" style="136"/>
    <col min="1281" max="1281" width="10.42578125" style="136" customWidth="1"/>
    <col min="1282" max="1282" width="34.42578125" style="136" customWidth="1"/>
    <col min="1283" max="1283" width="17.28515625" style="136" customWidth="1"/>
    <col min="1284" max="1284" width="17" style="136" customWidth="1"/>
    <col min="1285" max="1285" width="15.7109375" style="136" customWidth="1"/>
    <col min="1286" max="1536" width="9.140625" style="136"/>
    <col min="1537" max="1537" width="10.42578125" style="136" customWidth="1"/>
    <col min="1538" max="1538" width="34.42578125" style="136" customWidth="1"/>
    <col min="1539" max="1539" width="17.28515625" style="136" customWidth="1"/>
    <col min="1540" max="1540" width="17" style="136" customWidth="1"/>
    <col min="1541" max="1541" width="15.7109375" style="136" customWidth="1"/>
    <col min="1542" max="1792" width="9.140625" style="136"/>
    <col min="1793" max="1793" width="10.42578125" style="136" customWidth="1"/>
    <col min="1794" max="1794" width="34.42578125" style="136" customWidth="1"/>
    <col min="1795" max="1795" width="17.28515625" style="136" customWidth="1"/>
    <col min="1796" max="1796" width="17" style="136" customWidth="1"/>
    <col min="1797" max="1797" width="15.7109375" style="136" customWidth="1"/>
    <col min="1798" max="2048" width="9.140625" style="136"/>
    <col min="2049" max="2049" width="10.42578125" style="136" customWidth="1"/>
    <col min="2050" max="2050" width="34.42578125" style="136" customWidth="1"/>
    <col min="2051" max="2051" width="17.28515625" style="136" customWidth="1"/>
    <col min="2052" max="2052" width="17" style="136" customWidth="1"/>
    <col min="2053" max="2053" width="15.7109375" style="136" customWidth="1"/>
    <col min="2054" max="2304" width="9.140625" style="136"/>
    <col min="2305" max="2305" width="10.42578125" style="136" customWidth="1"/>
    <col min="2306" max="2306" width="34.42578125" style="136" customWidth="1"/>
    <col min="2307" max="2307" width="17.28515625" style="136" customWidth="1"/>
    <col min="2308" max="2308" width="17" style="136" customWidth="1"/>
    <col min="2309" max="2309" width="15.7109375" style="136" customWidth="1"/>
    <col min="2310" max="2560" width="9.140625" style="136"/>
    <col min="2561" max="2561" width="10.42578125" style="136" customWidth="1"/>
    <col min="2562" max="2562" width="34.42578125" style="136" customWidth="1"/>
    <col min="2563" max="2563" width="17.28515625" style="136" customWidth="1"/>
    <col min="2564" max="2564" width="17" style="136" customWidth="1"/>
    <col min="2565" max="2565" width="15.7109375" style="136" customWidth="1"/>
    <col min="2566" max="2816" width="9.140625" style="136"/>
    <col min="2817" max="2817" width="10.42578125" style="136" customWidth="1"/>
    <col min="2818" max="2818" width="34.42578125" style="136" customWidth="1"/>
    <col min="2819" max="2819" width="17.28515625" style="136" customWidth="1"/>
    <col min="2820" max="2820" width="17" style="136" customWidth="1"/>
    <col min="2821" max="2821" width="15.7109375" style="136" customWidth="1"/>
    <col min="2822" max="3072" width="9.140625" style="136"/>
    <col min="3073" max="3073" width="10.42578125" style="136" customWidth="1"/>
    <col min="3074" max="3074" width="34.42578125" style="136" customWidth="1"/>
    <col min="3075" max="3075" width="17.28515625" style="136" customWidth="1"/>
    <col min="3076" max="3076" width="17" style="136" customWidth="1"/>
    <col min="3077" max="3077" width="15.7109375" style="136" customWidth="1"/>
    <col min="3078" max="3328" width="9.140625" style="136"/>
    <col min="3329" max="3329" width="10.42578125" style="136" customWidth="1"/>
    <col min="3330" max="3330" width="34.42578125" style="136" customWidth="1"/>
    <col min="3331" max="3331" width="17.28515625" style="136" customWidth="1"/>
    <col min="3332" max="3332" width="17" style="136" customWidth="1"/>
    <col min="3333" max="3333" width="15.7109375" style="136" customWidth="1"/>
    <col min="3334" max="3584" width="9.140625" style="136"/>
    <col min="3585" max="3585" width="10.42578125" style="136" customWidth="1"/>
    <col min="3586" max="3586" width="34.42578125" style="136" customWidth="1"/>
    <col min="3587" max="3587" width="17.28515625" style="136" customWidth="1"/>
    <col min="3588" max="3588" width="17" style="136" customWidth="1"/>
    <col min="3589" max="3589" width="15.7109375" style="136" customWidth="1"/>
    <col min="3590" max="3840" width="9.140625" style="136"/>
    <col min="3841" max="3841" width="10.42578125" style="136" customWidth="1"/>
    <col min="3842" max="3842" width="34.42578125" style="136" customWidth="1"/>
    <col min="3843" max="3843" width="17.28515625" style="136" customWidth="1"/>
    <col min="3844" max="3844" width="17" style="136" customWidth="1"/>
    <col min="3845" max="3845" width="15.7109375" style="136" customWidth="1"/>
    <col min="3846" max="4096" width="9.140625" style="136"/>
    <col min="4097" max="4097" width="10.42578125" style="136" customWidth="1"/>
    <col min="4098" max="4098" width="34.42578125" style="136" customWidth="1"/>
    <col min="4099" max="4099" width="17.28515625" style="136" customWidth="1"/>
    <col min="4100" max="4100" width="17" style="136" customWidth="1"/>
    <col min="4101" max="4101" width="15.7109375" style="136" customWidth="1"/>
    <col min="4102" max="4352" width="9.140625" style="136"/>
    <col min="4353" max="4353" width="10.42578125" style="136" customWidth="1"/>
    <col min="4354" max="4354" width="34.42578125" style="136" customWidth="1"/>
    <col min="4355" max="4355" width="17.28515625" style="136" customWidth="1"/>
    <col min="4356" max="4356" width="17" style="136" customWidth="1"/>
    <col min="4357" max="4357" width="15.7109375" style="136" customWidth="1"/>
    <col min="4358" max="4608" width="9.140625" style="136"/>
    <col min="4609" max="4609" width="10.42578125" style="136" customWidth="1"/>
    <col min="4610" max="4610" width="34.42578125" style="136" customWidth="1"/>
    <col min="4611" max="4611" width="17.28515625" style="136" customWidth="1"/>
    <col min="4612" max="4612" width="17" style="136" customWidth="1"/>
    <col min="4613" max="4613" width="15.7109375" style="136" customWidth="1"/>
    <col min="4614" max="4864" width="9.140625" style="136"/>
    <col min="4865" max="4865" width="10.42578125" style="136" customWidth="1"/>
    <col min="4866" max="4866" width="34.42578125" style="136" customWidth="1"/>
    <col min="4867" max="4867" width="17.28515625" style="136" customWidth="1"/>
    <col min="4868" max="4868" width="17" style="136" customWidth="1"/>
    <col min="4869" max="4869" width="15.7109375" style="136" customWidth="1"/>
    <col min="4870" max="5120" width="9.140625" style="136"/>
    <col min="5121" max="5121" width="10.42578125" style="136" customWidth="1"/>
    <col min="5122" max="5122" width="34.42578125" style="136" customWidth="1"/>
    <col min="5123" max="5123" width="17.28515625" style="136" customWidth="1"/>
    <col min="5124" max="5124" width="17" style="136" customWidth="1"/>
    <col min="5125" max="5125" width="15.7109375" style="136" customWidth="1"/>
    <col min="5126" max="5376" width="9.140625" style="136"/>
    <col min="5377" max="5377" width="10.42578125" style="136" customWidth="1"/>
    <col min="5378" max="5378" width="34.42578125" style="136" customWidth="1"/>
    <col min="5379" max="5379" width="17.28515625" style="136" customWidth="1"/>
    <col min="5380" max="5380" width="17" style="136" customWidth="1"/>
    <col min="5381" max="5381" width="15.7109375" style="136" customWidth="1"/>
    <col min="5382" max="5632" width="9.140625" style="136"/>
    <col min="5633" max="5633" width="10.42578125" style="136" customWidth="1"/>
    <col min="5634" max="5634" width="34.42578125" style="136" customWidth="1"/>
    <col min="5635" max="5635" width="17.28515625" style="136" customWidth="1"/>
    <col min="5636" max="5636" width="17" style="136" customWidth="1"/>
    <col min="5637" max="5637" width="15.7109375" style="136" customWidth="1"/>
    <col min="5638" max="5888" width="9.140625" style="136"/>
    <col min="5889" max="5889" width="10.42578125" style="136" customWidth="1"/>
    <col min="5890" max="5890" width="34.42578125" style="136" customWidth="1"/>
    <col min="5891" max="5891" width="17.28515625" style="136" customWidth="1"/>
    <col min="5892" max="5892" width="17" style="136" customWidth="1"/>
    <col min="5893" max="5893" width="15.7109375" style="136" customWidth="1"/>
    <col min="5894" max="6144" width="9.140625" style="136"/>
    <col min="6145" max="6145" width="10.42578125" style="136" customWidth="1"/>
    <col min="6146" max="6146" width="34.42578125" style="136" customWidth="1"/>
    <col min="6147" max="6147" width="17.28515625" style="136" customWidth="1"/>
    <col min="6148" max="6148" width="17" style="136" customWidth="1"/>
    <col min="6149" max="6149" width="15.7109375" style="136" customWidth="1"/>
    <col min="6150" max="6400" width="9.140625" style="136"/>
    <col min="6401" max="6401" width="10.42578125" style="136" customWidth="1"/>
    <col min="6402" max="6402" width="34.42578125" style="136" customWidth="1"/>
    <col min="6403" max="6403" width="17.28515625" style="136" customWidth="1"/>
    <col min="6404" max="6404" width="17" style="136" customWidth="1"/>
    <col min="6405" max="6405" width="15.7109375" style="136" customWidth="1"/>
    <col min="6406" max="6656" width="9.140625" style="136"/>
    <col min="6657" max="6657" width="10.42578125" style="136" customWidth="1"/>
    <col min="6658" max="6658" width="34.42578125" style="136" customWidth="1"/>
    <col min="6659" max="6659" width="17.28515625" style="136" customWidth="1"/>
    <col min="6660" max="6660" width="17" style="136" customWidth="1"/>
    <col min="6661" max="6661" width="15.7109375" style="136" customWidth="1"/>
    <col min="6662" max="6912" width="9.140625" style="136"/>
    <col min="6913" max="6913" width="10.42578125" style="136" customWidth="1"/>
    <col min="6914" max="6914" width="34.42578125" style="136" customWidth="1"/>
    <col min="6915" max="6915" width="17.28515625" style="136" customWidth="1"/>
    <col min="6916" max="6916" width="17" style="136" customWidth="1"/>
    <col min="6917" max="6917" width="15.7109375" style="136" customWidth="1"/>
    <col min="6918" max="7168" width="9.140625" style="136"/>
    <col min="7169" max="7169" width="10.42578125" style="136" customWidth="1"/>
    <col min="7170" max="7170" width="34.42578125" style="136" customWidth="1"/>
    <col min="7171" max="7171" width="17.28515625" style="136" customWidth="1"/>
    <col min="7172" max="7172" width="17" style="136" customWidth="1"/>
    <col min="7173" max="7173" width="15.7109375" style="136" customWidth="1"/>
    <col min="7174" max="7424" width="9.140625" style="136"/>
    <col min="7425" max="7425" width="10.42578125" style="136" customWidth="1"/>
    <col min="7426" max="7426" width="34.42578125" style="136" customWidth="1"/>
    <col min="7427" max="7427" width="17.28515625" style="136" customWidth="1"/>
    <col min="7428" max="7428" width="17" style="136" customWidth="1"/>
    <col min="7429" max="7429" width="15.7109375" style="136" customWidth="1"/>
    <col min="7430" max="7680" width="9.140625" style="136"/>
    <col min="7681" max="7681" width="10.42578125" style="136" customWidth="1"/>
    <col min="7682" max="7682" width="34.42578125" style="136" customWidth="1"/>
    <col min="7683" max="7683" width="17.28515625" style="136" customWidth="1"/>
    <col min="7684" max="7684" width="17" style="136" customWidth="1"/>
    <col min="7685" max="7685" width="15.7109375" style="136" customWidth="1"/>
    <col min="7686" max="7936" width="9.140625" style="136"/>
    <col min="7937" max="7937" width="10.42578125" style="136" customWidth="1"/>
    <col min="7938" max="7938" width="34.42578125" style="136" customWidth="1"/>
    <col min="7939" max="7939" width="17.28515625" style="136" customWidth="1"/>
    <col min="7940" max="7940" width="17" style="136" customWidth="1"/>
    <col min="7941" max="7941" width="15.7109375" style="136" customWidth="1"/>
    <col min="7942" max="8192" width="9.140625" style="136"/>
    <col min="8193" max="8193" width="10.42578125" style="136" customWidth="1"/>
    <col min="8194" max="8194" width="34.42578125" style="136" customWidth="1"/>
    <col min="8195" max="8195" width="17.28515625" style="136" customWidth="1"/>
    <col min="8196" max="8196" width="17" style="136" customWidth="1"/>
    <col min="8197" max="8197" width="15.7109375" style="136" customWidth="1"/>
    <col min="8198" max="8448" width="9.140625" style="136"/>
    <col min="8449" max="8449" width="10.42578125" style="136" customWidth="1"/>
    <col min="8450" max="8450" width="34.42578125" style="136" customWidth="1"/>
    <col min="8451" max="8451" width="17.28515625" style="136" customWidth="1"/>
    <col min="8452" max="8452" width="17" style="136" customWidth="1"/>
    <col min="8453" max="8453" width="15.7109375" style="136" customWidth="1"/>
    <col min="8454" max="8704" width="9.140625" style="136"/>
    <col min="8705" max="8705" width="10.42578125" style="136" customWidth="1"/>
    <col min="8706" max="8706" width="34.42578125" style="136" customWidth="1"/>
    <col min="8707" max="8707" width="17.28515625" style="136" customWidth="1"/>
    <col min="8708" max="8708" width="17" style="136" customWidth="1"/>
    <col min="8709" max="8709" width="15.7109375" style="136" customWidth="1"/>
    <col min="8710" max="8960" width="9.140625" style="136"/>
    <col min="8961" max="8961" width="10.42578125" style="136" customWidth="1"/>
    <col min="8962" max="8962" width="34.42578125" style="136" customWidth="1"/>
    <col min="8963" max="8963" width="17.28515625" style="136" customWidth="1"/>
    <col min="8964" max="8964" width="17" style="136" customWidth="1"/>
    <col min="8965" max="8965" width="15.7109375" style="136" customWidth="1"/>
    <col min="8966" max="9216" width="9.140625" style="136"/>
    <col min="9217" max="9217" width="10.42578125" style="136" customWidth="1"/>
    <col min="9218" max="9218" width="34.42578125" style="136" customWidth="1"/>
    <col min="9219" max="9219" width="17.28515625" style="136" customWidth="1"/>
    <col min="9220" max="9220" width="17" style="136" customWidth="1"/>
    <col min="9221" max="9221" width="15.7109375" style="136" customWidth="1"/>
    <col min="9222" max="9472" width="9.140625" style="136"/>
    <col min="9473" max="9473" width="10.42578125" style="136" customWidth="1"/>
    <col min="9474" max="9474" width="34.42578125" style="136" customWidth="1"/>
    <col min="9475" max="9475" width="17.28515625" style="136" customWidth="1"/>
    <col min="9476" max="9476" width="17" style="136" customWidth="1"/>
    <col min="9477" max="9477" width="15.7109375" style="136" customWidth="1"/>
    <col min="9478" max="9728" width="9.140625" style="136"/>
    <col min="9729" max="9729" width="10.42578125" style="136" customWidth="1"/>
    <col min="9730" max="9730" width="34.42578125" style="136" customWidth="1"/>
    <col min="9731" max="9731" width="17.28515625" style="136" customWidth="1"/>
    <col min="9732" max="9732" width="17" style="136" customWidth="1"/>
    <col min="9733" max="9733" width="15.7109375" style="136" customWidth="1"/>
    <col min="9734" max="9984" width="9.140625" style="136"/>
    <col min="9985" max="9985" width="10.42578125" style="136" customWidth="1"/>
    <col min="9986" max="9986" width="34.42578125" style="136" customWidth="1"/>
    <col min="9987" max="9987" width="17.28515625" style="136" customWidth="1"/>
    <col min="9988" max="9988" width="17" style="136" customWidth="1"/>
    <col min="9989" max="9989" width="15.7109375" style="136" customWidth="1"/>
    <col min="9990" max="10240" width="9.140625" style="136"/>
    <col min="10241" max="10241" width="10.42578125" style="136" customWidth="1"/>
    <col min="10242" max="10242" width="34.42578125" style="136" customWidth="1"/>
    <col min="10243" max="10243" width="17.28515625" style="136" customWidth="1"/>
    <col min="10244" max="10244" width="17" style="136" customWidth="1"/>
    <col min="10245" max="10245" width="15.7109375" style="136" customWidth="1"/>
    <col min="10246" max="10496" width="9.140625" style="136"/>
    <col min="10497" max="10497" width="10.42578125" style="136" customWidth="1"/>
    <col min="10498" max="10498" width="34.42578125" style="136" customWidth="1"/>
    <col min="10499" max="10499" width="17.28515625" style="136" customWidth="1"/>
    <col min="10500" max="10500" width="17" style="136" customWidth="1"/>
    <col min="10501" max="10501" width="15.7109375" style="136" customWidth="1"/>
    <col min="10502" max="10752" width="9.140625" style="136"/>
    <col min="10753" max="10753" width="10.42578125" style="136" customWidth="1"/>
    <col min="10754" max="10754" width="34.42578125" style="136" customWidth="1"/>
    <col min="10755" max="10755" width="17.28515625" style="136" customWidth="1"/>
    <col min="10756" max="10756" width="17" style="136" customWidth="1"/>
    <col min="10757" max="10757" width="15.7109375" style="136" customWidth="1"/>
    <col min="10758" max="11008" width="9.140625" style="136"/>
    <col min="11009" max="11009" width="10.42578125" style="136" customWidth="1"/>
    <col min="11010" max="11010" width="34.42578125" style="136" customWidth="1"/>
    <col min="11011" max="11011" width="17.28515625" style="136" customWidth="1"/>
    <col min="11012" max="11012" width="17" style="136" customWidth="1"/>
    <col min="11013" max="11013" width="15.7109375" style="136" customWidth="1"/>
    <col min="11014" max="11264" width="9.140625" style="136"/>
    <col min="11265" max="11265" width="10.42578125" style="136" customWidth="1"/>
    <col min="11266" max="11266" width="34.42578125" style="136" customWidth="1"/>
    <col min="11267" max="11267" width="17.28515625" style="136" customWidth="1"/>
    <col min="11268" max="11268" width="17" style="136" customWidth="1"/>
    <col min="11269" max="11269" width="15.7109375" style="136" customWidth="1"/>
    <col min="11270" max="11520" width="9.140625" style="136"/>
    <col min="11521" max="11521" width="10.42578125" style="136" customWidth="1"/>
    <col min="11522" max="11522" width="34.42578125" style="136" customWidth="1"/>
    <col min="11523" max="11523" width="17.28515625" style="136" customWidth="1"/>
    <col min="11524" max="11524" width="17" style="136" customWidth="1"/>
    <col min="11525" max="11525" width="15.7109375" style="136" customWidth="1"/>
    <col min="11526" max="11776" width="9.140625" style="136"/>
    <col min="11777" max="11777" width="10.42578125" style="136" customWidth="1"/>
    <col min="11778" max="11778" width="34.42578125" style="136" customWidth="1"/>
    <col min="11779" max="11779" width="17.28515625" style="136" customWidth="1"/>
    <col min="11780" max="11780" width="17" style="136" customWidth="1"/>
    <col min="11781" max="11781" width="15.7109375" style="136" customWidth="1"/>
    <col min="11782" max="12032" width="9.140625" style="136"/>
    <col min="12033" max="12033" width="10.42578125" style="136" customWidth="1"/>
    <col min="12034" max="12034" width="34.42578125" style="136" customWidth="1"/>
    <col min="12035" max="12035" width="17.28515625" style="136" customWidth="1"/>
    <col min="12036" max="12036" width="17" style="136" customWidth="1"/>
    <col min="12037" max="12037" width="15.7109375" style="136" customWidth="1"/>
    <col min="12038" max="12288" width="9.140625" style="136"/>
    <col min="12289" max="12289" width="10.42578125" style="136" customWidth="1"/>
    <col min="12290" max="12290" width="34.42578125" style="136" customWidth="1"/>
    <col min="12291" max="12291" width="17.28515625" style="136" customWidth="1"/>
    <col min="12292" max="12292" width="17" style="136" customWidth="1"/>
    <col min="12293" max="12293" width="15.7109375" style="136" customWidth="1"/>
    <col min="12294" max="12544" width="9.140625" style="136"/>
    <col min="12545" max="12545" width="10.42578125" style="136" customWidth="1"/>
    <col min="12546" max="12546" width="34.42578125" style="136" customWidth="1"/>
    <col min="12547" max="12547" width="17.28515625" style="136" customWidth="1"/>
    <col min="12548" max="12548" width="17" style="136" customWidth="1"/>
    <col min="12549" max="12549" width="15.7109375" style="136" customWidth="1"/>
    <col min="12550" max="12800" width="9.140625" style="136"/>
    <col min="12801" max="12801" width="10.42578125" style="136" customWidth="1"/>
    <col min="12802" max="12802" width="34.42578125" style="136" customWidth="1"/>
    <col min="12803" max="12803" width="17.28515625" style="136" customWidth="1"/>
    <col min="12804" max="12804" width="17" style="136" customWidth="1"/>
    <col min="12805" max="12805" width="15.7109375" style="136" customWidth="1"/>
    <col min="12806" max="13056" width="9.140625" style="136"/>
    <col min="13057" max="13057" width="10.42578125" style="136" customWidth="1"/>
    <col min="13058" max="13058" width="34.42578125" style="136" customWidth="1"/>
    <col min="13059" max="13059" width="17.28515625" style="136" customWidth="1"/>
    <col min="13060" max="13060" width="17" style="136" customWidth="1"/>
    <col min="13061" max="13061" width="15.7109375" style="136" customWidth="1"/>
    <col min="13062" max="13312" width="9.140625" style="136"/>
    <col min="13313" max="13313" width="10.42578125" style="136" customWidth="1"/>
    <col min="13314" max="13314" width="34.42578125" style="136" customWidth="1"/>
    <col min="13315" max="13315" width="17.28515625" style="136" customWidth="1"/>
    <col min="13316" max="13316" width="17" style="136" customWidth="1"/>
    <col min="13317" max="13317" width="15.7109375" style="136" customWidth="1"/>
    <col min="13318" max="13568" width="9.140625" style="136"/>
    <col min="13569" max="13569" width="10.42578125" style="136" customWidth="1"/>
    <col min="13570" max="13570" width="34.42578125" style="136" customWidth="1"/>
    <col min="13571" max="13571" width="17.28515625" style="136" customWidth="1"/>
    <col min="13572" max="13572" width="17" style="136" customWidth="1"/>
    <col min="13573" max="13573" width="15.7109375" style="136" customWidth="1"/>
    <col min="13574" max="13824" width="9.140625" style="136"/>
    <col min="13825" max="13825" width="10.42578125" style="136" customWidth="1"/>
    <col min="13826" max="13826" width="34.42578125" style="136" customWidth="1"/>
    <col min="13827" max="13827" width="17.28515625" style="136" customWidth="1"/>
    <col min="13828" max="13828" width="17" style="136" customWidth="1"/>
    <col min="13829" max="13829" width="15.7109375" style="136" customWidth="1"/>
    <col min="13830" max="14080" width="9.140625" style="136"/>
    <col min="14081" max="14081" width="10.42578125" style="136" customWidth="1"/>
    <col min="14082" max="14082" width="34.42578125" style="136" customWidth="1"/>
    <col min="14083" max="14083" width="17.28515625" style="136" customWidth="1"/>
    <col min="14084" max="14084" width="17" style="136" customWidth="1"/>
    <col min="14085" max="14085" width="15.7109375" style="136" customWidth="1"/>
    <col min="14086" max="14336" width="9.140625" style="136"/>
    <col min="14337" max="14337" width="10.42578125" style="136" customWidth="1"/>
    <col min="14338" max="14338" width="34.42578125" style="136" customWidth="1"/>
    <col min="14339" max="14339" width="17.28515625" style="136" customWidth="1"/>
    <col min="14340" max="14340" width="17" style="136" customWidth="1"/>
    <col min="14341" max="14341" width="15.7109375" style="136" customWidth="1"/>
    <col min="14342" max="14592" width="9.140625" style="136"/>
    <col min="14593" max="14593" width="10.42578125" style="136" customWidth="1"/>
    <col min="14594" max="14594" width="34.42578125" style="136" customWidth="1"/>
    <col min="14595" max="14595" width="17.28515625" style="136" customWidth="1"/>
    <col min="14596" max="14596" width="17" style="136" customWidth="1"/>
    <col min="14597" max="14597" width="15.7109375" style="136" customWidth="1"/>
    <col min="14598" max="14848" width="9.140625" style="136"/>
    <col min="14849" max="14849" width="10.42578125" style="136" customWidth="1"/>
    <col min="14850" max="14850" width="34.42578125" style="136" customWidth="1"/>
    <col min="14851" max="14851" width="17.28515625" style="136" customWidth="1"/>
    <col min="14852" max="14852" width="17" style="136" customWidth="1"/>
    <col min="14853" max="14853" width="15.7109375" style="136" customWidth="1"/>
    <col min="14854" max="15104" width="9.140625" style="136"/>
    <col min="15105" max="15105" width="10.42578125" style="136" customWidth="1"/>
    <col min="15106" max="15106" width="34.42578125" style="136" customWidth="1"/>
    <col min="15107" max="15107" width="17.28515625" style="136" customWidth="1"/>
    <col min="15108" max="15108" width="17" style="136" customWidth="1"/>
    <col min="15109" max="15109" width="15.7109375" style="136" customWidth="1"/>
    <col min="15110" max="15360" width="9.140625" style="136"/>
    <col min="15361" max="15361" width="10.42578125" style="136" customWidth="1"/>
    <col min="15362" max="15362" width="34.42578125" style="136" customWidth="1"/>
    <col min="15363" max="15363" width="17.28515625" style="136" customWidth="1"/>
    <col min="15364" max="15364" width="17" style="136" customWidth="1"/>
    <col min="15365" max="15365" width="15.7109375" style="136" customWidth="1"/>
    <col min="15366" max="15616" width="9.140625" style="136"/>
    <col min="15617" max="15617" width="10.42578125" style="136" customWidth="1"/>
    <col min="15618" max="15618" width="34.42578125" style="136" customWidth="1"/>
    <col min="15619" max="15619" width="17.28515625" style="136" customWidth="1"/>
    <col min="15620" max="15620" width="17" style="136" customWidth="1"/>
    <col min="15621" max="15621" width="15.7109375" style="136" customWidth="1"/>
    <col min="15622" max="15872" width="9.140625" style="136"/>
    <col min="15873" max="15873" width="10.42578125" style="136" customWidth="1"/>
    <col min="15874" max="15874" width="34.42578125" style="136" customWidth="1"/>
    <col min="15875" max="15875" width="17.28515625" style="136" customWidth="1"/>
    <col min="15876" max="15876" width="17" style="136" customWidth="1"/>
    <col min="15877" max="15877" width="15.7109375" style="136" customWidth="1"/>
    <col min="15878" max="16128" width="9.140625" style="136"/>
    <col min="16129" max="16129" width="10.42578125" style="136" customWidth="1"/>
    <col min="16130" max="16130" width="34.42578125" style="136" customWidth="1"/>
    <col min="16131" max="16131" width="17.28515625" style="136" customWidth="1"/>
    <col min="16132" max="16132" width="17" style="136" customWidth="1"/>
    <col min="16133" max="16133" width="15.7109375" style="136" customWidth="1"/>
    <col min="16134" max="16384" width="9.140625" style="136"/>
  </cols>
  <sheetData>
    <row r="1" spans="1:8">
      <c r="C1" s="137"/>
    </row>
    <row r="2" spans="1:8">
      <c r="C2" s="137"/>
    </row>
    <row r="3" spans="1:8">
      <c r="C3" s="137"/>
    </row>
    <row r="4" spans="1:8">
      <c r="C4" s="137"/>
    </row>
    <row r="7" spans="1:8">
      <c r="A7" s="139"/>
      <c r="B7" s="139"/>
      <c r="C7" s="139"/>
      <c r="D7" s="140"/>
      <c r="E7" s="140"/>
      <c r="F7" s="139"/>
      <c r="G7" s="139"/>
      <c r="H7" s="139"/>
    </row>
    <row r="8" spans="1:8" ht="48" customHeight="1">
      <c r="A8" s="378" t="s">
        <v>208</v>
      </c>
      <c r="B8" s="378"/>
      <c r="C8" s="378"/>
      <c r="D8" s="378"/>
      <c r="E8" s="378"/>
      <c r="F8" s="139"/>
      <c r="G8" s="139"/>
      <c r="H8" s="139"/>
    </row>
    <row r="9" spans="1:8">
      <c r="A9" s="139"/>
      <c r="B9" s="139"/>
      <c r="C9" s="139"/>
      <c r="D9" s="140"/>
      <c r="E9" s="140"/>
      <c r="F9" s="139"/>
      <c r="G9" s="139"/>
      <c r="H9" s="139"/>
    </row>
    <row r="10" spans="1:8">
      <c r="A10" s="139"/>
      <c r="B10" s="139"/>
      <c r="D10" s="140"/>
      <c r="E10" s="141" t="s">
        <v>4</v>
      </c>
      <c r="F10" s="139"/>
      <c r="G10" s="139"/>
      <c r="H10" s="139"/>
    </row>
    <row r="11" spans="1:8" ht="34.9" customHeight="1">
      <c r="A11" s="379" t="s">
        <v>145</v>
      </c>
      <c r="B11" s="381" t="s">
        <v>146</v>
      </c>
      <c r="C11" s="383" t="s">
        <v>209</v>
      </c>
      <c r="D11" s="384"/>
      <c r="E11" s="385"/>
      <c r="F11" s="139"/>
      <c r="G11" s="139"/>
      <c r="H11" s="139"/>
    </row>
    <row r="12" spans="1:8" ht="15.75">
      <c r="A12" s="380"/>
      <c r="B12" s="382"/>
      <c r="C12" s="142">
        <v>2020</v>
      </c>
      <c r="D12" s="143">
        <v>2021</v>
      </c>
      <c r="E12" s="143">
        <v>2022</v>
      </c>
      <c r="F12" s="139"/>
      <c r="G12" s="139"/>
      <c r="H12" s="139"/>
    </row>
    <row r="13" spans="1:8" ht="18.75">
      <c r="A13" s="144">
        <v>1</v>
      </c>
      <c r="B13" s="145" t="s">
        <v>147</v>
      </c>
      <c r="C13" s="146">
        <v>5660.1</v>
      </c>
      <c r="D13" s="147">
        <v>4955.3</v>
      </c>
      <c r="E13" s="148">
        <v>4681.8</v>
      </c>
      <c r="F13" s="139"/>
      <c r="G13" s="139"/>
      <c r="H13" s="139"/>
    </row>
    <row r="14" spans="1:8" ht="18.75">
      <c r="A14" s="144">
        <v>2</v>
      </c>
      <c r="B14" s="145" t="s">
        <v>148</v>
      </c>
      <c r="C14" s="146">
        <v>7112.8</v>
      </c>
      <c r="D14" s="148">
        <v>6341.8</v>
      </c>
      <c r="E14" s="148">
        <v>6047.2</v>
      </c>
      <c r="F14" s="139"/>
      <c r="G14" s="139"/>
      <c r="H14" s="139"/>
    </row>
    <row r="15" spans="1:8" ht="18.75">
      <c r="A15" s="144">
        <v>3</v>
      </c>
      <c r="B15" s="145" t="s">
        <v>149</v>
      </c>
      <c r="C15" s="146">
        <v>5273.2</v>
      </c>
      <c r="D15" s="148">
        <v>4705.1000000000004</v>
      </c>
      <c r="E15" s="148">
        <v>4487.8999999999996</v>
      </c>
      <c r="F15" s="139"/>
      <c r="G15" s="139"/>
      <c r="H15" s="139"/>
    </row>
    <row r="16" spans="1:8" ht="18.75">
      <c r="A16" s="144">
        <v>4</v>
      </c>
      <c r="B16" s="145" t="s">
        <v>150</v>
      </c>
      <c r="C16" s="146">
        <v>7807</v>
      </c>
      <c r="D16" s="148">
        <v>6961.4</v>
      </c>
      <c r="E16" s="148">
        <v>6638.4</v>
      </c>
      <c r="F16" s="139"/>
      <c r="G16" s="139"/>
      <c r="H16" s="139"/>
    </row>
    <row r="17" spans="1:8" ht="18.75">
      <c r="A17" s="144">
        <v>5</v>
      </c>
      <c r="B17" s="145" t="s">
        <v>151</v>
      </c>
      <c r="C17" s="146">
        <v>5229.5</v>
      </c>
      <c r="D17" s="148">
        <v>4639.3</v>
      </c>
      <c r="E17" s="148">
        <v>4414.1000000000004</v>
      </c>
      <c r="F17" s="139"/>
      <c r="G17" s="139"/>
      <c r="H17" s="139"/>
    </row>
    <row r="18" spans="1:8" ht="18.75">
      <c r="A18" s="144">
        <v>6</v>
      </c>
      <c r="B18" s="145" t="s">
        <v>152</v>
      </c>
      <c r="C18" s="146">
        <v>2187.6999999999998</v>
      </c>
      <c r="D18" s="148">
        <v>1951.7</v>
      </c>
      <c r="E18" s="148">
        <v>1861.3</v>
      </c>
      <c r="F18" s="139"/>
      <c r="G18" s="139"/>
      <c r="H18" s="139"/>
    </row>
    <row r="19" spans="1:8" ht="18.75">
      <c r="A19" s="144">
        <v>7</v>
      </c>
      <c r="B19" s="145" t="s">
        <v>153</v>
      </c>
      <c r="C19" s="146">
        <v>7863.7</v>
      </c>
      <c r="D19" s="148">
        <v>6988.3</v>
      </c>
      <c r="E19" s="148">
        <v>6652.8</v>
      </c>
      <c r="F19" s="139"/>
      <c r="G19" s="139"/>
      <c r="H19" s="139"/>
    </row>
    <row r="20" spans="1:8" ht="18.75">
      <c r="A20" s="144">
        <v>8</v>
      </c>
      <c r="B20" s="145" t="s">
        <v>154</v>
      </c>
      <c r="C20" s="146">
        <v>6037.5</v>
      </c>
      <c r="D20" s="148">
        <v>5159.8999999999996</v>
      </c>
      <c r="E20" s="148">
        <v>4825.8</v>
      </c>
      <c r="F20" s="139"/>
      <c r="G20" s="139"/>
      <c r="H20" s="139"/>
    </row>
    <row r="21" spans="1:8" ht="18.75">
      <c r="A21" s="144">
        <v>9</v>
      </c>
      <c r="B21" s="145" t="s">
        <v>155</v>
      </c>
      <c r="C21" s="146">
        <v>3526.9</v>
      </c>
      <c r="D21" s="148">
        <v>3145.1</v>
      </c>
      <c r="E21" s="148">
        <v>2999.2</v>
      </c>
      <c r="F21" s="139"/>
      <c r="G21" s="139"/>
      <c r="H21" s="139"/>
    </row>
    <row r="22" spans="1:8" ht="18.75">
      <c r="A22" s="144">
        <v>10</v>
      </c>
      <c r="B22" s="145" t="s">
        <v>156</v>
      </c>
      <c r="C22" s="146">
        <v>7069</v>
      </c>
      <c r="D22" s="148">
        <v>6305.8</v>
      </c>
      <c r="E22" s="148">
        <v>6014.2</v>
      </c>
      <c r="F22" s="139"/>
      <c r="G22" s="139"/>
      <c r="H22" s="139"/>
    </row>
    <row r="23" spans="1:8" ht="18.75">
      <c r="A23" s="144">
        <v>11</v>
      </c>
      <c r="B23" s="145" t="s">
        <v>157</v>
      </c>
      <c r="C23" s="146">
        <v>2463.3000000000002</v>
      </c>
      <c r="D23" s="148">
        <v>2198.5</v>
      </c>
      <c r="E23" s="148">
        <v>2097.1999999999998</v>
      </c>
      <c r="F23" s="139"/>
      <c r="G23" s="139"/>
      <c r="H23" s="139"/>
    </row>
    <row r="24" spans="1:8" ht="18.75">
      <c r="A24" s="144">
        <v>12</v>
      </c>
      <c r="B24" s="145" t="s">
        <v>158</v>
      </c>
      <c r="C24" s="146">
        <v>2754.4</v>
      </c>
      <c r="D24" s="148">
        <v>2455.9</v>
      </c>
      <c r="E24" s="148">
        <v>2341.6999999999998</v>
      </c>
      <c r="F24" s="139"/>
      <c r="G24" s="139"/>
      <c r="H24" s="139"/>
    </row>
    <row r="25" spans="1:8" ht="18.75">
      <c r="A25" s="144">
        <v>13</v>
      </c>
      <c r="B25" s="145" t="s">
        <v>159</v>
      </c>
      <c r="C25" s="146">
        <v>7615.7</v>
      </c>
      <c r="D25" s="148">
        <v>6782.7</v>
      </c>
      <c r="E25" s="148">
        <v>6465.6</v>
      </c>
      <c r="F25" s="139"/>
      <c r="G25" s="139"/>
      <c r="H25" s="139"/>
    </row>
    <row r="26" spans="1:8" ht="18.75">
      <c r="A26" s="144">
        <v>14</v>
      </c>
      <c r="B26" s="145" t="s">
        <v>160</v>
      </c>
      <c r="C26" s="146">
        <v>4081.2</v>
      </c>
      <c r="D26" s="148">
        <v>3641.7</v>
      </c>
      <c r="E26" s="148">
        <v>3473.7</v>
      </c>
      <c r="F26" s="139"/>
      <c r="G26" s="139"/>
      <c r="H26" s="139"/>
    </row>
    <row r="27" spans="1:8" ht="18.75">
      <c r="A27" s="144">
        <v>15</v>
      </c>
      <c r="B27" s="145" t="s">
        <v>161</v>
      </c>
      <c r="C27" s="146">
        <v>3581.2</v>
      </c>
      <c r="D27" s="148">
        <v>3196.2</v>
      </c>
      <c r="E27" s="148">
        <v>3049</v>
      </c>
      <c r="F27" s="139"/>
      <c r="G27" s="139"/>
      <c r="H27" s="139"/>
    </row>
    <row r="28" spans="1:8" ht="18.75">
      <c r="A28" s="144">
        <v>16</v>
      </c>
      <c r="B28" s="145" t="s">
        <v>162</v>
      </c>
      <c r="C28" s="146">
        <v>1868.9</v>
      </c>
      <c r="D28" s="148">
        <v>1668.1</v>
      </c>
      <c r="E28" s="148">
        <v>1591.3</v>
      </c>
      <c r="F28" s="139"/>
      <c r="G28" s="139"/>
      <c r="H28" s="139"/>
    </row>
    <row r="29" spans="1:8" ht="18.75">
      <c r="A29" s="144">
        <v>17</v>
      </c>
      <c r="B29" s="145" t="s">
        <v>163</v>
      </c>
      <c r="C29" s="146">
        <v>3338.8</v>
      </c>
      <c r="D29" s="149">
        <v>2977</v>
      </c>
      <c r="E29" s="150">
        <v>2838.7</v>
      </c>
    </row>
    <row r="30" spans="1:8" ht="19.5" customHeight="1">
      <c r="A30" s="144">
        <v>18</v>
      </c>
      <c r="B30" s="145" t="s">
        <v>164</v>
      </c>
      <c r="C30" s="146">
        <v>9987.9</v>
      </c>
      <c r="D30" s="149">
        <v>8881</v>
      </c>
      <c r="E30" s="149">
        <v>8456.4</v>
      </c>
    </row>
    <row r="31" spans="1:8" ht="18.75">
      <c r="A31" s="151" t="s">
        <v>165</v>
      </c>
      <c r="B31" s="152" t="s">
        <v>166</v>
      </c>
      <c r="C31" s="153">
        <f>C13+C14+C15+C16+C17+C18+C19+C20+C21+C22+C23+C24+C25+C26+C27+C28+C29+C30</f>
        <v>93458.799999999988</v>
      </c>
      <c r="D31" s="153">
        <f>D13+D14+D15+D16+D17+D18+D19+D20+D21+D22+D23+D24+D25+D26+D27+D28+D29+D30</f>
        <v>82954.8</v>
      </c>
      <c r="E31" s="153">
        <f>E13+E14+E15+E16+E17+E18+E19+E20+E21+E22+E23+E24+E25+E26+E27+E28+E29+E30</f>
        <v>78936.299999999988</v>
      </c>
    </row>
    <row r="32" spans="1:8">
      <c r="A32" s="154"/>
      <c r="B32" s="154"/>
      <c r="C32" s="154"/>
    </row>
    <row r="33" spans="1:9">
      <c r="A33" s="154"/>
      <c r="B33" s="154"/>
      <c r="C33" s="154"/>
    </row>
    <row r="34" spans="1:9">
      <c r="A34" s="154"/>
      <c r="B34" s="154"/>
      <c r="C34" s="154"/>
    </row>
    <row r="35" spans="1:9" s="155" customFormat="1" ht="15.75">
      <c r="A35" s="155" t="s">
        <v>3</v>
      </c>
      <c r="B35" s="156"/>
      <c r="C35" s="156"/>
      <c r="D35" s="386" t="s">
        <v>1</v>
      </c>
      <c r="E35" s="386"/>
      <c r="G35" s="157"/>
      <c r="H35" s="157"/>
      <c r="I35" s="157"/>
    </row>
  </sheetData>
  <mergeCells count="5">
    <mergeCell ref="A8:E8"/>
    <mergeCell ref="A11:A12"/>
    <mergeCell ref="B11:B12"/>
    <mergeCell ref="C11:E11"/>
    <mergeCell ref="D35:E35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9"/>
  <sheetViews>
    <sheetView workbookViewId="0">
      <selection activeCell="E24" sqref="E24"/>
    </sheetView>
  </sheetViews>
  <sheetFormatPr defaultColWidth="9.140625" defaultRowHeight="15"/>
  <cols>
    <col min="1" max="1" width="10.42578125" style="136" customWidth="1"/>
    <col min="2" max="2" width="34.42578125" style="136" customWidth="1"/>
    <col min="3" max="3" width="17.28515625" style="136" customWidth="1"/>
    <col min="4" max="4" width="17" style="138" customWidth="1"/>
    <col min="5" max="5" width="15.7109375" style="138" customWidth="1"/>
    <col min="6" max="256" width="9.140625" style="136"/>
    <col min="257" max="257" width="10.42578125" style="136" customWidth="1"/>
    <col min="258" max="258" width="34.42578125" style="136" customWidth="1"/>
    <col min="259" max="259" width="17.28515625" style="136" customWidth="1"/>
    <col min="260" max="260" width="17" style="136" customWidth="1"/>
    <col min="261" max="261" width="15.7109375" style="136" customWidth="1"/>
    <col min="262" max="512" width="9.140625" style="136"/>
    <col min="513" max="513" width="10.42578125" style="136" customWidth="1"/>
    <col min="514" max="514" width="34.42578125" style="136" customWidth="1"/>
    <col min="515" max="515" width="17.28515625" style="136" customWidth="1"/>
    <col min="516" max="516" width="17" style="136" customWidth="1"/>
    <col min="517" max="517" width="15.7109375" style="136" customWidth="1"/>
    <col min="518" max="768" width="9.140625" style="136"/>
    <col min="769" max="769" width="10.42578125" style="136" customWidth="1"/>
    <col min="770" max="770" width="34.42578125" style="136" customWidth="1"/>
    <col min="771" max="771" width="17.28515625" style="136" customWidth="1"/>
    <col min="772" max="772" width="17" style="136" customWidth="1"/>
    <col min="773" max="773" width="15.7109375" style="136" customWidth="1"/>
    <col min="774" max="1024" width="9.140625" style="136"/>
    <col min="1025" max="1025" width="10.42578125" style="136" customWidth="1"/>
    <col min="1026" max="1026" width="34.42578125" style="136" customWidth="1"/>
    <col min="1027" max="1027" width="17.28515625" style="136" customWidth="1"/>
    <col min="1028" max="1028" width="17" style="136" customWidth="1"/>
    <col min="1029" max="1029" width="15.7109375" style="136" customWidth="1"/>
    <col min="1030" max="1280" width="9.140625" style="136"/>
    <col min="1281" max="1281" width="10.42578125" style="136" customWidth="1"/>
    <col min="1282" max="1282" width="34.42578125" style="136" customWidth="1"/>
    <col min="1283" max="1283" width="17.28515625" style="136" customWidth="1"/>
    <col min="1284" max="1284" width="17" style="136" customWidth="1"/>
    <col min="1285" max="1285" width="15.7109375" style="136" customWidth="1"/>
    <col min="1286" max="1536" width="9.140625" style="136"/>
    <col min="1537" max="1537" width="10.42578125" style="136" customWidth="1"/>
    <col min="1538" max="1538" width="34.42578125" style="136" customWidth="1"/>
    <col min="1539" max="1539" width="17.28515625" style="136" customWidth="1"/>
    <col min="1540" max="1540" width="17" style="136" customWidth="1"/>
    <col min="1541" max="1541" width="15.7109375" style="136" customWidth="1"/>
    <col min="1542" max="1792" width="9.140625" style="136"/>
    <col min="1793" max="1793" width="10.42578125" style="136" customWidth="1"/>
    <col min="1794" max="1794" width="34.42578125" style="136" customWidth="1"/>
    <col min="1795" max="1795" width="17.28515625" style="136" customWidth="1"/>
    <col min="1796" max="1796" width="17" style="136" customWidth="1"/>
    <col min="1797" max="1797" width="15.7109375" style="136" customWidth="1"/>
    <col min="1798" max="2048" width="9.140625" style="136"/>
    <col min="2049" max="2049" width="10.42578125" style="136" customWidth="1"/>
    <col min="2050" max="2050" width="34.42578125" style="136" customWidth="1"/>
    <col min="2051" max="2051" width="17.28515625" style="136" customWidth="1"/>
    <col min="2052" max="2052" width="17" style="136" customWidth="1"/>
    <col min="2053" max="2053" width="15.7109375" style="136" customWidth="1"/>
    <col min="2054" max="2304" width="9.140625" style="136"/>
    <col min="2305" max="2305" width="10.42578125" style="136" customWidth="1"/>
    <col min="2306" max="2306" width="34.42578125" style="136" customWidth="1"/>
    <col min="2307" max="2307" width="17.28515625" style="136" customWidth="1"/>
    <col min="2308" max="2308" width="17" style="136" customWidth="1"/>
    <col min="2309" max="2309" width="15.7109375" style="136" customWidth="1"/>
    <col min="2310" max="2560" width="9.140625" style="136"/>
    <col min="2561" max="2561" width="10.42578125" style="136" customWidth="1"/>
    <col min="2562" max="2562" width="34.42578125" style="136" customWidth="1"/>
    <col min="2563" max="2563" width="17.28515625" style="136" customWidth="1"/>
    <col min="2564" max="2564" width="17" style="136" customWidth="1"/>
    <col min="2565" max="2565" width="15.7109375" style="136" customWidth="1"/>
    <col min="2566" max="2816" width="9.140625" style="136"/>
    <col min="2817" max="2817" width="10.42578125" style="136" customWidth="1"/>
    <col min="2818" max="2818" width="34.42578125" style="136" customWidth="1"/>
    <col min="2819" max="2819" width="17.28515625" style="136" customWidth="1"/>
    <col min="2820" max="2820" width="17" style="136" customWidth="1"/>
    <col min="2821" max="2821" width="15.7109375" style="136" customWidth="1"/>
    <col min="2822" max="3072" width="9.140625" style="136"/>
    <col min="3073" max="3073" width="10.42578125" style="136" customWidth="1"/>
    <col min="3074" max="3074" width="34.42578125" style="136" customWidth="1"/>
    <col min="3075" max="3075" width="17.28515625" style="136" customWidth="1"/>
    <col min="3076" max="3076" width="17" style="136" customWidth="1"/>
    <col min="3077" max="3077" width="15.7109375" style="136" customWidth="1"/>
    <col min="3078" max="3328" width="9.140625" style="136"/>
    <col min="3329" max="3329" width="10.42578125" style="136" customWidth="1"/>
    <col min="3330" max="3330" width="34.42578125" style="136" customWidth="1"/>
    <col min="3331" max="3331" width="17.28515625" style="136" customWidth="1"/>
    <col min="3332" max="3332" width="17" style="136" customWidth="1"/>
    <col min="3333" max="3333" width="15.7109375" style="136" customWidth="1"/>
    <col min="3334" max="3584" width="9.140625" style="136"/>
    <col min="3585" max="3585" width="10.42578125" style="136" customWidth="1"/>
    <col min="3586" max="3586" width="34.42578125" style="136" customWidth="1"/>
    <col min="3587" max="3587" width="17.28515625" style="136" customWidth="1"/>
    <col min="3588" max="3588" width="17" style="136" customWidth="1"/>
    <col min="3589" max="3589" width="15.7109375" style="136" customWidth="1"/>
    <col min="3590" max="3840" width="9.140625" style="136"/>
    <col min="3841" max="3841" width="10.42578125" style="136" customWidth="1"/>
    <col min="3842" max="3842" width="34.42578125" style="136" customWidth="1"/>
    <col min="3843" max="3843" width="17.28515625" style="136" customWidth="1"/>
    <col min="3844" max="3844" width="17" style="136" customWidth="1"/>
    <col min="3845" max="3845" width="15.7109375" style="136" customWidth="1"/>
    <col min="3846" max="4096" width="9.140625" style="136"/>
    <col min="4097" max="4097" width="10.42578125" style="136" customWidth="1"/>
    <col min="4098" max="4098" width="34.42578125" style="136" customWidth="1"/>
    <col min="4099" max="4099" width="17.28515625" style="136" customWidth="1"/>
    <col min="4100" max="4100" width="17" style="136" customWidth="1"/>
    <col min="4101" max="4101" width="15.7109375" style="136" customWidth="1"/>
    <col min="4102" max="4352" width="9.140625" style="136"/>
    <col min="4353" max="4353" width="10.42578125" style="136" customWidth="1"/>
    <col min="4354" max="4354" width="34.42578125" style="136" customWidth="1"/>
    <col min="4355" max="4355" width="17.28515625" style="136" customWidth="1"/>
    <col min="4356" max="4356" width="17" style="136" customWidth="1"/>
    <col min="4357" max="4357" width="15.7109375" style="136" customWidth="1"/>
    <col min="4358" max="4608" width="9.140625" style="136"/>
    <col min="4609" max="4609" width="10.42578125" style="136" customWidth="1"/>
    <col min="4610" max="4610" width="34.42578125" style="136" customWidth="1"/>
    <col min="4611" max="4611" width="17.28515625" style="136" customWidth="1"/>
    <col min="4612" max="4612" width="17" style="136" customWidth="1"/>
    <col min="4613" max="4613" width="15.7109375" style="136" customWidth="1"/>
    <col min="4614" max="4864" width="9.140625" style="136"/>
    <col min="4865" max="4865" width="10.42578125" style="136" customWidth="1"/>
    <col min="4866" max="4866" width="34.42578125" style="136" customWidth="1"/>
    <col min="4867" max="4867" width="17.28515625" style="136" customWidth="1"/>
    <col min="4868" max="4868" width="17" style="136" customWidth="1"/>
    <col min="4869" max="4869" width="15.7109375" style="136" customWidth="1"/>
    <col min="4870" max="5120" width="9.140625" style="136"/>
    <col min="5121" max="5121" width="10.42578125" style="136" customWidth="1"/>
    <col min="5122" max="5122" width="34.42578125" style="136" customWidth="1"/>
    <col min="5123" max="5123" width="17.28515625" style="136" customWidth="1"/>
    <col min="5124" max="5124" width="17" style="136" customWidth="1"/>
    <col min="5125" max="5125" width="15.7109375" style="136" customWidth="1"/>
    <col min="5126" max="5376" width="9.140625" style="136"/>
    <col min="5377" max="5377" width="10.42578125" style="136" customWidth="1"/>
    <col min="5378" max="5378" width="34.42578125" style="136" customWidth="1"/>
    <col min="5379" max="5379" width="17.28515625" style="136" customWidth="1"/>
    <col min="5380" max="5380" width="17" style="136" customWidth="1"/>
    <col min="5381" max="5381" width="15.7109375" style="136" customWidth="1"/>
    <col min="5382" max="5632" width="9.140625" style="136"/>
    <col min="5633" max="5633" width="10.42578125" style="136" customWidth="1"/>
    <col min="5634" max="5634" width="34.42578125" style="136" customWidth="1"/>
    <col min="5635" max="5635" width="17.28515625" style="136" customWidth="1"/>
    <col min="5636" max="5636" width="17" style="136" customWidth="1"/>
    <col min="5637" max="5637" width="15.7109375" style="136" customWidth="1"/>
    <col min="5638" max="5888" width="9.140625" style="136"/>
    <col min="5889" max="5889" width="10.42578125" style="136" customWidth="1"/>
    <col min="5890" max="5890" width="34.42578125" style="136" customWidth="1"/>
    <col min="5891" max="5891" width="17.28515625" style="136" customWidth="1"/>
    <col min="5892" max="5892" width="17" style="136" customWidth="1"/>
    <col min="5893" max="5893" width="15.7109375" style="136" customWidth="1"/>
    <col min="5894" max="6144" width="9.140625" style="136"/>
    <col min="6145" max="6145" width="10.42578125" style="136" customWidth="1"/>
    <col min="6146" max="6146" width="34.42578125" style="136" customWidth="1"/>
    <col min="6147" max="6147" width="17.28515625" style="136" customWidth="1"/>
    <col min="6148" max="6148" width="17" style="136" customWidth="1"/>
    <col min="6149" max="6149" width="15.7109375" style="136" customWidth="1"/>
    <col min="6150" max="6400" width="9.140625" style="136"/>
    <col min="6401" max="6401" width="10.42578125" style="136" customWidth="1"/>
    <col min="6402" max="6402" width="34.42578125" style="136" customWidth="1"/>
    <col min="6403" max="6403" width="17.28515625" style="136" customWidth="1"/>
    <col min="6404" max="6404" width="17" style="136" customWidth="1"/>
    <col min="6405" max="6405" width="15.7109375" style="136" customWidth="1"/>
    <col min="6406" max="6656" width="9.140625" style="136"/>
    <col min="6657" max="6657" width="10.42578125" style="136" customWidth="1"/>
    <col min="6658" max="6658" width="34.42578125" style="136" customWidth="1"/>
    <col min="6659" max="6659" width="17.28515625" style="136" customWidth="1"/>
    <col min="6660" max="6660" width="17" style="136" customWidth="1"/>
    <col min="6661" max="6661" width="15.7109375" style="136" customWidth="1"/>
    <col min="6662" max="6912" width="9.140625" style="136"/>
    <col min="6913" max="6913" width="10.42578125" style="136" customWidth="1"/>
    <col min="6914" max="6914" width="34.42578125" style="136" customWidth="1"/>
    <col min="6915" max="6915" width="17.28515625" style="136" customWidth="1"/>
    <col min="6916" max="6916" width="17" style="136" customWidth="1"/>
    <col min="6917" max="6917" width="15.7109375" style="136" customWidth="1"/>
    <col min="6918" max="7168" width="9.140625" style="136"/>
    <col min="7169" max="7169" width="10.42578125" style="136" customWidth="1"/>
    <col min="7170" max="7170" width="34.42578125" style="136" customWidth="1"/>
    <col min="7171" max="7171" width="17.28515625" style="136" customWidth="1"/>
    <col min="7172" max="7172" width="17" style="136" customWidth="1"/>
    <col min="7173" max="7173" width="15.7109375" style="136" customWidth="1"/>
    <col min="7174" max="7424" width="9.140625" style="136"/>
    <col min="7425" max="7425" width="10.42578125" style="136" customWidth="1"/>
    <col min="7426" max="7426" width="34.42578125" style="136" customWidth="1"/>
    <col min="7427" max="7427" width="17.28515625" style="136" customWidth="1"/>
    <col min="7428" max="7428" width="17" style="136" customWidth="1"/>
    <col min="7429" max="7429" width="15.7109375" style="136" customWidth="1"/>
    <col min="7430" max="7680" width="9.140625" style="136"/>
    <col min="7681" max="7681" width="10.42578125" style="136" customWidth="1"/>
    <col min="7682" max="7682" width="34.42578125" style="136" customWidth="1"/>
    <col min="7683" max="7683" width="17.28515625" style="136" customWidth="1"/>
    <col min="7684" max="7684" width="17" style="136" customWidth="1"/>
    <col min="7685" max="7685" width="15.7109375" style="136" customWidth="1"/>
    <col min="7686" max="7936" width="9.140625" style="136"/>
    <col min="7937" max="7937" width="10.42578125" style="136" customWidth="1"/>
    <col min="7938" max="7938" width="34.42578125" style="136" customWidth="1"/>
    <col min="7939" max="7939" width="17.28515625" style="136" customWidth="1"/>
    <col min="7940" max="7940" width="17" style="136" customWidth="1"/>
    <col min="7941" max="7941" width="15.7109375" style="136" customWidth="1"/>
    <col min="7942" max="8192" width="9.140625" style="136"/>
    <col min="8193" max="8193" width="10.42578125" style="136" customWidth="1"/>
    <col min="8194" max="8194" width="34.42578125" style="136" customWidth="1"/>
    <col min="8195" max="8195" width="17.28515625" style="136" customWidth="1"/>
    <col min="8196" max="8196" width="17" style="136" customWidth="1"/>
    <col min="8197" max="8197" width="15.7109375" style="136" customWidth="1"/>
    <col min="8198" max="8448" width="9.140625" style="136"/>
    <col min="8449" max="8449" width="10.42578125" style="136" customWidth="1"/>
    <col min="8450" max="8450" width="34.42578125" style="136" customWidth="1"/>
    <col min="8451" max="8451" width="17.28515625" style="136" customWidth="1"/>
    <col min="8452" max="8452" width="17" style="136" customWidth="1"/>
    <col min="8453" max="8453" width="15.7109375" style="136" customWidth="1"/>
    <col min="8454" max="8704" width="9.140625" style="136"/>
    <col min="8705" max="8705" width="10.42578125" style="136" customWidth="1"/>
    <col min="8706" max="8706" width="34.42578125" style="136" customWidth="1"/>
    <col min="8707" max="8707" width="17.28515625" style="136" customWidth="1"/>
    <col min="8708" max="8708" width="17" style="136" customWidth="1"/>
    <col min="8709" max="8709" width="15.7109375" style="136" customWidth="1"/>
    <col min="8710" max="8960" width="9.140625" style="136"/>
    <col min="8961" max="8961" width="10.42578125" style="136" customWidth="1"/>
    <col min="8962" max="8962" width="34.42578125" style="136" customWidth="1"/>
    <col min="8963" max="8963" width="17.28515625" style="136" customWidth="1"/>
    <col min="8964" max="8964" width="17" style="136" customWidth="1"/>
    <col min="8965" max="8965" width="15.7109375" style="136" customWidth="1"/>
    <col min="8966" max="9216" width="9.140625" style="136"/>
    <col min="9217" max="9217" width="10.42578125" style="136" customWidth="1"/>
    <col min="9218" max="9218" width="34.42578125" style="136" customWidth="1"/>
    <col min="9219" max="9219" width="17.28515625" style="136" customWidth="1"/>
    <col min="9220" max="9220" width="17" style="136" customWidth="1"/>
    <col min="9221" max="9221" width="15.7109375" style="136" customWidth="1"/>
    <col min="9222" max="9472" width="9.140625" style="136"/>
    <col min="9473" max="9473" width="10.42578125" style="136" customWidth="1"/>
    <col min="9474" max="9474" width="34.42578125" style="136" customWidth="1"/>
    <col min="9475" max="9475" width="17.28515625" style="136" customWidth="1"/>
    <col min="9476" max="9476" width="17" style="136" customWidth="1"/>
    <col min="9477" max="9477" width="15.7109375" style="136" customWidth="1"/>
    <col min="9478" max="9728" width="9.140625" style="136"/>
    <col min="9729" max="9729" width="10.42578125" style="136" customWidth="1"/>
    <col min="9730" max="9730" width="34.42578125" style="136" customWidth="1"/>
    <col min="9731" max="9731" width="17.28515625" style="136" customWidth="1"/>
    <col min="9732" max="9732" width="17" style="136" customWidth="1"/>
    <col min="9733" max="9733" width="15.7109375" style="136" customWidth="1"/>
    <col min="9734" max="9984" width="9.140625" style="136"/>
    <col min="9985" max="9985" width="10.42578125" style="136" customWidth="1"/>
    <col min="9986" max="9986" width="34.42578125" style="136" customWidth="1"/>
    <col min="9987" max="9987" width="17.28515625" style="136" customWidth="1"/>
    <col min="9988" max="9988" width="17" style="136" customWidth="1"/>
    <col min="9989" max="9989" width="15.7109375" style="136" customWidth="1"/>
    <col min="9990" max="10240" width="9.140625" style="136"/>
    <col min="10241" max="10241" width="10.42578125" style="136" customWidth="1"/>
    <col min="10242" max="10242" width="34.42578125" style="136" customWidth="1"/>
    <col min="10243" max="10243" width="17.28515625" style="136" customWidth="1"/>
    <col min="10244" max="10244" width="17" style="136" customWidth="1"/>
    <col min="10245" max="10245" width="15.7109375" style="136" customWidth="1"/>
    <col min="10246" max="10496" width="9.140625" style="136"/>
    <col min="10497" max="10497" width="10.42578125" style="136" customWidth="1"/>
    <col min="10498" max="10498" width="34.42578125" style="136" customWidth="1"/>
    <col min="10499" max="10499" width="17.28515625" style="136" customWidth="1"/>
    <col min="10500" max="10500" width="17" style="136" customWidth="1"/>
    <col min="10501" max="10501" width="15.7109375" style="136" customWidth="1"/>
    <col min="10502" max="10752" width="9.140625" style="136"/>
    <col min="10753" max="10753" width="10.42578125" style="136" customWidth="1"/>
    <col min="10754" max="10754" width="34.42578125" style="136" customWidth="1"/>
    <col min="10755" max="10755" width="17.28515625" style="136" customWidth="1"/>
    <col min="10756" max="10756" width="17" style="136" customWidth="1"/>
    <col min="10757" max="10757" width="15.7109375" style="136" customWidth="1"/>
    <col min="10758" max="11008" width="9.140625" style="136"/>
    <col min="11009" max="11009" width="10.42578125" style="136" customWidth="1"/>
    <col min="11010" max="11010" width="34.42578125" style="136" customWidth="1"/>
    <col min="11011" max="11011" width="17.28515625" style="136" customWidth="1"/>
    <col min="11012" max="11012" width="17" style="136" customWidth="1"/>
    <col min="11013" max="11013" width="15.7109375" style="136" customWidth="1"/>
    <col min="11014" max="11264" width="9.140625" style="136"/>
    <col min="11265" max="11265" width="10.42578125" style="136" customWidth="1"/>
    <col min="11266" max="11266" width="34.42578125" style="136" customWidth="1"/>
    <col min="11267" max="11267" width="17.28515625" style="136" customWidth="1"/>
    <col min="11268" max="11268" width="17" style="136" customWidth="1"/>
    <col min="11269" max="11269" width="15.7109375" style="136" customWidth="1"/>
    <col min="11270" max="11520" width="9.140625" style="136"/>
    <col min="11521" max="11521" width="10.42578125" style="136" customWidth="1"/>
    <col min="11522" max="11522" width="34.42578125" style="136" customWidth="1"/>
    <col min="11523" max="11523" width="17.28515625" style="136" customWidth="1"/>
    <col min="11524" max="11524" width="17" style="136" customWidth="1"/>
    <col min="11525" max="11525" width="15.7109375" style="136" customWidth="1"/>
    <col min="11526" max="11776" width="9.140625" style="136"/>
    <col min="11777" max="11777" width="10.42578125" style="136" customWidth="1"/>
    <col min="11778" max="11778" width="34.42578125" style="136" customWidth="1"/>
    <col min="11779" max="11779" width="17.28515625" style="136" customWidth="1"/>
    <col min="11780" max="11780" width="17" style="136" customWidth="1"/>
    <col min="11781" max="11781" width="15.7109375" style="136" customWidth="1"/>
    <col min="11782" max="12032" width="9.140625" style="136"/>
    <col min="12033" max="12033" width="10.42578125" style="136" customWidth="1"/>
    <col min="12034" max="12034" width="34.42578125" style="136" customWidth="1"/>
    <col min="12035" max="12035" width="17.28515625" style="136" customWidth="1"/>
    <col min="12036" max="12036" width="17" style="136" customWidth="1"/>
    <col min="12037" max="12037" width="15.7109375" style="136" customWidth="1"/>
    <col min="12038" max="12288" width="9.140625" style="136"/>
    <col min="12289" max="12289" width="10.42578125" style="136" customWidth="1"/>
    <col min="12290" max="12290" width="34.42578125" style="136" customWidth="1"/>
    <col min="12291" max="12291" width="17.28515625" style="136" customWidth="1"/>
    <col min="12292" max="12292" width="17" style="136" customWidth="1"/>
    <col min="12293" max="12293" width="15.7109375" style="136" customWidth="1"/>
    <col min="12294" max="12544" width="9.140625" style="136"/>
    <col min="12545" max="12545" width="10.42578125" style="136" customWidth="1"/>
    <col min="12546" max="12546" width="34.42578125" style="136" customWidth="1"/>
    <col min="12547" max="12547" width="17.28515625" style="136" customWidth="1"/>
    <col min="12548" max="12548" width="17" style="136" customWidth="1"/>
    <col min="12549" max="12549" width="15.7109375" style="136" customWidth="1"/>
    <col min="12550" max="12800" width="9.140625" style="136"/>
    <col min="12801" max="12801" width="10.42578125" style="136" customWidth="1"/>
    <col min="12802" max="12802" width="34.42578125" style="136" customWidth="1"/>
    <col min="12803" max="12803" width="17.28515625" style="136" customWidth="1"/>
    <col min="12804" max="12804" width="17" style="136" customWidth="1"/>
    <col min="12805" max="12805" width="15.7109375" style="136" customWidth="1"/>
    <col min="12806" max="13056" width="9.140625" style="136"/>
    <col min="13057" max="13057" width="10.42578125" style="136" customWidth="1"/>
    <col min="13058" max="13058" width="34.42578125" style="136" customWidth="1"/>
    <col min="13059" max="13059" width="17.28515625" style="136" customWidth="1"/>
    <col min="13060" max="13060" width="17" style="136" customWidth="1"/>
    <col min="13061" max="13061" width="15.7109375" style="136" customWidth="1"/>
    <col min="13062" max="13312" width="9.140625" style="136"/>
    <col min="13313" max="13313" width="10.42578125" style="136" customWidth="1"/>
    <col min="13314" max="13314" width="34.42578125" style="136" customWidth="1"/>
    <col min="13315" max="13315" width="17.28515625" style="136" customWidth="1"/>
    <col min="13316" max="13316" width="17" style="136" customWidth="1"/>
    <col min="13317" max="13317" width="15.7109375" style="136" customWidth="1"/>
    <col min="13318" max="13568" width="9.140625" style="136"/>
    <col min="13569" max="13569" width="10.42578125" style="136" customWidth="1"/>
    <col min="13570" max="13570" width="34.42578125" style="136" customWidth="1"/>
    <col min="13571" max="13571" width="17.28515625" style="136" customWidth="1"/>
    <col min="13572" max="13572" width="17" style="136" customWidth="1"/>
    <col min="13573" max="13573" width="15.7109375" style="136" customWidth="1"/>
    <col min="13574" max="13824" width="9.140625" style="136"/>
    <col min="13825" max="13825" width="10.42578125" style="136" customWidth="1"/>
    <col min="13826" max="13826" width="34.42578125" style="136" customWidth="1"/>
    <col min="13827" max="13827" width="17.28515625" style="136" customWidth="1"/>
    <col min="13828" max="13828" width="17" style="136" customWidth="1"/>
    <col min="13829" max="13829" width="15.7109375" style="136" customWidth="1"/>
    <col min="13830" max="14080" width="9.140625" style="136"/>
    <col min="14081" max="14081" width="10.42578125" style="136" customWidth="1"/>
    <col min="14082" max="14082" width="34.42578125" style="136" customWidth="1"/>
    <col min="14083" max="14083" width="17.28515625" style="136" customWidth="1"/>
    <col min="14084" max="14084" width="17" style="136" customWidth="1"/>
    <col min="14085" max="14085" width="15.7109375" style="136" customWidth="1"/>
    <col min="14086" max="14336" width="9.140625" style="136"/>
    <col min="14337" max="14337" width="10.42578125" style="136" customWidth="1"/>
    <col min="14338" max="14338" width="34.42578125" style="136" customWidth="1"/>
    <col min="14339" max="14339" width="17.28515625" style="136" customWidth="1"/>
    <col min="14340" max="14340" width="17" style="136" customWidth="1"/>
    <col min="14341" max="14341" width="15.7109375" style="136" customWidth="1"/>
    <col min="14342" max="14592" width="9.140625" style="136"/>
    <col min="14593" max="14593" width="10.42578125" style="136" customWidth="1"/>
    <col min="14594" max="14594" width="34.42578125" style="136" customWidth="1"/>
    <col min="14595" max="14595" width="17.28515625" style="136" customWidth="1"/>
    <col min="14596" max="14596" width="17" style="136" customWidth="1"/>
    <col min="14597" max="14597" width="15.7109375" style="136" customWidth="1"/>
    <col min="14598" max="14848" width="9.140625" style="136"/>
    <col min="14849" max="14849" width="10.42578125" style="136" customWidth="1"/>
    <col min="14850" max="14850" width="34.42578125" style="136" customWidth="1"/>
    <col min="14851" max="14851" width="17.28515625" style="136" customWidth="1"/>
    <col min="14852" max="14852" width="17" style="136" customWidth="1"/>
    <col min="14853" max="14853" width="15.7109375" style="136" customWidth="1"/>
    <col min="14854" max="15104" width="9.140625" style="136"/>
    <col min="15105" max="15105" width="10.42578125" style="136" customWidth="1"/>
    <col min="15106" max="15106" width="34.42578125" style="136" customWidth="1"/>
    <col min="15107" max="15107" width="17.28515625" style="136" customWidth="1"/>
    <col min="15108" max="15108" width="17" style="136" customWidth="1"/>
    <col min="15109" max="15109" width="15.7109375" style="136" customWidth="1"/>
    <col min="15110" max="15360" width="9.140625" style="136"/>
    <col min="15361" max="15361" width="10.42578125" style="136" customWidth="1"/>
    <col min="15362" max="15362" width="34.42578125" style="136" customWidth="1"/>
    <col min="15363" max="15363" width="17.28515625" style="136" customWidth="1"/>
    <col min="15364" max="15364" width="17" style="136" customWidth="1"/>
    <col min="15365" max="15365" width="15.7109375" style="136" customWidth="1"/>
    <col min="15366" max="15616" width="9.140625" style="136"/>
    <col min="15617" max="15617" width="10.42578125" style="136" customWidth="1"/>
    <col min="15618" max="15618" width="34.42578125" style="136" customWidth="1"/>
    <col min="15619" max="15619" width="17.28515625" style="136" customWidth="1"/>
    <col min="15620" max="15620" width="17" style="136" customWidth="1"/>
    <col min="15621" max="15621" width="15.7109375" style="136" customWidth="1"/>
    <col min="15622" max="15872" width="9.140625" style="136"/>
    <col min="15873" max="15873" width="10.42578125" style="136" customWidth="1"/>
    <col min="15874" max="15874" width="34.42578125" style="136" customWidth="1"/>
    <col min="15875" max="15875" width="17.28515625" style="136" customWidth="1"/>
    <col min="15876" max="15876" width="17" style="136" customWidth="1"/>
    <col min="15877" max="15877" width="15.7109375" style="136" customWidth="1"/>
    <col min="15878" max="16128" width="9.140625" style="136"/>
    <col min="16129" max="16129" width="10.42578125" style="136" customWidth="1"/>
    <col min="16130" max="16130" width="34.42578125" style="136" customWidth="1"/>
    <col min="16131" max="16131" width="17.28515625" style="136" customWidth="1"/>
    <col min="16132" max="16132" width="17" style="136" customWidth="1"/>
    <col min="16133" max="16133" width="15.7109375" style="136" customWidth="1"/>
    <col min="16134" max="16384" width="9.140625" style="136"/>
  </cols>
  <sheetData>
    <row r="1" spans="1:8">
      <c r="C1" s="137"/>
    </row>
    <row r="2" spans="1:8">
      <c r="C2" s="137"/>
    </row>
    <row r="3" spans="1:8">
      <c r="C3" s="137"/>
    </row>
    <row r="4" spans="1:8">
      <c r="C4" s="137"/>
    </row>
    <row r="7" spans="1:8">
      <c r="A7" s="139"/>
      <c r="B7" s="139"/>
      <c r="C7" s="139"/>
      <c r="D7" s="140"/>
      <c r="E7" s="140"/>
      <c r="F7" s="139"/>
      <c r="G7" s="139"/>
      <c r="H7" s="139"/>
    </row>
    <row r="8" spans="1:8" ht="60.6" customHeight="1">
      <c r="A8" s="378" t="s">
        <v>167</v>
      </c>
      <c r="B8" s="378"/>
      <c r="C8" s="378"/>
      <c r="D8" s="378"/>
      <c r="E8" s="378"/>
      <c r="F8" s="139"/>
      <c r="G8" s="139"/>
      <c r="H8" s="139"/>
    </row>
    <row r="9" spans="1:8">
      <c r="A9" s="139"/>
      <c r="B9" s="139"/>
      <c r="C9" s="139"/>
      <c r="D9" s="140"/>
      <c r="E9" s="140"/>
      <c r="F9" s="139"/>
      <c r="G9" s="139"/>
      <c r="H9" s="139"/>
    </row>
    <row r="10" spans="1:8">
      <c r="A10" s="139"/>
      <c r="B10" s="139"/>
      <c r="D10" s="140"/>
      <c r="E10" s="141" t="s">
        <v>4</v>
      </c>
      <c r="F10" s="139"/>
      <c r="G10" s="139"/>
      <c r="H10" s="139"/>
    </row>
    <row r="11" spans="1:8" ht="34.9" customHeight="1">
      <c r="A11" s="387" t="s">
        <v>145</v>
      </c>
      <c r="B11" s="388" t="s">
        <v>146</v>
      </c>
      <c r="C11" s="388" t="s">
        <v>168</v>
      </c>
      <c r="D11" s="388"/>
      <c r="E11" s="388"/>
      <c r="F11" s="139"/>
      <c r="G11" s="139"/>
      <c r="H11" s="139"/>
    </row>
    <row r="12" spans="1:8" ht="15.75">
      <c r="A12" s="387"/>
      <c r="B12" s="388"/>
      <c r="C12" s="142">
        <v>2020</v>
      </c>
      <c r="D12" s="143">
        <v>2021</v>
      </c>
      <c r="E12" s="143">
        <v>2022</v>
      </c>
      <c r="F12" s="139"/>
      <c r="G12" s="139"/>
      <c r="H12" s="139"/>
    </row>
    <row r="13" spans="1:8" ht="18.75">
      <c r="A13" s="144">
        <v>1</v>
      </c>
      <c r="B13" s="145" t="s">
        <v>149</v>
      </c>
      <c r="C13" s="158">
        <v>407.6</v>
      </c>
      <c r="D13" s="147">
        <v>0</v>
      </c>
      <c r="E13" s="147">
        <v>0</v>
      </c>
      <c r="F13" s="139"/>
      <c r="G13" s="139"/>
      <c r="H13" s="139"/>
    </row>
    <row r="14" spans="1:8" ht="18.75">
      <c r="A14" s="144">
        <v>2</v>
      </c>
      <c r="B14" s="145" t="s">
        <v>207</v>
      </c>
      <c r="C14" s="158">
        <v>335.2</v>
      </c>
      <c r="D14" s="147">
        <v>0</v>
      </c>
      <c r="E14" s="147">
        <v>0</v>
      </c>
      <c r="F14" s="139"/>
      <c r="G14" s="139"/>
      <c r="H14" s="139"/>
    </row>
    <row r="15" spans="1:8" ht="18.75">
      <c r="A15" s="144">
        <v>3</v>
      </c>
      <c r="B15" s="145" t="s">
        <v>152</v>
      </c>
      <c r="C15" s="158">
        <v>189.5</v>
      </c>
      <c r="D15" s="147">
        <v>0</v>
      </c>
      <c r="E15" s="147">
        <v>0</v>
      </c>
      <c r="F15" s="139"/>
      <c r="G15" s="139"/>
      <c r="H15" s="139"/>
    </row>
    <row r="16" spans="1:8" ht="18.75">
      <c r="A16" s="144">
        <v>4</v>
      </c>
      <c r="B16" s="145" t="s">
        <v>155</v>
      </c>
      <c r="C16" s="158">
        <v>595.6</v>
      </c>
      <c r="D16" s="147">
        <v>0</v>
      </c>
      <c r="E16" s="147">
        <v>0</v>
      </c>
      <c r="F16" s="139"/>
      <c r="G16" s="139"/>
      <c r="H16" s="139"/>
    </row>
    <row r="17" spans="1:9" ht="18.75">
      <c r="A17" s="144">
        <v>5</v>
      </c>
      <c r="B17" s="145" t="s">
        <v>157</v>
      </c>
      <c r="C17" s="158">
        <v>898.6</v>
      </c>
      <c r="D17" s="147">
        <v>0</v>
      </c>
      <c r="E17" s="147">
        <v>0</v>
      </c>
      <c r="F17" s="139"/>
      <c r="G17" s="139"/>
      <c r="H17" s="139"/>
    </row>
    <row r="18" spans="1:9" ht="18.75">
      <c r="A18" s="144">
        <v>6</v>
      </c>
      <c r="B18" s="145" t="s">
        <v>158</v>
      </c>
      <c r="C18" s="158">
        <v>462</v>
      </c>
      <c r="D18" s="147">
        <v>0</v>
      </c>
      <c r="E18" s="147">
        <v>0</v>
      </c>
      <c r="F18" s="139"/>
      <c r="G18" s="139"/>
      <c r="H18" s="139"/>
    </row>
    <row r="19" spans="1:9" ht="18.75">
      <c r="A19" s="144">
        <v>7</v>
      </c>
      <c r="B19" s="145" t="s">
        <v>160</v>
      </c>
      <c r="C19" s="158">
        <v>608.5</v>
      </c>
      <c r="D19" s="147">
        <v>0</v>
      </c>
      <c r="E19" s="147">
        <v>0</v>
      </c>
      <c r="F19" s="139"/>
      <c r="G19" s="139"/>
      <c r="H19" s="139"/>
    </row>
    <row r="20" spans="1:9" ht="18.75">
      <c r="A20" s="144">
        <v>8</v>
      </c>
      <c r="B20" s="145" t="s">
        <v>161</v>
      </c>
      <c r="C20" s="158">
        <v>809.3</v>
      </c>
      <c r="D20" s="147">
        <v>0</v>
      </c>
      <c r="E20" s="147">
        <v>0</v>
      </c>
      <c r="F20" s="139"/>
      <c r="G20" s="139"/>
      <c r="H20" s="139"/>
    </row>
    <row r="21" spans="1:9" ht="18.75">
      <c r="A21" s="144">
        <v>9</v>
      </c>
      <c r="B21" s="145" t="s">
        <v>162</v>
      </c>
      <c r="C21" s="158">
        <v>829</v>
      </c>
      <c r="D21" s="147">
        <v>0</v>
      </c>
      <c r="E21" s="147">
        <v>0</v>
      </c>
      <c r="F21" s="139"/>
      <c r="G21" s="139"/>
      <c r="H21" s="139"/>
    </row>
    <row r="22" spans="1:9" ht="18.75">
      <c r="A22" s="144">
        <v>10</v>
      </c>
      <c r="B22" s="145" t="s">
        <v>163</v>
      </c>
      <c r="C22" s="158">
        <v>384.6</v>
      </c>
      <c r="D22" s="147">
        <v>0</v>
      </c>
      <c r="E22" s="147">
        <v>0</v>
      </c>
    </row>
    <row r="23" spans="1:9" ht="19.5" customHeight="1">
      <c r="A23" s="144">
        <v>11</v>
      </c>
      <c r="B23" s="145" t="s">
        <v>164</v>
      </c>
      <c r="C23" s="158">
        <v>0</v>
      </c>
      <c r="D23" s="147">
        <v>0</v>
      </c>
      <c r="E23" s="147">
        <v>0</v>
      </c>
    </row>
    <row r="24" spans="1:9" ht="19.5" customHeight="1">
      <c r="A24" s="144"/>
      <c r="B24" s="145" t="s">
        <v>169</v>
      </c>
      <c r="C24" s="147">
        <v>12000</v>
      </c>
      <c r="D24" s="159">
        <v>17056</v>
      </c>
      <c r="E24" s="159">
        <v>18145.2</v>
      </c>
    </row>
    <row r="25" spans="1:9" ht="18.75">
      <c r="A25" s="151" t="s">
        <v>165</v>
      </c>
      <c r="B25" s="152" t="s">
        <v>166</v>
      </c>
      <c r="C25" s="153">
        <f>SUM(C13:C24)</f>
        <v>17519.900000000001</v>
      </c>
      <c r="D25" s="153">
        <f t="shared" ref="D25:E25" si="0">SUM(D13:D24)</f>
        <v>17056</v>
      </c>
      <c r="E25" s="153">
        <f t="shared" si="0"/>
        <v>18145.2</v>
      </c>
    </row>
    <row r="26" spans="1:9">
      <c r="A26" s="154"/>
      <c r="B26" s="154"/>
      <c r="C26" s="154"/>
    </row>
    <row r="27" spans="1:9">
      <c r="A27" s="154"/>
      <c r="B27" s="154"/>
      <c r="C27" s="154"/>
    </row>
    <row r="28" spans="1:9">
      <c r="A28" s="154"/>
      <c r="B28" s="154"/>
      <c r="C28" s="154"/>
    </row>
    <row r="29" spans="1:9" s="155" customFormat="1" ht="15.75">
      <c r="A29" s="155" t="s">
        <v>3</v>
      </c>
      <c r="B29" s="156"/>
      <c r="C29" s="156"/>
      <c r="D29" s="386" t="s">
        <v>1</v>
      </c>
      <c r="E29" s="386"/>
      <c r="G29" s="157"/>
      <c r="H29" s="157"/>
      <c r="I29" s="157"/>
    </row>
  </sheetData>
  <mergeCells count="5">
    <mergeCell ref="A8:E8"/>
    <mergeCell ref="A11:A12"/>
    <mergeCell ref="B11:B12"/>
    <mergeCell ref="C11:E11"/>
    <mergeCell ref="D29:E29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18"/>
  <sheetViews>
    <sheetView topLeftCell="B1" workbookViewId="0">
      <selection activeCell="K14" sqref="K14"/>
    </sheetView>
  </sheetViews>
  <sheetFormatPr defaultRowHeight="15.75"/>
  <cols>
    <col min="1" max="1" width="58.7109375" style="247" customWidth="1"/>
    <col min="2" max="2" width="28.42578125" style="247" customWidth="1"/>
    <col min="3" max="3" width="19.28515625" style="247" customWidth="1"/>
    <col min="4" max="4" width="20.7109375" style="247" customWidth="1"/>
    <col min="5" max="5" width="21" style="247" customWidth="1"/>
    <col min="6" max="6" width="24.7109375" style="247" customWidth="1"/>
    <col min="7" max="256" width="8.85546875" style="248"/>
    <col min="257" max="257" width="58.7109375" style="248" customWidth="1"/>
    <col min="258" max="258" width="28.42578125" style="248" customWidth="1"/>
    <col min="259" max="259" width="19.28515625" style="248" customWidth="1"/>
    <col min="260" max="260" width="20.7109375" style="248" customWidth="1"/>
    <col min="261" max="261" width="21" style="248" customWidth="1"/>
    <col min="262" max="262" width="24.7109375" style="248" customWidth="1"/>
    <col min="263" max="512" width="8.85546875" style="248"/>
    <col min="513" max="513" width="58.7109375" style="248" customWidth="1"/>
    <col min="514" max="514" width="28.42578125" style="248" customWidth="1"/>
    <col min="515" max="515" width="19.28515625" style="248" customWidth="1"/>
    <col min="516" max="516" width="20.7109375" style="248" customWidth="1"/>
    <col min="517" max="517" width="21" style="248" customWidth="1"/>
    <col min="518" max="518" width="24.7109375" style="248" customWidth="1"/>
    <col min="519" max="768" width="8.85546875" style="248"/>
    <col min="769" max="769" width="58.7109375" style="248" customWidth="1"/>
    <col min="770" max="770" width="28.42578125" style="248" customWidth="1"/>
    <col min="771" max="771" width="19.28515625" style="248" customWidth="1"/>
    <col min="772" max="772" width="20.7109375" style="248" customWidth="1"/>
    <col min="773" max="773" width="21" style="248" customWidth="1"/>
    <col min="774" max="774" width="24.7109375" style="248" customWidth="1"/>
    <col min="775" max="1024" width="8.85546875" style="248"/>
    <col min="1025" max="1025" width="58.7109375" style="248" customWidth="1"/>
    <col min="1026" max="1026" width="28.42578125" style="248" customWidth="1"/>
    <col min="1027" max="1027" width="19.28515625" style="248" customWidth="1"/>
    <col min="1028" max="1028" width="20.7109375" style="248" customWidth="1"/>
    <col min="1029" max="1029" width="21" style="248" customWidth="1"/>
    <col min="1030" max="1030" width="24.7109375" style="248" customWidth="1"/>
    <col min="1031" max="1280" width="8.85546875" style="248"/>
    <col min="1281" max="1281" width="58.7109375" style="248" customWidth="1"/>
    <col min="1282" max="1282" width="28.42578125" style="248" customWidth="1"/>
    <col min="1283" max="1283" width="19.28515625" style="248" customWidth="1"/>
    <col min="1284" max="1284" width="20.7109375" style="248" customWidth="1"/>
    <col min="1285" max="1285" width="21" style="248" customWidth="1"/>
    <col min="1286" max="1286" width="24.7109375" style="248" customWidth="1"/>
    <col min="1287" max="1536" width="8.85546875" style="248"/>
    <col min="1537" max="1537" width="58.7109375" style="248" customWidth="1"/>
    <col min="1538" max="1538" width="28.42578125" style="248" customWidth="1"/>
    <col min="1539" max="1539" width="19.28515625" style="248" customWidth="1"/>
    <col min="1540" max="1540" width="20.7109375" style="248" customWidth="1"/>
    <col min="1541" max="1541" width="21" style="248" customWidth="1"/>
    <col min="1542" max="1542" width="24.7109375" style="248" customWidth="1"/>
    <col min="1543" max="1792" width="8.85546875" style="248"/>
    <col min="1793" max="1793" width="58.7109375" style="248" customWidth="1"/>
    <col min="1794" max="1794" width="28.42578125" style="248" customWidth="1"/>
    <col min="1795" max="1795" width="19.28515625" style="248" customWidth="1"/>
    <col min="1796" max="1796" width="20.7109375" style="248" customWidth="1"/>
    <col min="1797" max="1797" width="21" style="248" customWidth="1"/>
    <col min="1798" max="1798" width="24.7109375" style="248" customWidth="1"/>
    <col min="1799" max="2048" width="8.85546875" style="248"/>
    <col min="2049" max="2049" width="58.7109375" style="248" customWidth="1"/>
    <col min="2050" max="2050" width="28.42578125" style="248" customWidth="1"/>
    <col min="2051" max="2051" width="19.28515625" style="248" customWidth="1"/>
    <col min="2052" max="2052" width="20.7109375" style="248" customWidth="1"/>
    <col min="2053" max="2053" width="21" style="248" customWidth="1"/>
    <col min="2054" max="2054" width="24.7109375" style="248" customWidth="1"/>
    <col min="2055" max="2304" width="8.85546875" style="248"/>
    <col min="2305" max="2305" width="58.7109375" style="248" customWidth="1"/>
    <col min="2306" max="2306" width="28.42578125" style="248" customWidth="1"/>
    <col min="2307" max="2307" width="19.28515625" style="248" customWidth="1"/>
    <col min="2308" max="2308" width="20.7109375" style="248" customWidth="1"/>
    <col min="2309" max="2309" width="21" style="248" customWidth="1"/>
    <col min="2310" max="2310" width="24.7109375" style="248" customWidth="1"/>
    <col min="2311" max="2560" width="8.85546875" style="248"/>
    <col min="2561" max="2561" width="58.7109375" style="248" customWidth="1"/>
    <col min="2562" max="2562" width="28.42578125" style="248" customWidth="1"/>
    <col min="2563" max="2563" width="19.28515625" style="248" customWidth="1"/>
    <col min="2564" max="2564" width="20.7109375" style="248" customWidth="1"/>
    <col min="2565" max="2565" width="21" style="248" customWidth="1"/>
    <col min="2566" max="2566" width="24.7109375" style="248" customWidth="1"/>
    <col min="2567" max="2816" width="8.85546875" style="248"/>
    <col min="2817" max="2817" width="58.7109375" style="248" customWidth="1"/>
    <col min="2818" max="2818" width="28.42578125" style="248" customWidth="1"/>
    <col min="2819" max="2819" width="19.28515625" style="248" customWidth="1"/>
    <col min="2820" max="2820" width="20.7109375" style="248" customWidth="1"/>
    <col min="2821" max="2821" width="21" style="248" customWidth="1"/>
    <col min="2822" max="2822" width="24.7109375" style="248" customWidth="1"/>
    <col min="2823" max="3072" width="8.85546875" style="248"/>
    <col min="3073" max="3073" width="58.7109375" style="248" customWidth="1"/>
    <col min="3074" max="3074" width="28.42578125" style="248" customWidth="1"/>
    <col min="3075" max="3075" width="19.28515625" style="248" customWidth="1"/>
    <col min="3076" max="3076" width="20.7109375" style="248" customWidth="1"/>
    <col min="3077" max="3077" width="21" style="248" customWidth="1"/>
    <col min="3078" max="3078" width="24.7109375" style="248" customWidth="1"/>
    <col min="3079" max="3328" width="8.85546875" style="248"/>
    <col min="3329" max="3329" width="58.7109375" style="248" customWidth="1"/>
    <col min="3330" max="3330" width="28.42578125" style="248" customWidth="1"/>
    <col min="3331" max="3331" width="19.28515625" style="248" customWidth="1"/>
    <col min="3332" max="3332" width="20.7109375" style="248" customWidth="1"/>
    <col min="3333" max="3333" width="21" style="248" customWidth="1"/>
    <col min="3334" max="3334" width="24.7109375" style="248" customWidth="1"/>
    <col min="3335" max="3584" width="8.85546875" style="248"/>
    <col min="3585" max="3585" width="58.7109375" style="248" customWidth="1"/>
    <col min="3586" max="3586" width="28.42578125" style="248" customWidth="1"/>
    <col min="3587" max="3587" width="19.28515625" style="248" customWidth="1"/>
    <col min="3588" max="3588" width="20.7109375" style="248" customWidth="1"/>
    <col min="3589" max="3589" width="21" style="248" customWidth="1"/>
    <col min="3590" max="3590" width="24.7109375" style="248" customWidth="1"/>
    <col min="3591" max="3840" width="8.85546875" style="248"/>
    <col min="3841" max="3841" width="58.7109375" style="248" customWidth="1"/>
    <col min="3842" max="3842" width="28.42578125" style="248" customWidth="1"/>
    <col min="3843" max="3843" width="19.28515625" style="248" customWidth="1"/>
    <col min="3844" max="3844" width="20.7109375" style="248" customWidth="1"/>
    <col min="3845" max="3845" width="21" style="248" customWidth="1"/>
    <col min="3846" max="3846" width="24.7109375" style="248" customWidth="1"/>
    <col min="3847" max="4096" width="8.85546875" style="248"/>
    <col min="4097" max="4097" width="58.7109375" style="248" customWidth="1"/>
    <col min="4098" max="4098" width="28.42578125" style="248" customWidth="1"/>
    <col min="4099" max="4099" width="19.28515625" style="248" customWidth="1"/>
    <col min="4100" max="4100" width="20.7109375" style="248" customWidth="1"/>
    <col min="4101" max="4101" width="21" style="248" customWidth="1"/>
    <col min="4102" max="4102" width="24.7109375" style="248" customWidth="1"/>
    <col min="4103" max="4352" width="8.85546875" style="248"/>
    <col min="4353" max="4353" width="58.7109375" style="248" customWidth="1"/>
    <col min="4354" max="4354" width="28.42578125" style="248" customWidth="1"/>
    <col min="4355" max="4355" width="19.28515625" style="248" customWidth="1"/>
    <col min="4356" max="4356" width="20.7109375" style="248" customWidth="1"/>
    <col min="4357" max="4357" width="21" style="248" customWidth="1"/>
    <col min="4358" max="4358" width="24.7109375" style="248" customWidth="1"/>
    <col min="4359" max="4608" width="8.85546875" style="248"/>
    <col min="4609" max="4609" width="58.7109375" style="248" customWidth="1"/>
    <col min="4610" max="4610" width="28.42578125" style="248" customWidth="1"/>
    <col min="4611" max="4611" width="19.28515625" style="248" customWidth="1"/>
    <col min="4612" max="4612" width="20.7109375" style="248" customWidth="1"/>
    <col min="4613" max="4613" width="21" style="248" customWidth="1"/>
    <col min="4614" max="4614" width="24.7109375" style="248" customWidth="1"/>
    <col min="4615" max="4864" width="8.85546875" style="248"/>
    <col min="4865" max="4865" width="58.7109375" style="248" customWidth="1"/>
    <col min="4866" max="4866" width="28.42578125" style="248" customWidth="1"/>
    <col min="4867" max="4867" width="19.28515625" style="248" customWidth="1"/>
    <col min="4868" max="4868" width="20.7109375" style="248" customWidth="1"/>
    <col min="4869" max="4869" width="21" style="248" customWidth="1"/>
    <col min="4870" max="4870" width="24.7109375" style="248" customWidth="1"/>
    <col min="4871" max="5120" width="8.85546875" style="248"/>
    <col min="5121" max="5121" width="58.7109375" style="248" customWidth="1"/>
    <col min="5122" max="5122" width="28.42578125" style="248" customWidth="1"/>
    <col min="5123" max="5123" width="19.28515625" style="248" customWidth="1"/>
    <col min="5124" max="5124" width="20.7109375" style="248" customWidth="1"/>
    <col min="5125" max="5125" width="21" style="248" customWidth="1"/>
    <col min="5126" max="5126" width="24.7109375" style="248" customWidth="1"/>
    <col min="5127" max="5376" width="8.85546875" style="248"/>
    <col min="5377" max="5377" width="58.7109375" style="248" customWidth="1"/>
    <col min="5378" max="5378" width="28.42578125" style="248" customWidth="1"/>
    <col min="5379" max="5379" width="19.28515625" style="248" customWidth="1"/>
    <col min="5380" max="5380" width="20.7109375" style="248" customWidth="1"/>
    <col min="5381" max="5381" width="21" style="248" customWidth="1"/>
    <col min="5382" max="5382" width="24.7109375" style="248" customWidth="1"/>
    <col min="5383" max="5632" width="8.85546875" style="248"/>
    <col min="5633" max="5633" width="58.7109375" style="248" customWidth="1"/>
    <col min="5634" max="5634" width="28.42578125" style="248" customWidth="1"/>
    <col min="5635" max="5635" width="19.28515625" style="248" customWidth="1"/>
    <col min="5636" max="5636" width="20.7109375" style="248" customWidth="1"/>
    <col min="5637" max="5637" width="21" style="248" customWidth="1"/>
    <col min="5638" max="5638" width="24.7109375" style="248" customWidth="1"/>
    <col min="5639" max="5888" width="8.85546875" style="248"/>
    <col min="5889" max="5889" width="58.7109375" style="248" customWidth="1"/>
    <col min="5890" max="5890" width="28.42578125" style="248" customWidth="1"/>
    <col min="5891" max="5891" width="19.28515625" style="248" customWidth="1"/>
    <col min="5892" max="5892" width="20.7109375" style="248" customWidth="1"/>
    <col min="5893" max="5893" width="21" style="248" customWidth="1"/>
    <col min="5894" max="5894" width="24.7109375" style="248" customWidth="1"/>
    <col min="5895" max="6144" width="8.85546875" style="248"/>
    <col min="6145" max="6145" width="58.7109375" style="248" customWidth="1"/>
    <col min="6146" max="6146" width="28.42578125" style="248" customWidth="1"/>
    <col min="6147" max="6147" width="19.28515625" style="248" customWidth="1"/>
    <col min="6148" max="6148" width="20.7109375" style="248" customWidth="1"/>
    <col min="6149" max="6149" width="21" style="248" customWidth="1"/>
    <col min="6150" max="6150" width="24.7109375" style="248" customWidth="1"/>
    <col min="6151" max="6400" width="8.85546875" style="248"/>
    <col min="6401" max="6401" width="58.7109375" style="248" customWidth="1"/>
    <col min="6402" max="6402" width="28.42578125" style="248" customWidth="1"/>
    <col min="6403" max="6403" width="19.28515625" style="248" customWidth="1"/>
    <col min="6404" max="6404" width="20.7109375" style="248" customWidth="1"/>
    <col min="6405" max="6405" width="21" style="248" customWidth="1"/>
    <col min="6406" max="6406" width="24.7109375" style="248" customWidth="1"/>
    <col min="6407" max="6656" width="8.85546875" style="248"/>
    <col min="6657" max="6657" width="58.7109375" style="248" customWidth="1"/>
    <col min="6658" max="6658" width="28.42578125" style="248" customWidth="1"/>
    <col min="6659" max="6659" width="19.28515625" style="248" customWidth="1"/>
    <col min="6660" max="6660" width="20.7109375" style="248" customWidth="1"/>
    <col min="6661" max="6661" width="21" style="248" customWidth="1"/>
    <col min="6662" max="6662" width="24.7109375" style="248" customWidth="1"/>
    <col min="6663" max="6912" width="8.85546875" style="248"/>
    <col min="6913" max="6913" width="58.7109375" style="248" customWidth="1"/>
    <col min="6914" max="6914" width="28.42578125" style="248" customWidth="1"/>
    <col min="6915" max="6915" width="19.28515625" style="248" customWidth="1"/>
    <col min="6916" max="6916" width="20.7109375" style="248" customWidth="1"/>
    <col min="6917" max="6917" width="21" style="248" customWidth="1"/>
    <col min="6918" max="6918" width="24.7109375" style="248" customWidth="1"/>
    <col min="6919" max="7168" width="8.85546875" style="248"/>
    <col min="7169" max="7169" width="58.7109375" style="248" customWidth="1"/>
    <col min="7170" max="7170" width="28.42578125" style="248" customWidth="1"/>
    <col min="7171" max="7171" width="19.28515625" style="248" customWidth="1"/>
    <col min="7172" max="7172" width="20.7109375" style="248" customWidth="1"/>
    <col min="7173" max="7173" width="21" style="248" customWidth="1"/>
    <col min="7174" max="7174" width="24.7109375" style="248" customWidth="1"/>
    <col min="7175" max="7424" width="8.85546875" style="248"/>
    <col min="7425" max="7425" width="58.7109375" style="248" customWidth="1"/>
    <col min="7426" max="7426" width="28.42578125" style="248" customWidth="1"/>
    <col min="7427" max="7427" width="19.28515625" style="248" customWidth="1"/>
    <col min="7428" max="7428" width="20.7109375" style="248" customWidth="1"/>
    <col min="7429" max="7429" width="21" style="248" customWidth="1"/>
    <col min="7430" max="7430" width="24.7109375" style="248" customWidth="1"/>
    <col min="7431" max="7680" width="8.85546875" style="248"/>
    <col min="7681" max="7681" width="58.7109375" style="248" customWidth="1"/>
    <col min="7682" max="7682" width="28.42578125" style="248" customWidth="1"/>
    <col min="7683" max="7683" width="19.28515625" style="248" customWidth="1"/>
    <col min="7684" max="7684" width="20.7109375" style="248" customWidth="1"/>
    <col min="7685" max="7685" width="21" style="248" customWidth="1"/>
    <col min="7686" max="7686" width="24.7109375" style="248" customWidth="1"/>
    <col min="7687" max="7936" width="8.85546875" style="248"/>
    <col min="7937" max="7937" width="58.7109375" style="248" customWidth="1"/>
    <col min="7938" max="7938" width="28.42578125" style="248" customWidth="1"/>
    <col min="7939" max="7939" width="19.28515625" style="248" customWidth="1"/>
    <col min="7940" max="7940" width="20.7109375" style="248" customWidth="1"/>
    <col min="7941" max="7941" width="21" style="248" customWidth="1"/>
    <col min="7942" max="7942" width="24.7109375" style="248" customWidth="1"/>
    <col min="7943" max="8192" width="8.85546875" style="248"/>
    <col min="8193" max="8193" width="58.7109375" style="248" customWidth="1"/>
    <col min="8194" max="8194" width="28.42578125" style="248" customWidth="1"/>
    <col min="8195" max="8195" width="19.28515625" style="248" customWidth="1"/>
    <col min="8196" max="8196" width="20.7109375" style="248" customWidth="1"/>
    <col min="8197" max="8197" width="21" style="248" customWidth="1"/>
    <col min="8198" max="8198" width="24.7109375" style="248" customWidth="1"/>
    <col min="8199" max="8448" width="8.85546875" style="248"/>
    <col min="8449" max="8449" width="58.7109375" style="248" customWidth="1"/>
    <col min="8450" max="8450" width="28.42578125" style="248" customWidth="1"/>
    <col min="8451" max="8451" width="19.28515625" style="248" customWidth="1"/>
    <col min="8452" max="8452" width="20.7109375" style="248" customWidth="1"/>
    <col min="8453" max="8453" width="21" style="248" customWidth="1"/>
    <col min="8454" max="8454" width="24.7109375" style="248" customWidth="1"/>
    <col min="8455" max="8704" width="8.85546875" style="248"/>
    <col min="8705" max="8705" width="58.7109375" style="248" customWidth="1"/>
    <col min="8706" max="8706" width="28.42578125" style="248" customWidth="1"/>
    <col min="8707" max="8707" width="19.28515625" style="248" customWidth="1"/>
    <col min="8708" max="8708" width="20.7109375" style="248" customWidth="1"/>
    <col min="8709" max="8709" width="21" style="248" customWidth="1"/>
    <col min="8710" max="8710" width="24.7109375" style="248" customWidth="1"/>
    <col min="8711" max="8960" width="8.85546875" style="248"/>
    <col min="8961" max="8961" width="58.7109375" style="248" customWidth="1"/>
    <col min="8962" max="8962" width="28.42578125" style="248" customWidth="1"/>
    <col min="8963" max="8963" width="19.28515625" style="248" customWidth="1"/>
    <col min="8964" max="8964" width="20.7109375" style="248" customWidth="1"/>
    <col min="8965" max="8965" width="21" style="248" customWidth="1"/>
    <col min="8966" max="8966" width="24.7109375" style="248" customWidth="1"/>
    <col min="8967" max="9216" width="8.85546875" style="248"/>
    <col min="9217" max="9217" width="58.7109375" style="248" customWidth="1"/>
    <col min="9218" max="9218" width="28.42578125" style="248" customWidth="1"/>
    <col min="9219" max="9219" width="19.28515625" style="248" customWidth="1"/>
    <col min="9220" max="9220" width="20.7109375" style="248" customWidth="1"/>
    <col min="9221" max="9221" width="21" style="248" customWidth="1"/>
    <col min="9222" max="9222" width="24.7109375" style="248" customWidth="1"/>
    <col min="9223" max="9472" width="8.85546875" style="248"/>
    <col min="9473" max="9473" width="58.7109375" style="248" customWidth="1"/>
    <col min="9474" max="9474" width="28.42578125" style="248" customWidth="1"/>
    <col min="9475" max="9475" width="19.28515625" style="248" customWidth="1"/>
    <col min="9476" max="9476" width="20.7109375" style="248" customWidth="1"/>
    <col min="9477" max="9477" width="21" style="248" customWidth="1"/>
    <col min="9478" max="9478" width="24.7109375" style="248" customWidth="1"/>
    <col min="9479" max="9728" width="8.85546875" style="248"/>
    <col min="9729" max="9729" width="58.7109375" style="248" customWidth="1"/>
    <col min="9730" max="9730" width="28.42578125" style="248" customWidth="1"/>
    <col min="9731" max="9731" width="19.28515625" style="248" customWidth="1"/>
    <col min="9732" max="9732" width="20.7109375" style="248" customWidth="1"/>
    <col min="9733" max="9733" width="21" style="248" customWidth="1"/>
    <col min="9734" max="9734" width="24.7109375" style="248" customWidth="1"/>
    <col min="9735" max="9984" width="8.85546875" style="248"/>
    <col min="9985" max="9985" width="58.7109375" style="248" customWidth="1"/>
    <col min="9986" max="9986" width="28.42578125" style="248" customWidth="1"/>
    <col min="9987" max="9987" width="19.28515625" style="248" customWidth="1"/>
    <col min="9988" max="9988" width="20.7109375" style="248" customWidth="1"/>
    <col min="9989" max="9989" width="21" style="248" customWidth="1"/>
    <col min="9990" max="9990" width="24.7109375" style="248" customWidth="1"/>
    <col min="9991" max="10240" width="8.85546875" style="248"/>
    <col min="10241" max="10241" width="58.7109375" style="248" customWidth="1"/>
    <col min="10242" max="10242" width="28.42578125" style="248" customWidth="1"/>
    <col min="10243" max="10243" width="19.28515625" style="248" customWidth="1"/>
    <col min="10244" max="10244" width="20.7109375" style="248" customWidth="1"/>
    <col min="10245" max="10245" width="21" style="248" customWidth="1"/>
    <col min="10246" max="10246" width="24.7109375" style="248" customWidth="1"/>
    <col min="10247" max="10496" width="8.85546875" style="248"/>
    <col min="10497" max="10497" width="58.7109375" style="248" customWidth="1"/>
    <col min="10498" max="10498" width="28.42578125" style="248" customWidth="1"/>
    <col min="10499" max="10499" width="19.28515625" style="248" customWidth="1"/>
    <col min="10500" max="10500" width="20.7109375" style="248" customWidth="1"/>
    <col min="10501" max="10501" width="21" style="248" customWidth="1"/>
    <col min="10502" max="10502" width="24.7109375" style="248" customWidth="1"/>
    <col min="10503" max="10752" width="8.85546875" style="248"/>
    <col min="10753" max="10753" width="58.7109375" style="248" customWidth="1"/>
    <col min="10754" max="10754" width="28.42578125" style="248" customWidth="1"/>
    <col min="10755" max="10755" width="19.28515625" style="248" customWidth="1"/>
    <col min="10756" max="10756" width="20.7109375" style="248" customWidth="1"/>
    <col min="10757" max="10757" width="21" style="248" customWidth="1"/>
    <col min="10758" max="10758" width="24.7109375" style="248" customWidth="1"/>
    <col min="10759" max="11008" width="8.85546875" style="248"/>
    <col min="11009" max="11009" width="58.7109375" style="248" customWidth="1"/>
    <col min="11010" max="11010" width="28.42578125" style="248" customWidth="1"/>
    <col min="11011" max="11011" width="19.28515625" style="248" customWidth="1"/>
    <col min="11012" max="11012" width="20.7109375" style="248" customWidth="1"/>
    <col min="11013" max="11013" width="21" style="248" customWidth="1"/>
    <col min="11014" max="11014" width="24.7109375" style="248" customWidth="1"/>
    <col min="11015" max="11264" width="8.85546875" style="248"/>
    <col min="11265" max="11265" width="58.7109375" style="248" customWidth="1"/>
    <col min="11266" max="11266" width="28.42578125" style="248" customWidth="1"/>
    <col min="11267" max="11267" width="19.28515625" style="248" customWidth="1"/>
    <col min="11268" max="11268" width="20.7109375" style="248" customWidth="1"/>
    <col min="11269" max="11269" width="21" style="248" customWidth="1"/>
    <col min="11270" max="11270" width="24.7109375" style="248" customWidth="1"/>
    <col min="11271" max="11520" width="8.85546875" style="248"/>
    <col min="11521" max="11521" width="58.7109375" style="248" customWidth="1"/>
    <col min="11522" max="11522" width="28.42578125" style="248" customWidth="1"/>
    <col min="11523" max="11523" width="19.28515625" style="248" customWidth="1"/>
    <col min="11524" max="11524" width="20.7109375" style="248" customWidth="1"/>
    <col min="11525" max="11525" width="21" style="248" customWidth="1"/>
    <col min="11526" max="11526" width="24.7109375" style="248" customWidth="1"/>
    <col min="11527" max="11776" width="8.85546875" style="248"/>
    <col min="11777" max="11777" width="58.7109375" style="248" customWidth="1"/>
    <col min="11778" max="11778" width="28.42578125" style="248" customWidth="1"/>
    <col min="11779" max="11779" width="19.28515625" style="248" customWidth="1"/>
    <col min="11780" max="11780" width="20.7109375" style="248" customWidth="1"/>
    <col min="11781" max="11781" width="21" style="248" customWidth="1"/>
    <col min="11782" max="11782" width="24.7109375" style="248" customWidth="1"/>
    <col min="11783" max="12032" width="8.85546875" style="248"/>
    <col min="12033" max="12033" width="58.7109375" style="248" customWidth="1"/>
    <col min="12034" max="12034" width="28.42578125" style="248" customWidth="1"/>
    <col min="12035" max="12035" width="19.28515625" style="248" customWidth="1"/>
    <col min="12036" max="12036" width="20.7109375" style="248" customWidth="1"/>
    <col min="12037" max="12037" width="21" style="248" customWidth="1"/>
    <col min="12038" max="12038" width="24.7109375" style="248" customWidth="1"/>
    <col min="12039" max="12288" width="8.85546875" style="248"/>
    <col min="12289" max="12289" width="58.7109375" style="248" customWidth="1"/>
    <col min="12290" max="12290" width="28.42578125" style="248" customWidth="1"/>
    <col min="12291" max="12291" width="19.28515625" style="248" customWidth="1"/>
    <col min="12292" max="12292" width="20.7109375" style="248" customWidth="1"/>
    <col min="12293" max="12293" width="21" style="248" customWidth="1"/>
    <col min="12294" max="12294" width="24.7109375" style="248" customWidth="1"/>
    <col min="12295" max="12544" width="8.85546875" style="248"/>
    <col min="12545" max="12545" width="58.7109375" style="248" customWidth="1"/>
    <col min="12546" max="12546" width="28.42578125" style="248" customWidth="1"/>
    <col min="12547" max="12547" width="19.28515625" style="248" customWidth="1"/>
    <col min="12548" max="12548" width="20.7109375" style="248" customWidth="1"/>
    <col min="12549" max="12549" width="21" style="248" customWidth="1"/>
    <col min="12550" max="12550" width="24.7109375" style="248" customWidth="1"/>
    <col min="12551" max="12800" width="8.85546875" style="248"/>
    <col min="12801" max="12801" width="58.7109375" style="248" customWidth="1"/>
    <col min="12802" max="12802" width="28.42578125" style="248" customWidth="1"/>
    <col min="12803" max="12803" width="19.28515625" style="248" customWidth="1"/>
    <col min="12804" max="12804" width="20.7109375" style="248" customWidth="1"/>
    <col min="12805" max="12805" width="21" style="248" customWidth="1"/>
    <col min="12806" max="12806" width="24.7109375" style="248" customWidth="1"/>
    <col min="12807" max="13056" width="8.85546875" style="248"/>
    <col min="13057" max="13057" width="58.7109375" style="248" customWidth="1"/>
    <col min="13058" max="13058" width="28.42578125" style="248" customWidth="1"/>
    <col min="13059" max="13059" width="19.28515625" style="248" customWidth="1"/>
    <col min="13060" max="13060" width="20.7109375" style="248" customWidth="1"/>
    <col min="13061" max="13061" width="21" style="248" customWidth="1"/>
    <col min="13062" max="13062" width="24.7109375" style="248" customWidth="1"/>
    <col min="13063" max="13312" width="8.85546875" style="248"/>
    <col min="13313" max="13313" width="58.7109375" style="248" customWidth="1"/>
    <col min="13314" max="13314" width="28.42578125" style="248" customWidth="1"/>
    <col min="13315" max="13315" width="19.28515625" style="248" customWidth="1"/>
    <col min="13316" max="13316" width="20.7109375" style="248" customWidth="1"/>
    <col min="13317" max="13317" width="21" style="248" customWidth="1"/>
    <col min="13318" max="13318" width="24.7109375" style="248" customWidth="1"/>
    <col min="13319" max="13568" width="8.85546875" style="248"/>
    <col min="13569" max="13569" width="58.7109375" style="248" customWidth="1"/>
    <col min="13570" max="13570" width="28.42578125" style="248" customWidth="1"/>
    <col min="13571" max="13571" width="19.28515625" style="248" customWidth="1"/>
    <col min="13572" max="13572" width="20.7109375" style="248" customWidth="1"/>
    <col min="13573" max="13573" width="21" style="248" customWidth="1"/>
    <col min="13574" max="13574" width="24.7109375" style="248" customWidth="1"/>
    <col min="13575" max="13824" width="8.85546875" style="248"/>
    <col min="13825" max="13825" width="58.7109375" style="248" customWidth="1"/>
    <col min="13826" max="13826" width="28.42578125" style="248" customWidth="1"/>
    <col min="13827" max="13827" width="19.28515625" style="248" customWidth="1"/>
    <col min="13828" max="13828" width="20.7109375" style="248" customWidth="1"/>
    <col min="13829" max="13829" width="21" style="248" customWidth="1"/>
    <col min="13830" max="13830" width="24.7109375" style="248" customWidth="1"/>
    <col min="13831" max="14080" width="8.85546875" style="248"/>
    <col min="14081" max="14081" width="58.7109375" style="248" customWidth="1"/>
    <col min="14082" max="14082" width="28.42578125" style="248" customWidth="1"/>
    <col min="14083" max="14083" width="19.28515625" style="248" customWidth="1"/>
    <col min="14084" max="14084" width="20.7109375" style="248" customWidth="1"/>
    <col min="14085" max="14085" width="21" style="248" customWidth="1"/>
    <col min="14086" max="14086" width="24.7109375" style="248" customWidth="1"/>
    <col min="14087" max="14336" width="8.85546875" style="248"/>
    <col min="14337" max="14337" width="58.7109375" style="248" customWidth="1"/>
    <col min="14338" max="14338" width="28.42578125" style="248" customWidth="1"/>
    <col min="14339" max="14339" width="19.28515625" style="248" customWidth="1"/>
    <col min="14340" max="14340" width="20.7109375" style="248" customWidth="1"/>
    <col min="14341" max="14341" width="21" style="248" customWidth="1"/>
    <col min="14342" max="14342" width="24.7109375" style="248" customWidth="1"/>
    <col min="14343" max="14592" width="8.85546875" style="248"/>
    <col min="14593" max="14593" width="58.7109375" style="248" customWidth="1"/>
    <col min="14594" max="14594" width="28.42578125" style="248" customWidth="1"/>
    <col min="14595" max="14595" width="19.28515625" style="248" customWidth="1"/>
    <col min="14596" max="14596" width="20.7109375" style="248" customWidth="1"/>
    <col min="14597" max="14597" width="21" style="248" customWidth="1"/>
    <col min="14598" max="14598" width="24.7109375" style="248" customWidth="1"/>
    <col min="14599" max="14848" width="8.85546875" style="248"/>
    <col min="14849" max="14849" width="58.7109375" style="248" customWidth="1"/>
    <col min="14850" max="14850" width="28.42578125" style="248" customWidth="1"/>
    <col min="14851" max="14851" width="19.28515625" style="248" customWidth="1"/>
    <col min="14852" max="14852" width="20.7109375" style="248" customWidth="1"/>
    <col min="14853" max="14853" width="21" style="248" customWidth="1"/>
    <col min="14854" max="14854" width="24.7109375" style="248" customWidth="1"/>
    <col min="14855" max="15104" width="8.85546875" style="248"/>
    <col min="15105" max="15105" width="58.7109375" style="248" customWidth="1"/>
    <col min="15106" max="15106" width="28.42578125" style="248" customWidth="1"/>
    <col min="15107" max="15107" width="19.28515625" style="248" customWidth="1"/>
    <col min="15108" max="15108" width="20.7109375" style="248" customWidth="1"/>
    <col min="15109" max="15109" width="21" style="248" customWidth="1"/>
    <col min="15110" max="15110" width="24.7109375" style="248" customWidth="1"/>
    <col min="15111" max="15360" width="8.85546875" style="248"/>
    <col min="15361" max="15361" width="58.7109375" style="248" customWidth="1"/>
    <col min="15362" max="15362" width="28.42578125" style="248" customWidth="1"/>
    <col min="15363" max="15363" width="19.28515625" style="248" customWidth="1"/>
    <col min="15364" max="15364" width="20.7109375" style="248" customWidth="1"/>
    <col min="15365" max="15365" width="21" style="248" customWidth="1"/>
    <col min="15366" max="15366" width="24.7109375" style="248" customWidth="1"/>
    <col min="15367" max="15616" width="8.85546875" style="248"/>
    <col min="15617" max="15617" width="58.7109375" style="248" customWidth="1"/>
    <col min="15618" max="15618" width="28.42578125" style="248" customWidth="1"/>
    <col min="15619" max="15619" width="19.28515625" style="248" customWidth="1"/>
    <col min="15620" max="15620" width="20.7109375" style="248" customWidth="1"/>
    <col min="15621" max="15621" width="21" style="248" customWidth="1"/>
    <col min="15622" max="15622" width="24.7109375" style="248" customWidth="1"/>
    <col min="15623" max="15872" width="8.85546875" style="248"/>
    <col min="15873" max="15873" width="58.7109375" style="248" customWidth="1"/>
    <col min="15874" max="15874" width="28.42578125" style="248" customWidth="1"/>
    <col min="15875" max="15875" width="19.28515625" style="248" customWidth="1"/>
    <col min="15876" max="15876" width="20.7109375" style="248" customWidth="1"/>
    <col min="15877" max="15877" width="21" style="248" customWidth="1"/>
    <col min="15878" max="15878" width="24.7109375" style="248" customWidth="1"/>
    <col min="15879" max="16128" width="8.85546875" style="248"/>
    <col min="16129" max="16129" width="58.7109375" style="248" customWidth="1"/>
    <col min="16130" max="16130" width="28.42578125" style="248" customWidth="1"/>
    <col min="16131" max="16131" width="19.28515625" style="248" customWidth="1"/>
    <col min="16132" max="16132" width="20.7109375" style="248" customWidth="1"/>
    <col min="16133" max="16133" width="21" style="248" customWidth="1"/>
    <col min="16134" max="16134" width="24.7109375" style="248" customWidth="1"/>
    <col min="16135" max="16384" width="8.85546875" style="248"/>
  </cols>
  <sheetData>
    <row r="1" spans="1:256">
      <c r="D1" s="248"/>
      <c r="E1" s="231"/>
      <c r="F1" s="248"/>
    </row>
    <row r="2" spans="1:256">
      <c r="D2" s="248"/>
      <c r="E2" s="231"/>
      <c r="F2" s="248"/>
    </row>
    <row r="3" spans="1:256">
      <c r="D3" s="248"/>
      <c r="E3" s="231"/>
      <c r="F3" s="248"/>
    </row>
    <row r="4" spans="1:256">
      <c r="D4" s="248"/>
      <c r="E4" s="231"/>
      <c r="F4" s="248"/>
    </row>
    <row r="5" spans="1:256">
      <c r="D5" s="248"/>
      <c r="E5" s="231"/>
      <c r="F5" s="248"/>
    </row>
    <row r="6" spans="1:256">
      <c r="E6" s="231"/>
      <c r="F6" s="2"/>
    </row>
    <row r="7" spans="1:256">
      <c r="F7" s="2"/>
    </row>
    <row r="8" spans="1:256" ht="33" customHeight="1">
      <c r="A8" s="389" t="s">
        <v>758</v>
      </c>
      <c r="B8" s="389"/>
      <c r="C8" s="360"/>
      <c r="D8" s="360"/>
      <c r="E8" s="360"/>
      <c r="F8" s="360"/>
    </row>
    <row r="9" spans="1:256">
      <c r="F9" s="249" t="s">
        <v>759</v>
      </c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7"/>
      <c r="FV9" s="247"/>
      <c r="FW9" s="247"/>
      <c r="FX9" s="247"/>
      <c r="FY9" s="247"/>
      <c r="FZ9" s="247"/>
      <c r="GA9" s="247"/>
      <c r="GB9" s="247"/>
      <c r="GC9" s="247"/>
      <c r="GD9" s="247"/>
      <c r="GE9" s="247"/>
      <c r="GF9" s="247"/>
      <c r="GG9" s="247"/>
      <c r="GH9" s="247"/>
      <c r="GI9" s="247"/>
      <c r="GJ9" s="247"/>
      <c r="GK9" s="247"/>
      <c r="GL9" s="247"/>
      <c r="GM9" s="247"/>
      <c r="GN9" s="247"/>
      <c r="GO9" s="247"/>
      <c r="GP9" s="247"/>
      <c r="GQ9" s="247"/>
      <c r="GR9" s="247"/>
      <c r="GS9" s="247"/>
      <c r="GT9" s="247"/>
      <c r="GU9" s="247"/>
      <c r="GV9" s="247"/>
      <c r="GW9" s="247"/>
      <c r="GX9" s="247"/>
      <c r="GY9" s="247"/>
      <c r="GZ9" s="247"/>
      <c r="HA9" s="247"/>
      <c r="HB9" s="247"/>
      <c r="HC9" s="247"/>
      <c r="HD9" s="247"/>
      <c r="HE9" s="247"/>
      <c r="HF9" s="247"/>
      <c r="HG9" s="247"/>
      <c r="HH9" s="247"/>
      <c r="HI9" s="247"/>
      <c r="HJ9" s="247"/>
      <c r="HK9" s="247"/>
      <c r="HL9" s="247"/>
      <c r="HM9" s="247"/>
      <c r="HN9" s="247"/>
      <c r="HO9" s="247"/>
      <c r="HP9" s="247"/>
      <c r="HQ9" s="247"/>
      <c r="HR9" s="247"/>
      <c r="HS9" s="247"/>
      <c r="HT9" s="247"/>
      <c r="HU9" s="247"/>
      <c r="HV9" s="247"/>
      <c r="HW9" s="247"/>
      <c r="HX9" s="247"/>
      <c r="HY9" s="247"/>
      <c r="HZ9" s="247"/>
      <c r="IA9" s="247"/>
      <c r="IB9" s="247"/>
      <c r="IC9" s="247"/>
      <c r="ID9" s="247"/>
      <c r="IE9" s="247"/>
      <c r="IF9" s="247"/>
      <c r="IG9" s="247"/>
      <c r="IH9" s="247"/>
      <c r="II9" s="247"/>
      <c r="IJ9" s="247"/>
      <c r="IK9" s="247"/>
      <c r="IL9" s="247"/>
      <c r="IM9" s="247"/>
      <c r="IN9" s="247"/>
      <c r="IO9" s="247"/>
      <c r="IP9" s="247"/>
      <c r="IQ9" s="247"/>
      <c r="IR9" s="247"/>
      <c r="IS9" s="247"/>
      <c r="IT9" s="247"/>
      <c r="IU9" s="247"/>
      <c r="IV9" s="247"/>
    </row>
    <row r="10" spans="1:256" ht="152.44999999999999" customHeight="1">
      <c r="A10" s="250" t="s">
        <v>760</v>
      </c>
      <c r="B10" s="250" t="s">
        <v>833</v>
      </c>
      <c r="C10" s="250" t="s">
        <v>761</v>
      </c>
      <c r="D10" s="250" t="s">
        <v>762</v>
      </c>
      <c r="E10" s="250" t="s">
        <v>763</v>
      </c>
      <c r="F10" s="250" t="s">
        <v>850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7"/>
      <c r="FL10" s="247"/>
      <c r="FM10" s="247"/>
      <c r="FN10" s="247"/>
      <c r="FO10" s="247"/>
      <c r="FP10" s="247"/>
      <c r="FQ10" s="247"/>
      <c r="FR10" s="247"/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7"/>
      <c r="GF10" s="247"/>
      <c r="GG10" s="247"/>
      <c r="GH10" s="247"/>
      <c r="GI10" s="247"/>
      <c r="GJ10" s="247"/>
      <c r="GK10" s="247"/>
      <c r="GL10" s="247"/>
      <c r="GM10" s="247"/>
      <c r="GN10" s="247"/>
      <c r="GO10" s="247"/>
      <c r="GP10" s="247"/>
      <c r="GQ10" s="247"/>
      <c r="GR10" s="247"/>
      <c r="GS10" s="247"/>
      <c r="GT10" s="247"/>
      <c r="GU10" s="247"/>
      <c r="GV10" s="247"/>
      <c r="GW10" s="247"/>
      <c r="GX10" s="247"/>
      <c r="GY10" s="247"/>
      <c r="GZ10" s="247"/>
      <c r="HA10" s="247"/>
      <c r="HB10" s="247"/>
      <c r="HC10" s="247"/>
      <c r="HD10" s="247"/>
      <c r="HE10" s="247"/>
      <c r="HF10" s="247"/>
      <c r="HG10" s="247"/>
      <c r="HH10" s="247"/>
      <c r="HI10" s="247"/>
      <c r="HJ10" s="247"/>
      <c r="HK10" s="247"/>
      <c r="HL10" s="247"/>
      <c r="HM10" s="247"/>
      <c r="HN10" s="247"/>
      <c r="HO10" s="247"/>
      <c r="HP10" s="247"/>
      <c r="HQ10" s="247"/>
      <c r="HR10" s="247"/>
      <c r="HS10" s="247"/>
      <c r="HT10" s="247"/>
      <c r="HU10" s="247"/>
      <c r="HV10" s="247"/>
      <c r="HW10" s="247"/>
      <c r="HX10" s="247"/>
      <c r="HY10" s="247"/>
      <c r="HZ10" s="247"/>
      <c r="IA10" s="247"/>
      <c r="IB10" s="247"/>
      <c r="IC10" s="247"/>
      <c r="ID10" s="247"/>
      <c r="IE10" s="247"/>
      <c r="IF10" s="247"/>
      <c r="IG10" s="247"/>
      <c r="IH10" s="247"/>
      <c r="II10" s="247"/>
      <c r="IJ10" s="247"/>
      <c r="IK10" s="247"/>
      <c r="IL10" s="247"/>
      <c r="IM10" s="247"/>
      <c r="IN10" s="247"/>
      <c r="IO10" s="247"/>
      <c r="IP10" s="247"/>
      <c r="IQ10" s="247"/>
      <c r="IR10" s="247"/>
      <c r="IS10" s="247"/>
      <c r="IT10" s="247"/>
      <c r="IU10" s="247"/>
      <c r="IV10" s="247"/>
    </row>
    <row r="11" spans="1:256" ht="27" customHeight="1">
      <c r="A11" s="240" t="s">
        <v>764</v>
      </c>
      <c r="B11" s="313"/>
      <c r="C11" s="251">
        <f>C13+C14</f>
        <v>0</v>
      </c>
      <c r="D11" s="251">
        <f>D13+D14</f>
        <v>5767.1645200000003</v>
      </c>
      <c r="E11" s="251">
        <f>E13+E14</f>
        <v>0</v>
      </c>
      <c r="F11" s="251">
        <f>F13+F14</f>
        <v>5767.1645200000003</v>
      </c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7"/>
      <c r="FK11" s="247"/>
      <c r="FL11" s="247"/>
      <c r="FM11" s="247"/>
      <c r="FN11" s="247"/>
      <c r="FO11" s="247"/>
      <c r="FP11" s="247"/>
      <c r="FQ11" s="247"/>
      <c r="FR11" s="247"/>
      <c r="FS11" s="247"/>
      <c r="FT11" s="247"/>
      <c r="FU11" s="247"/>
      <c r="FV11" s="247"/>
      <c r="FW11" s="247"/>
      <c r="FX11" s="247"/>
      <c r="FY11" s="247"/>
      <c r="FZ11" s="247"/>
      <c r="GA11" s="247"/>
      <c r="GB11" s="247"/>
      <c r="GC11" s="247"/>
      <c r="GD11" s="247"/>
      <c r="GE11" s="247"/>
      <c r="GF11" s="247"/>
      <c r="GG11" s="247"/>
      <c r="GH11" s="247"/>
      <c r="GI11" s="247"/>
      <c r="GJ11" s="247"/>
      <c r="GK11" s="247"/>
      <c r="GL11" s="247"/>
      <c r="GM11" s="247"/>
      <c r="GN11" s="247"/>
      <c r="GO11" s="247"/>
      <c r="GP11" s="247"/>
      <c r="GQ11" s="247"/>
      <c r="GR11" s="247"/>
      <c r="GS11" s="247"/>
      <c r="GT11" s="247"/>
      <c r="GU11" s="247"/>
      <c r="GV11" s="247"/>
      <c r="GW11" s="247"/>
      <c r="GX11" s="247"/>
      <c r="GY11" s="247"/>
      <c r="GZ11" s="247"/>
      <c r="HA11" s="247"/>
      <c r="HB11" s="247"/>
      <c r="HC11" s="247"/>
      <c r="HD11" s="247"/>
      <c r="HE11" s="247"/>
      <c r="HF11" s="247"/>
      <c r="HG11" s="247"/>
      <c r="HH11" s="247"/>
      <c r="HI11" s="247"/>
      <c r="HJ11" s="247"/>
      <c r="HK11" s="247"/>
      <c r="HL11" s="247"/>
      <c r="HM11" s="247"/>
      <c r="HN11" s="247"/>
      <c r="HO11" s="247"/>
      <c r="HP11" s="247"/>
      <c r="HQ11" s="247"/>
      <c r="HR11" s="247"/>
      <c r="HS11" s="247"/>
      <c r="HT11" s="247"/>
      <c r="HU11" s="247"/>
      <c r="HV11" s="247"/>
      <c r="HW11" s="247"/>
      <c r="HX11" s="247"/>
      <c r="HY11" s="247"/>
      <c r="HZ11" s="247"/>
      <c r="IA11" s="247"/>
      <c r="IB11" s="247"/>
      <c r="IC11" s="247"/>
      <c r="ID11" s="247"/>
      <c r="IE11" s="247"/>
      <c r="IF11" s="247"/>
      <c r="IG11" s="247"/>
      <c r="IH11" s="247"/>
      <c r="II11" s="247"/>
      <c r="IJ11" s="247"/>
      <c r="IK11" s="247"/>
      <c r="IL11" s="247"/>
      <c r="IM11" s="247"/>
      <c r="IN11" s="247"/>
      <c r="IO11" s="247"/>
      <c r="IP11" s="247"/>
      <c r="IQ11" s="247"/>
      <c r="IR11" s="247"/>
      <c r="IS11" s="247"/>
      <c r="IT11" s="247"/>
      <c r="IU11" s="247"/>
      <c r="IV11" s="247"/>
    </row>
    <row r="12" spans="1:256" ht="27.75" customHeight="1">
      <c r="A12" s="240" t="s">
        <v>765</v>
      </c>
      <c r="B12" s="313"/>
      <c r="C12" s="251"/>
      <c r="D12" s="251"/>
      <c r="E12" s="251"/>
      <c r="F12" s="251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7"/>
      <c r="FJ12" s="247"/>
      <c r="FK12" s="247"/>
      <c r="FL12" s="247"/>
      <c r="FM12" s="247"/>
      <c r="FN12" s="247"/>
      <c r="FO12" s="247"/>
      <c r="FP12" s="247"/>
      <c r="FQ12" s="247"/>
      <c r="FR12" s="247"/>
      <c r="FS12" s="247"/>
      <c r="FT12" s="247"/>
      <c r="FU12" s="247"/>
      <c r="FV12" s="247"/>
      <c r="FW12" s="247"/>
      <c r="FX12" s="247"/>
      <c r="FY12" s="247"/>
      <c r="FZ12" s="247"/>
      <c r="GA12" s="247"/>
      <c r="GB12" s="247"/>
      <c r="GC12" s="247"/>
      <c r="GD12" s="247"/>
      <c r="GE12" s="247"/>
      <c r="GF12" s="247"/>
      <c r="GG12" s="247"/>
      <c r="GH12" s="247"/>
      <c r="GI12" s="247"/>
      <c r="GJ12" s="247"/>
      <c r="GK12" s="247"/>
      <c r="GL12" s="247"/>
      <c r="GM12" s="247"/>
      <c r="GN12" s="247"/>
      <c r="GO12" s="247"/>
      <c r="GP12" s="247"/>
      <c r="GQ12" s="247"/>
      <c r="GR12" s="247"/>
      <c r="GS12" s="247"/>
      <c r="GT12" s="247"/>
      <c r="GU12" s="247"/>
      <c r="GV12" s="247"/>
      <c r="GW12" s="247"/>
      <c r="GX12" s="247"/>
      <c r="GY12" s="247"/>
      <c r="GZ12" s="247"/>
      <c r="HA12" s="247"/>
      <c r="HB12" s="247"/>
      <c r="HC12" s="247"/>
      <c r="HD12" s="247"/>
      <c r="HE12" s="247"/>
      <c r="HF12" s="247"/>
      <c r="HG12" s="247"/>
      <c r="HH12" s="247"/>
      <c r="HI12" s="247"/>
      <c r="HJ12" s="247"/>
      <c r="HK12" s="247"/>
      <c r="HL12" s="247"/>
      <c r="HM12" s="247"/>
      <c r="HN12" s="247"/>
      <c r="HO12" s="247"/>
      <c r="HP12" s="247"/>
      <c r="HQ12" s="247"/>
      <c r="HR12" s="247"/>
      <c r="HS12" s="247"/>
      <c r="HT12" s="247"/>
      <c r="HU12" s="247"/>
      <c r="HV12" s="247"/>
      <c r="HW12" s="247"/>
      <c r="HX12" s="247"/>
      <c r="HY12" s="247"/>
      <c r="HZ12" s="247"/>
      <c r="IA12" s="247"/>
      <c r="IB12" s="247"/>
      <c r="IC12" s="247"/>
      <c r="ID12" s="247"/>
      <c r="IE12" s="247"/>
      <c r="IF12" s="247"/>
      <c r="IG12" s="247"/>
      <c r="IH12" s="247"/>
      <c r="II12" s="247"/>
      <c r="IJ12" s="247"/>
      <c r="IK12" s="247"/>
      <c r="IL12" s="247"/>
      <c r="IM12" s="247"/>
      <c r="IN12" s="247"/>
      <c r="IO12" s="247"/>
      <c r="IP12" s="247"/>
      <c r="IQ12" s="247"/>
      <c r="IR12" s="247"/>
      <c r="IS12" s="247"/>
      <c r="IT12" s="247"/>
      <c r="IU12" s="247"/>
      <c r="IV12" s="247"/>
    </row>
    <row r="13" spans="1:256" ht="41.25" customHeight="1">
      <c r="A13" s="240" t="s">
        <v>766</v>
      </c>
      <c r="B13" s="313" t="s">
        <v>767</v>
      </c>
      <c r="C13" s="251">
        <v>0</v>
      </c>
      <c r="D13" s="251">
        <v>5767.1645200000003</v>
      </c>
      <c r="E13" s="251">
        <v>0</v>
      </c>
      <c r="F13" s="251">
        <f>C13+D13-E13</f>
        <v>5767.1645200000003</v>
      </c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7"/>
      <c r="FL13" s="247"/>
      <c r="FM13" s="247"/>
      <c r="FN13" s="247"/>
      <c r="FO13" s="247"/>
      <c r="FP13" s="247"/>
      <c r="FQ13" s="247"/>
      <c r="FR13" s="247"/>
      <c r="FS13" s="247"/>
      <c r="FT13" s="247"/>
      <c r="FU13" s="247"/>
      <c r="FV13" s="247"/>
      <c r="FW13" s="247"/>
      <c r="FX13" s="247"/>
      <c r="FY13" s="247"/>
      <c r="FZ13" s="247"/>
      <c r="GA13" s="247"/>
      <c r="GB13" s="247"/>
      <c r="GC13" s="247"/>
      <c r="GD13" s="247"/>
      <c r="GE13" s="247"/>
      <c r="GF13" s="247"/>
      <c r="GG13" s="247"/>
      <c r="GH13" s="247"/>
      <c r="GI13" s="247"/>
      <c r="GJ13" s="247"/>
      <c r="GK13" s="247"/>
      <c r="GL13" s="247"/>
      <c r="GM13" s="247"/>
      <c r="GN13" s="247"/>
      <c r="GO13" s="247"/>
      <c r="GP13" s="247"/>
      <c r="GQ13" s="247"/>
      <c r="GR13" s="247"/>
      <c r="GS13" s="247"/>
      <c r="GT13" s="247"/>
      <c r="GU13" s="247"/>
      <c r="GV13" s="247"/>
      <c r="GW13" s="247"/>
      <c r="GX13" s="247"/>
      <c r="GY13" s="247"/>
      <c r="GZ13" s="247"/>
      <c r="HA13" s="247"/>
      <c r="HB13" s="247"/>
      <c r="HC13" s="247"/>
      <c r="HD13" s="247"/>
      <c r="HE13" s="247"/>
      <c r="HF13" s="247"/>
      <c r="HG13" s="247"/>
      <c r="HH13" s="247"/>
      <c r="HI13" s="247"/>
      <c r="HJ13" s="247"/>
      <c r="HK13" s="247"/>
      <c r="HL13" s="247"/>
      <c r="HM13" s="247"/>
      <c r="HN13" s="247"/>
      <c r="HO13" s="247"/>
      <c r="HP13" s="247"/>
      <c r="HQ13" s="247"/>
      <c r="HR13" s="247"/>
      <c r="HS13" s="247"/>
      <c r="HT13" s="247"/>
      <c r="HU13" s="247"/>
      <c r="HV13" s="247"/>
      <c r="HW13" s="247"/>
      <c r="HX13" s="247"/>
      <c r="HY13" s="247"/>
      <c r="HZ13" s="247"/>
      <c r="IA13" s="247"/>
      <c r="IB13" s="247"/>
      <c r="IC13" s="247"/>
      <c r="ID13" s="247"/>
      <c r="IE13" s="247"/>
      <c r="IF13" s="247"/>
      <c r="IG13" s="247"/>
      <c r="IH13" s="247"/>
      <c r="II13" s="247"/>
      <c r="IJ13" s="247"/>
      <c r="IK13" s="247"/>
      <c r="IL13" s="247"/>
      <c r="IM13" s="247"/>
      <c r="IN13" s="247"/>
      <c r="IO13" s="247"/>
      <c r="IP13" s="247"/>
      <c r="IQ13" s="247"/>
      <c r="IR13" s="247"/>
      <c r="IS13" s="247"/>
      <c r="IT13" s="247"/>
      <c r="IU13" s="247"/>
      <c r="IV13" s="247"/>
    </row>
    <row r="14" spans="1:256" ht="48" customHeight="1">
      <c r="A14" s="240" t="s">
        <v>768</v>
      </c>
      <c r="B14" s="313"/>
      <c r="C14" s="251">
        <v>0</v>
      </c>
      <c r="D14" s="251">
        <v>0</v>
      </c>
      <c r="E14" s="251">
        <v>0</v>
      </c>
      <c r="F14" s="251">
        <f>C14-E14</f>
        <v>0</v>
      </c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7"/>
      <c r="GH14" s="247"/>
      <c r="GI14" s="247"/>
      <c r="GJ14" s="247"/>
      <c r="GK14" s="247"/>
      <c r="GL14" s="247"/>
      <c r="GM14" s="247"/>
      <c r="GN14" s="247"/>
      <c r="GO14" s="247"/>
      <c r="GP14" s="247"/>
      <c r="GQ14" s="247"/>
      <c r="GR14" s="247"/>
      <c r="GS14" s="247"/>
      <c r="GT14" s="247"/>
      <c r="GU14" s="247"/>
      <c r="GV14" s="247"/>
      <c r="GW14" s="247"/>
      <c r="GX14" s="247"/>
      <c r="GY14" s="247"/>
      <c r="GZ14" s="247"/>
      <c r="HA14" s="247"/>
      <c r="HB14" s="247"/>
      <c r="HC14" s="247"/>
      <c r="HD14" s="247"/>
      <c r="HE14" s="247"/>
      <c r="HF14" s="247"/>
      <c r="HG14" s="247"/>
      <c r="HH14" s="247"/>
      <c r="HI14" s="247"/>
      <c r="HJ14" s="247"/>
      <c r="HK14" s="247"/>
      <c r="HL14" s="247"/>
      <c r="HM14" s="247"/>
      <c r="HN14" s="247"/>
      <c r="HO14" s="247"/>
      <c r="HP14" s="247"/>
      <c r="HQ14" s="247"/>
      <c r="HR14" s="247"/>
      <c r="HS14" s="247"/>
      <c r="HT14" s="247"/>
      <c r="HU14" s="247"/>
      <c r="HV14" s="247"/>
      <c r="HW14" s="247"/>
      <c r="HX14" s="247"/>
      <c r="HY14" s="247"/>
      <c r="HZ14" s="247"/>
      <c r="IA14" s="247"/>
      <c r="IB14" s="247"/>
      <c r="IC14" s="247"/>
      <c r="ID14" s="247"/>
      <c r="IE14" s="247"/>
      <c r="IF14" s="247"/>
      <c r="IG14" s="247"/>
      <c r="IH14" s="247"/>
      <c r="II14" s="247"/>
      <c r="IJ14" s="247"/>
      <c r="IK14" s="247"/>
      <c r="IL14" s="247"/>
      <c r="IM14" s="247"/>
      <c r="IN14" s="247"/>
      <c r="IO14" s="247"/>
      <c r="IP14" s="247"/>
      <c r="IQ14" s="247"/>
      <c r="IR14" s="247"/>
      <c r="IS14" s="247"/>
      <c r="IT14" s="247"/>
      <c r="IU14" s="247"/>
      <c r="IV14" s="247"/>
    </row>
    <row r="15" spans="1:256">
      <c r="A15" s="252"/>
      <c r="B15" s="252"/>
      <c r="C15" s="253"/>
      <c r="D15" s="253"/>
      <c r="E15" s="253"/>
      <c r="F15" s="254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7"/>
      <c r="FL15" s="247"/>
      <c r="FM15" s="247"/>
      <c r="FN15" s="247"/>
      <c r="FO15" s="247"/>
      <c r="FP15" s="247"/>
      <c r="FQ15" s="247"/>
      <c r="FR15" s="247"/>
      <c r="FS15" s="247"/>
      <c r="FT15" s="247"/>
      <c r="FU15" s="247"/>
      <c r="FV15" s="247"/>
      <c r="FW15" s="247"/>
      <c r="FX15" s="247"/>
      <c r="FY15" s="247"/>
      <c r="FZ15" s="247"/>
      <c r="GA15" s="247"/>
      <c r="GB15" s="247"/>
      <c r="GC15" s="247"/>
      <c r="GD15" s="247"/>
      <c r="GE15" s="247"/>
      <c r="GF15" s="247"/>
      <c r="GG15" s="247"/>
      <c r="GH15" s="247"/>
      <c r="GI15" s="247"/>
      <c r="GJ15" s="247"/>
      <c r="GK15" s="247"/>
      <c r="GL15" s="247"/>
      <c r="GM15" s="247"/>
      <c r="GN15" s="247"/>
      <c r="GO15" s="247"/>
      <c r="GP15" s="247"/>
      <c r="GQ15" s="247"/>
      <c r="GR15" s="247"/>
      <c r="GS15" s="247"/>
      <c r="GT15" s="247"/>
      <c r="GU15" s="247"/>
      <c r="GV15" s="247"/>
      <c r="GW15" s="247"/>
      <c r="GX15" s="247"/>
      <c r="GY15" s="247"/>
      <c r="GZ15" s="247"/>
      <c r="HA15" s="247"/>
      <c r="HB15" s="247"/>
      <c r="HC15" s="247"/>
      <c r="HD15" s="247"/>
      <c r="HE15" s="247"/>
      <c r="HF15" s="247"/>
      <c r="HG15" s="247"/>
      <c r="HH15" s="247"/>
      <c r="HI15" s="247"/>
      <c r="HJ15" s="247"/>
      <c r="HK15" s="247"/>
      <c r="HL15" s="247"/>
      <c r="HM15" s="247"/>
      <c r="HN15" s="247"/>
      <c r="HO15" s="247"/>
      <c r="HP15" s="247"/>
      <c r="HQ15" s="247"/>
      <c r="HR15" s="247"/>
      <c r="HS15" s="247"/>
      <c r="HT15" s="247"/>
      <c r="HU15" s="247"/>
      <c r="HV15" s="247"/>
      <c r="HW15" s="247"/>
      <c r="HX15" s="247"/>
      <c r="HY15" s="247"/>
      <c r="HZ15" s="247"/>
      <c r="IA15" s="247"/>
      <c r="IB15" s="247"/>
      <c r="IC15" s="247"/>
      <c r="ID15" s="247"/>
      <c r="IE15" s="247"/>
      <c r="IF15" s="247"/>
      <c r="IG15" s="247"/>
      <c r="IH15" s="247"/>
      <c r="II15" s="247"/>
      <c r="IJ15" s="247"/>
      <c r="IK15" s="247"/>
      <c r="IL15" s="247"/>
      <c r="IM15" s="247"/>
      <c r="IN15" s="247"/>
      <c r="IO15" s="247"/>
      <c r="IP15" s="247"/>
      <c r="IQ15" s="247"/>
      <c r="IR15" s="247"/>
      <c r="IS15" s="247"/>
      <c r="IT15" s="247"/>
      <c r="IU15" s="247"/>
      <c r="IV15" s="247"/>
    </row>
    <row r="16" spans="1:256" ht="12.75">
      <c r="A16" s="248"/>
      <c r="B16" s="248"/>
      <c r="C16" s="248"/>
      <c r="D16" s="248"/>
      <c r="E16" s="248"/>
      <c r="F16" s="248"/>
    </row>
    <row r="17" spans="1:256" ht="12.75">
      <c r="A17" s="248"/>
      <c r="B17" s="248"/>
      <c r="C17" s="248"/>
      <c r="D17" s="248"/>
      <c r="E17" s="248"/>
      <c r="F17" s="248"/>
    </row>
    <row r="18" spans="1:256">
      <c r="A18" s="255" t="s">
        <v>3</v>
      </c>
      <c r="B18" s="255"/>
      <c r="C18" s="256"/>
      <c r="D18" s="256"/>
      <c r="E18" s="257"/>
      <c r="F18" s="258" t="s">
        <v>769</v>
      </c>
      <c r="G18" s="259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0"/>
      <c r="FK18" s="260"/>
      <c r="FL18" s="260"/>
      <c r="FM18" s="260"/>
      <c r="FN18" s="260"/>
      <c r="FO18" s="260"/>
      <c r="FP18" s="260"/>
      <c r="FQ18" s="260"/>
      <c r="FR18" s="260"/>
      <c r="FS18" s="260"/>
      <c r="FT18" s="260"/>
      <c r="FU18" s="260"/>
      <c r="FV18" s="260"/>
      <c r="FW18" s="260"/>
      <c r="FX18" s="260"/>
      <c r="FY18" s="260"/>
      <c r="FZ18" s="260"/>
      <c r="GA18" s="260"/>
      <c r="GB18" s="260"/>
      <c r="GC18" s="260"/>
      <c r="GD18" s="260"/>
      <c r="GE18" s="260"/>
      <c r="GF18" s="260"/>
      <c r="GG18" s="260"/>
      <c r="GH18" s="260"/>
      <c r="GI18" s="260"/>
      <c r="GJ18" s="260"/>
      <c r="GK18" s="260"/>
      <c r="GL18" s="260"/>
      <c r="GM18" s="260"/>
      <c r="GN18" s="260"/>
      <c r="GO18" s="260"/>
      <c r="GP18" s="260"/>
      <c r="GQ18" s="260"/>
      <c r="GR18" s="260"/>
      <c r="GS18" s="260"/>
      <c r="GT18" s="260"/>
      <c r="GU18" s="260"/>
      <c r="GV18" s="260"/>
      <c r="GW18" s="260"/>
      <c r="GX18" s="260"/>
      <c r="GY18" s="260"/>
      <c r="GZ18" s="260"/>
      <c r="HA18" s="260"/>
      <c r="HB18" s="260"/>
      <c r="HC18" s="260"/>
      <c r="HD18" s="260"/>
      <c r="HE18" s="260"/>
      <c r="HF18" s="260"/>
      <c r="HG18" s="260"/>
      <c r="HH18" s="260"/>
      <c r="HI18" s="260"/>
      <c r="HJ18" s="260"/>
      <c r="HK18" s="260"/>
      <c r="HL18" s="260"/>
      <c r="HM18" s="260"/>
      <c r="HN18" s="260"/>
      <c r="HO18" s="260"/>
      <c r="HP18" s="260"/>
      <c r="HQ18" s="260"/>
      <c r="HR18" s="260"/>
      <c r="HS18" s="260"/>
      <c r="HT18" s="260"/>
      <c r="HU18" s="260"/>
      <c r="HV18" s="260"/>
      <c r="HW18" s="260"/>
      <c r="HX18" s="260"/>
      <c r="HY18" s="260"/>
      <c r="HZ18" s="260"/>
      <c r="IA18" s="260"/>
      <c r="IB18" s="260"/>
      <c r="IC18" s="260"/>
      <c r="ID18" s="260"/>
      <c r="IE18" s="260"/>
      <c r="IF18" s="260"/>
      <c r="IG18" s="260"/>
      <c r="IH18" s="260"/>
      <c r="II18" s="260"/>
      <c r="IJ18" s="260"/>
      <c r="IK18" s="260"/>
      <c r="IL18" s="260"/>
      <c r="IM18" s="260"/>
      <c r="IN18" s="260"/>
      <c r="IO18" s="260"/>
      <c r="IP18" s="260"/>
      <c r="IQ18" s="260"/>
      <c r="IR18" s="260"/>
      <c r="IS18" s="260"/>
      <c r="IT18" s="260"/>
      <c r="IU18" s="260"/>
      <c r="IV18" s="260"/>
    </row>
  </sheetData>
  <mergeCells count="1">
    <mergeCell ref="A8:F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20"/>
  <sheetViews>
    <sheetView topLeftCell="B4" workbookViewId="0">
      <selection activeCell="G11" sqref="G11"/>
    </sheetView>
  </sheetViews>
  <sheetFormatPr defaultRowHeight="15.75"/>
  <cols>
    <col min="1" max="1" width="38.28515625" style="247" customWidth="1"/>
    <col min="2" max="2" width="23" style="247" customWidth="1"/>
    <col min="3" max="3" width="15.85546875" style="247" customWidth="1"/>
    <col min="4" max="4" width="12.7109375" style="247" customWidth="1"/>
    <col min="5" max="5" width="11.140625" style="247" customWidth="1"/>
    <col min="6" max="6" width="15.5703125" style="247" customWidth="1"/>
    <col min="7" max="7" width="13.28515625" style="247" customWidth="1"/>
    <col min="8" max="8" width="11.28515625" style="247" customWidth="1"/>
    <col min="9" max="9" width="16.28515625" style="247" customWidth="1"/>
    <col min="10" max="256" width="8.85546875" style="248"/>
    <col min="257" max="257" width="38.28515625" style="248" customWidth="1"/>
    <col min="258" max="258" width="23" style="248" customWidth="1"/>
    <col min="259" max="259" width="15.85546875" style="248" customWidth="1"/>
    <col min="260" max="260" width="12.7109375" style="248" customWidth="1"/>
    <col min="261" max="261" width="11.140625" style="248" customWidth="1"/>
    <col min="262" max="262" width="15.5703125" style="248" customWidth="1"/>
    <col min="263" max="263" width="13.28515625" style="248" customWidth="1"/>
    <col min="264" max="264" width="11.28515625" style="248" customWidth="1"/>
    <col min="265" max="265" width="16.28515625" style="248" customWidth="1"/>
    <col min="266" max="512" width="8.85546875" style="248"/>
    <col min="513" max="513" width="38.28515625" style="248" customWidth="1"/>
    <col min="514" max="514" width="23" style="248" customWidth="1"/>
    <col min="515" max="515" width="15.85546875" style="248" customWidth="1"/>
    <col min="516" max="516" width="12.7109375" style="248" customWidth="1"/>
    <col min="517" max="517" width="11.140625" style="248" customWidth="1"/>
    <col min="518" max="518" width="15.5703125" style="248" customWidth="1"/>
    <col min="519" max="519" width="13.28515625" style="248" customWidth="1"/>
    <col min="520" max="520" width="11.28515625" style="248" customWidth="1"/>
    <col min="521" max="521" width="16.28515625" style="248" customWidth="1"/>
    <col min="522" max="768" width="8.85546875" style="248"/>
    <col min="769" max="769" width="38.28515625" style="248" customWidth="1"/>
    <col min="770" max="770" width="23" style="248" customWidth="1"/>
    <col min="771" max="771" width="15.85546875" style="248" customWidth="1"/>
    <col min="772" max="772" width="12.7109375" style="248" customWidth="1"/>
    <col min="773" max="773" width="11.140625" style="248" customWidth="1"/>
    <col min="774" max="774" width="15.5703125" style="248" customWidth="1"/>
    <col min="775" max="775" width="13.28515625" style="248" customWidth="1"/>
    <col min="776" max="776" width="11.28515625" style="248" customWidth="1"/>
    <col min="777" max="777" width="16.28515625" style="248" customWidth="1"/>
    <col min="778" max="1024" width="8.85546875" style="248"/>
    <col min="1025" max="1025" width="38.28515625" style="248" customWidth="1"/>
    <col min="1026" max="1026" width="23" style="248" customWidth="1"/>
    <col min="1027" max="1027" width="15.85546875" style="248" customWidth="1"/>
    <col min="1028" max="1028" width="12.7109375" style="248" customWidth="1"/>
    <col min="1029" max="1029" width="11.140625" style="248" customWidth="1"/>
    <col min="1030" max="1030" width="15.5703125" style="248" customWidth="1"/>
    <col min="1031" max="1031" width="13.28515625" style="248" customWidth="1"/>
    <col min="1032" max="1032" width="11.28515625" style="248" customWidth="1"/>
    <col min="1033" max="1033" width="16.28515625" style="248" customWidth="1"/>
    <col min="1034" max="1280" width="8.85546875" style="248"/>
    <col min="1281" max="1281" width="38.28515625" style="248" customWidth="1"/>
    <col min="1282" max="1282" width="23" style="248" customWidth="1"/>
    <col min="1283" max="1283" width="15.85546875" style="248" customWidth="1"/>
    <col min="1284" max="1284" width="12.7109375" style="248" customWidth="1"/>
    <col min="1285" max="1285" width="11.140625" style="248" customWidth="1"/>
    <col min="1286" max="1286" width="15.5703125" style="248" customWidth="1"/>
    <col min="1287" max="1287" width="13.28515625" style="248" customWidth="1"/>
    <col min="1288" max="1288" width="11.28515625" style="248" customWidth="1"/>
    <col min="1289" max="1289" width="16.28515625" style="248" customWidth="1"/>
    <col min="1290" max="1536" width="8.85546875" style="248"/>
    <col min="1537" max="1537" width="38.28515625" style="248" customWidth="1"/>
    <col min="1538" max="1538" width="23" style="248" customWidth="1"/>
    <col min="1539" max="1539" width="15.85546875" style="248" customWidth="1"/>
    <col min="1540" max="1540" width="12.7109375" style="248" customWidth="1"/>
    <col min="1541" max="1541" width="11.140625" style="248" customWidth="1"/>
    <col min="1542" max="1542" width="15.5703125" style="248" customWidth="1"/>
    <col min="1543" max="1543" width="13.28515625" style="248" customWidth="1"/>
    <col min="1544" max="1544" width="11.28515625" style="248" customWidth="1"/>
    <col min="1545" max="1545" width="16.28515625" style="248" customWidth="1"/>
    <col min="1546" max="1792" width="8.85546875" style="248"/>
    <col min="1793" max="1793" width="38.28515625" style="248" customWidth="1"/>
    <col min="1794" max="1794" width="23" style="248" customWidth="1"/>
    <col min="1795" max="1795" width="15.85546875" style="248" customWidth="1"/>
    <col min="1796" max="1796" width="12.7109375" style="248" customWidth="1"/>
    <col min="1797" max="1797" width="11.140625" style="248" customWidth="1"/>
    <col min="1798" max="1798" width="15.5703125" style="248" customWidth="1"/>
    <col min="1799" max="1799" width="13.28515625" style="248" customWidth="1"/>
    <col min="1800" max="1800" width="11.28515625" style="248" customWidth="1"/>
    <col min="1801" max="1801" width="16.28515625" style="248" customWidth="1"/>
    <col min="1802" max="2048" width="8.85546875" style="248"/>
    <col min="2049" max="2049" width="38.28515625" style="248" customWidth="1"/>
    <col min="2050" max="2050" width="23" style="248" customWidth="1"/>
    <col min="2051" max="2051" width="15.85546875" style="248" customWidth="1"/>
    <col min="2052" max="2052" width="12.7109375" style="248" customWidth="1"/>
    <col min="2053" max="2053" width="11.140625" style="248" customWidth="1"/>
    <col min="2054" max="2054" width="15.5703125" style="248" customWidth="1"/>
    <col min="2055" max="2055" width="13.28515625" style="248" customWidth="1"/>
    <col min="2056" max="2056" width="11.28515625" style="248" customWidth="1"/>
    <col min="2057" max="2057" width="16.28515625" style="248" customWidth="1"/>
    <col min="2058" max="2304" width="8.85546875" style="248"/>
    <col min="2305" max="2305" width="38.28515625" style="248" customWidth="1"/>
    <col min="2306" max="2306" width="23" style="248" customWidth="1"/>
    <col min="2307" max="2307" width="15.85546875" style="248" customWidth="1"/>
    <col min="2308" max="2308" width="12.7109375" style="248" customWidth="1"/>
    <col min="2309" max="2309" width="11.140625" style="248" customWidth="1"/>
    <col min="2310" max="2310" width="15.5703125" style="248" customWidth="1"/>
    <col min="2311" max="2311" width="13.28515625" style="248" customWidth="1"/>
    <col min="2312" max="2312" width="11.28515625" style="248" customWidth="1"/>
    <col min="2313" max="2313" width="16.28515625" style="248" customWidth="1"/>
    <col min="2314" max="2560" width="8.85546875" style="248"/>
    <col min="2561" max="2561" width="38.28515625" style="248" customWidth="1"/>
    <col min="2562" max="2562" width="23" style="248" customWidth="1"/>
    <col min="2563" max="2563" width="15.85546875" style="248" customWidth="1"/>
    <col min="2564" max="2564" width="12.7109375" style="248" customWidth="1"/>
    <col min="2565" max="2565" width="11.140625" style="248" customWidth="1"/>
    <col min="2566" max="2566" width="15.5703125" style="248" customWidth="1"/>
    <col min="2567" max="2567" width="13.28515625" style="248" customWidth="1"/>
    <col min="2568" max="2568" width="11.28515625" style="248" customWidth="1"/>
    <col min="2569" max="2569" width="16.28515625" style="248" customWidth="1"/>
    <col min="2570" max="2816" width="8.85546875" style="248"/>
    <col min="2817" max="2817" width="38.28515625" style="248" customWidth="1"/>
    <col min="2818" max="2818" width="23" style="248" customWidth="1"/>
    <col min="2819" max="2819" width="15.85546875" style="248" customWidth="1"/>
    <col min="2820" max="2820" width="12.7109375" style="248" customWidth="1"/>
    <col min="2821" max="2821" width="11.140625" style="248" customWidth="1"/>
    <col min="2822" max="2822" width="15.5703125" style="248" customWidth="1"/>
    <col min="2823" max="2823" width="13.28515625" style="248" customWidth="1"/>
    <col min="2824" max="2824" width="11.28515625" style="248" customWidth="1"/>
    <col min="2825" max="2825" width="16.28515625" style="248" customWidth="1"/>
    <col min="2826" max="3072" width="8.85546875" style="248"/>
    <col min="3073" max="3073" width="38.28515625" style="248" customWidth="1"/>
    <col min="3074" max="3074" width="23" style="248" customWidth="1"/>
    <col min="3075" max="3075" width="15.85546875" style="248" customWidth="1"/>
    <col min="3076" max="3076" width="12.7109375" style="248" customWidth="1"/>
    <col min="3077" max="3077" width="11.140625" style="248" customWidth="1"/>
    <col min="3078" max="3078" width="15.5703125" style="248" customWidth="1"/>
    <col min="3079" max="3079" width="13.28515625" style="248" customWidth="1"/>
    <col min="3080" max="3080" width="11.28515625" style="248" customWidth="1"/>
    <col min="3081" max="3081" width="16.28515625" style="248" customWidth="1"/>
    <col min="3082" max="3328" width="8.85546875" style="248"/>
    <col min="3329" max="3329" width="38.28515625" style="248" customWidth="1"/>
    <col min="3330" max="3330" width="23" style="248" customWidth="1"/>
    <col min="3331" max="3331" width="15.85546875" style="248" customWidth="1"/>
    <col min="3332" max="3332" width="12.7109375" style="248" customWidth="1"/>
    <col min="3333" max="3333" width="11.140625" style="248" customWidth="1"/>
    <col min="3334" max="3334" width="15.5703125" style="248" customWidth="1"/>
    <col min="3335" max="3335" width="13.28515625" style="248" customWidth="1"/>
    <col min="3336" max="3336" width="11.28515625" style="248" customWidth="1"/>
    <col min="3337" max="3337" width="16.28515625" style="248" customWidth="1"/>
    <col min="3338" max="3584" width="8.85546875" style="248"/>
    <col min="3585" max="3585" width="38.28515625" style="248" customWidth="1"/>
    <col min="3586" max="3586" width="23" style="248" customWidth="1"/>
    <col min="3587" max="3587" width="15.85546875" style="248" customWidth="1"/>
    <col min="3588" max="3588" width="12.7109375" style="248" customWidth="1"/>
    <col min="3589" max="3589" width="11.140625" style="248" customWidth="1"/>
    <col min="3590" max="3590" width="15.5703125" style="248" customWidth="1"/>
    <col min="3591" max="3591" width="13.28515625" style="248" customWidth="1"/>
    <col min="3592" max="3592" width="11.28515625" style="248" customWidth="1"/>
    <col min="3593" max="3593" width="16.28515625" style="248" customWidth="1"/>
    <col min="3594" max="3840" width="8.85546875" style="248"/>
    <col min="3841" max="3841" width="38.28515625" style="248" customWidth="1"/>
    <col min="3842" max="3842" width="23" style="248" customWidth="1"/>
    <col min="3843" max="3843" width="15.85546875" style="248" customWidth="1"/>
    <col min="3844" max="3844" width="12.7109375" style="248" customWidth="1"/>
    <col min="3845" max="3845" width="11.140625" style="248" customWidth="1"/>
    <col min="3846" max="3846" width="15.5703125" style="248" customWidth="1"/>
    <col min="3847" max="3847" width="13.28515625" style="248" customWidth="1"/>
    <col min="3848" max="3848" width="11.28515625" style="248" customWidth="1"/>
    <col min="3849" max="3849" width="16.28515625" style="248" customWidth="1"/>
    <col min="3850" max="4096" width="8.85546875" style="248"/>
    <col min="4097" max="4097" width="38.28515625" style="248" customWidth="1"/>
    <col min="4098" max="4098" width="23" style="248" customWidth="1"/>
    <col min="4099" max="4099" width="15.85546875" style="248" customWidth="1"/>
    <col min="4100" max="4100" width="12.7109375" style="248" customWidth="1"/>
    <col min="4101" max="4101" width="11.140625" style="248" customWidth="1"/>
    <col min="4102" max="4102" width="15.5703125" style="248" customWidth="1"/>
    <col min="4103" max="4103" width="13.28515625" style="248" customWidth="1"/>
    <col min="4104" max="4104" width="11.28515625" style="248" customWidth="1"/>
    <col min="4105" max="4105" width="16.28515625" style="248" customWidth="1"/>
    <col min="4106" max="4352" width="8.85546875" style="248"/>
    <col min="4353" max="4353" width="38.28515625" style="248" customWidth="1"/>
    <col min="4354" max="4354" width="23" style="248" customWidth="1"/>
    <col min="4355" max="4355" width="15.85546875" style="248" customWidth="1"/>
    <col min="4356" max="4356" width="12.7109375" style="248" customWidth="1"/>
    <col min="4357" max="4357" width="11.140625" style="248" customWidth="1"/>
    <col min="4358" max="4358" width="15.5703125" style="248" customWidth="1"/>
    <col min="4359" max="4359" width="13.28515625" style="248" customWidth="1"/>
    <col min="4360" max="4360" width="11.28515625" style="248" customWidth="1"/>
    <col min="4361" max="4361" width="16.28515625" style="248" customWidth="1"/>
    <col min="4362" max="4608" width="8.85546875" style="248"/>
    <col min="4609" max="4609" width="38.28515625" style="248" customWidth="1"/>
    <col min="4610" max="4610" width="23" style="248" customWidth="1"/>
    <col min="4611" max="4611" width="15.85546875" style="248" customWidth="1"/>
    <col min="4612" max="4612" width="12.7109375" style="248" customWidth="1"/>
    <col min="4613" max="4613" width="11.140625" style="248" customWidth="1"/>
    <col min="4614" max="4614" width="15.5703125" style="248" customWidth="1"/>
    <col min="4615" max="4615" width="13.28515625" style="248" customWidth="1"/>
    <col min="4616" max="4616" width="11.28515625" style="248" customWidth="1"/>
    <col min="4617" max="4617" width="16.28515625" style="248" customWidth="1"/>
    <col min="4618" max="4864" width="8.85546875" style="248"/>
    <col min="4865" max="4865" width="38.28515625" style="248" customWidth="1"/>
    <col min="4866" max="4866" width="23" style="248" customWidth="1"/>
    <col min="4867" max="4867" width="15.85546875" style="248" customWidth="1"/>
    <col min="4868" max="4868" width="12.7109375" style="248" customWidth="1"/>
    <col min="4869" max="4869" width="11.140625" style="248" customWidth="1"/>
    <col min="4870" max="4870" width="15.5703125" style="248" customWidth="1"/>
    <col min="4871" max="4871" width="13.28515625" style="248" customWidth="1"/>
    <col min="4872" max="4872" width="11.28515625" style="248" customWidth="1"/>
    <col min="4873" max="4873" width="16.28515625" style="248" customWidth="1"/>
    <col min="4874" max="5120" width="8.85546875" style="248"/>
    <col min="5121" max="5121" width="38.28515625" style="248" customWidth="1"/>
    <col min="5122" max="5122" width="23" style="248" customWidth="1"/>
    <col min="5123" max="5123" width="15.85546875" style="248" customWidth="1"/>
    <col min="5124" max="5124" width="12.7109375" style="248" customWidth="1"/>
    <col min="5125" max="5125" width="11.140625" style="248" customWidth="1"/>
    <col min="5126" max="5126" width="15.5703125" style="248" customWidth="1"/>
    <col min="5127" max="5127" width="13.28515625" style="248" customWidth="1"/>
    <col min="5128" max="5128" width="11.28515625" style="248" customWidth="1"/>
    <col min="5129" max="5129" width="16.28515625" style="248" customWidth="1"/>
    <col min="5130" max="5376" width="8.85546875" style="248"/>
    <col min="5377" max="5377" width="38.28515625" style="248" customWidth="1"/>
    <col min="5378" max="5378" width="23" style="248" customWidth="1"/>
    <col min="5379" max="5379" width="15.85546875" style="248" customWidth="1"/>
    <col min="5380" max="5380" width="12.7109375" style="248" customWidth="1"/>
    <col min="5381" max="5381" width="11.140625" style="248" customWidth="1"/>
    <col min="5382" max="5382" width="15.5703125" style="248" customWidth="1"/>
    <col min="5383" max="5383" width="13.28515625" style="248" customWidth="1"/>
    <col min="5384" max="5384" width="11.28515625" style="248" customWidth="1"/>
    <col min="5385" max="5385" width="16.28515625" style="248" customWidth="1"/>
    <col min="5386" max="5632" width="8.85546875" style="248"/>
    <col min="5633" max="5633" width="38.28515625" style="248" customWidth="1"/>
    <col min="5634" max="5634" width="23" style="248" customWidth="1"/>
    <col min="5635" max="5635" width="15.85546875" style="248" customWidth="1"/>
    <col min="5636" max="5636" width="12.7109375" style="248" customWidth="1"/>
    <col min="5637" max="5637" width="11.140625" style="248" customWidth="1"/>
    <col min="5638" max="5638" width="15.5703125" style="248" customWidth="1"/>
    <col min="5639" max="5639" width="13.28515625" style="248" customWidth="1"/>
    <col min="5640" max="5640" width="11.28515625" style="248" customWidth="1"/>
    <col min="5641" max="5641" width="16.28515625" style="248" customWidth="1"/>
    <col min="5642" max="5888" width="8.85546875" style="248"/>
    <col min="5889" max="5889" width="38.28515625" style="248" customWidth="1"/>
    <col min="5890" max="5890" width="23" style="248" customWidth="1"/>
    <col min="5891" max="5891" width="15.85546875" style="248" customWidth="1"/>
    <col min="5892" max="5892" width="12.7109375" style="248" customWidth="1"/>
    <col min="5893" max="5893" width="11.140625" style="248" customWidth="1"/>
    <col min="5894" max="5894" width="15.5703125" style="248" customWidth="1"/>
    <col min="5895" max="5895" width="13.28515625" style="248" customWidth="1"/>
    <col min="5896" max="5896" width="11.28515625" style="248" customWidth="1"/>
    <col min="5897" max="5897" width="16.28515625" style="248" customWidth="1"/>
    <col min="5898" max="6144" width="8.85546875" style="248"/>
    <col min="6145" max="6145" width="38.28515625" style="248" customWidth="1"/>
    <col min="6146" max="6146" width="23" style="248" customWidth="1"/>
    <col min="6147" max="6147" width="15.85546875" style="248" customWidth="1"/>
    <col min="6148" max="6148" width="12.7109375" style="248" customWidth="1"/>
    <col min="6149" max="6149" width="11.140625" style="248" customWidth="1"/>
    <col min="6150" max="6150" width="15.5703125" style="248" customWidth="1"/>
    <col min="6151" max="6151" width="13.28515625" style="248" customWidth="1"/>
    <col min="6152" max="6152" width="11.28515625" style="248" customWidth="1"/>
    <col min="6153" max="6153" width="16.28515625" style="248" customWidth="1"/>
    <col min="6154" max="6400" width="8.85546875" style="248"/>
    <col min="6401" max="6401" width="38.28515625" style="248" customWidth="1"/>
    <col min="6402" max="6402" width="23" style="248" customWidth="1"/>
    <col min="6403" max="6403" width="15.85546875" style="248" customWidth="1"/>
    <col min="6404" max="6404" width="12.7109375" style="248" customWidth="1"/>
    <col min="6405" max="6405" width="11.140625" style="248" customWidth="1"/>
    <col min="6406" max="6406" width="15.5703125" style="248" customWidth="1"/>
    <col min="6407" max="6407" width="13.28515625" style="248" customWidth="1"/>
    <col min="6408" max="6408" width="11.28515625" style="248" customWidth="1"/>
    <col min="6409" max="6409" width="16.28515625" style="248" customWidth="1"/>
    <col min="6410" max="6656" width="8.85546875" style="248"/>
    <col min="6657" max="6657" width="38.28515625" style="248" customWidth="1"/>
    <col min="6658" max="6658" width="23" style="248" customWidth="1"/>
    <col min="6659" max="6659" width="15.85546875" style="248" customWidth="1"/>
    <col min="6660" max="6660" width="12.7109375" style="248" customWidth="1"/>
    <col min="6661" max="6661" width="11.140625" style="248" customWidth="1"/>
    <col min="6662" max="6662" width="15.5703125" style="248" customWidth="1"/>
    <col min="6663" max="6663" width="13.28515625" style="248" customWidth="1"/>
    <col min="6664" max="6664" width="11.28515625" style="248" customWidth="1"/>
    <col min="6665" max="6665" width="16.28515625" style="248" customWidth="1"/>
    <col min="6666" max="6912" width="8.85546875" style="248"/>
    <col min="6913" max="6913" width="38.28515625" style="248" customWidth="1"/>
    <col min="6914" max="6914" width="23" style="248" customWidth="1"/>
    <col min="6915" max="6915" width="15.85546875" style="248" customWidth="1"/>
    <col min="6916" max="6916" width="12.7109375" style="248" customWidth="1"/>
    <col min="6917" max="6917" width="11.140625" style="248" customWidth="1"/>
    <col min="6918" max="6918" width="15.5703125" style="248" customWidth="1"/>
    <col min="6919" max="6919" width="13.28515625" style="248" customWidth="1"/>
    <col min="6920" max="6920" width="11.28515625" style="248" customWidth="1"/>
    <col min="6921" max="6921" width="16.28515625" style="248" customWidth="1"/>
    <col min="6922" max="7168" width="8.85546875" style="248"/>
    <col min="7169" max="7169" width="38.28515625" style="248" customWidth="1"/>
    <col min="7170" max="7170" width="23" style="248" customWidth="1"/>
    <col min="7171" max="7171" width="15.85546875" style="248" customWidth="1"/>
    <col min="7172" max="7172" width="12.7109375" style="248" customWidth="1"/>
    <col min="7173" max="7173" width="11.140625" style="248" customWidth="1"/>
    <col min="7174" max="7174" width="15.5703125" style="248" customWidth="1"/>
    <col min="7175" max="7175" width="13.28515625" style="248" customWidth="1"/>
    <col min="7176" max="7176" width="11.28515625" style="248" customWidth="1"/>
    <col min="7177" max="7177" width="16.28515625" style="248" customWidth="1"/>
    <col min="7178" max="7424" width="8.85546875" style="248"/>
    <col min="7425" max="7425" width="38.28515625" style="248" customWidth="1"/>
    <col min="7426" max="7426" width="23" style="248" customWidth="1"/>
    <col min="7427" max="7427" width="15.85546875" style="248" customWidth="1"/>
    <col min="7428" max="7428" width="12.7109375" style="248" customWidth="1"/>
    <col min="7429" max="7429" width="11.140625" style="248" customWidth="1"/>
    <col min="7430" max="7430" width="15.5703125" style="248" customWidth="1"/>
    <col min="7431" max="7431" width="13.28515625" style="248" customWidth="1"/>
    <col min="7432" max="7432" width="11.28515625" style="248" customWidth="1"/>
    <col min="7433" max="7433" width="16.28515625" style="248" customWidth="1"/>
    <col min="7434" max="7680" width="8.85546875" style="248"/>
    <col min="7681" max="7681" width="38.28515625" style="248" customWidth="1"/>
    <col min="7682" max="7682" width="23" style="248" customWidth="1"/>
    <col min="7683" max="7683" width="15.85546875" style="248" customWidth="1"/>
    <col min="7684" max="7684" width="12.7109375" style="248" customWidth="1"/>
    <col min="7685" max="7685" width="11.140625" style="248" customWidth="1"/>
    <col min="7686" max="7686" width="15.5703125" style="248" customWidth="1"/>
    <col min="7687" max="7687" width="13.28515625" style="248" customWidth="1"/>
    <col min="7688" max="7688" width="11.28515625" style="248" customWidth="1"/>
    <col min="7689" max="7689" width="16.28515625" style="248" customWidth="1"/>
    <col min="7690" max="7936" width="8.85546875" style="248"/>
    <col min="7937" max="7937" width="38.28515625" style="248" customWidth="1"/>
    <col min="7938" max="7938" width="23" style="248" customWidth="1"/>
    <col min="7939" max="7939" width="15.85546875" style="248" customWidth="1"/>
    <col min="7940" max="7940" width="12.7109375" style="248" customWidth="1"/>
    <col min="7941" max="7941" width="11.140625" style="248" customWidth="1"/>
    <col min="7942" max="7942" width="15.5703125" style="248" customWidth="1"/>
    <col min="7943" max="7943" width="13.28515625" style="248" customWidth="1"/>
    <col min="7944" max="7944" width="11.28515625" style="248" customWidth="1"/>
    <col min="7945" max="7945" width="16.28515625" style="248" customWidth="1"/>
    <col min="7946" max="8192" width="8.85546875" style="248"/>
    <col min="8193" max="8193" width="38.28515625" style="248" customWidth="1"/>
    <col min="8194" max="8194" width="23" style="248" customWidth="1"/>
    <col min="8195" max="8195" width="15.85546875" style="248" customWidth="1"/>
    <col min="8196" max="8196" width="12.7109375" style="248" customWidth="1"/>
    <col min="8197" max="8197" width="11.140625" style="248" customWidth="1"/>
    <col min="8198" max="8198" width="15.5703125" style="248" customWidth="1"/>
    <col min="8199" max="8199" width="13.28515625" style="248" customWidth="1"/>
    <col min="8200" max="8200" width="11.28515625" style="248" customWidth="1"/>
    <col min="8201" max="8201" width="16.28515625" style="248" customWidth="1"/>
    <col min="8202" max="8448" width="8.85546875" style="248"/>
    <col min="8449" max="8449" width="38.28515625" style="248" customWidth="1"/>
    <col min="8450" max="8450" width="23" style="248" customWidth="1"/>
    <col min="8451" max="8451" width="15.85546875" style="248" customWidth="1"/>
    <col min="8452" max="8452" width="12.7109375" style="248" customWidth="1"/>
    <col min="8453" max="8453" width="11.140625" style="248" customWidth="1"/>
    <col min="8454" max="8454" width="15.5703125" style="248" customWidth="1"/>
    <col min="8455" max="8455" width="13.28515625" style="248" customWidth="1"/>
    <col min="8456" max="8456" width="11.28515625" style="248" customWidth="1"/>
    <col min="8457" max="8457" width="16.28515625" style="248" customWidth="1"/>
    <col min="8458" max="8704" width="8.85546875" style="248"/>
    <col min="8705" max="8705" width="38.28515625" style="248" customWidth="1"/>
    <col min="8706" max="8706" width="23" style="248" customWidth="1"/>
    <col min="8707" max="8707" width="15.85546875" style="248" customWidth="1"/>
    <col min="8708" max="8708" width="12.7109375" style="248" customWidth="1"/>
    <col min="8709" max="8709" width="11.140625" style="248" customWidth="1"/>
    <col min="8710" max="8710" width="15.5703125" style="248" customWidth="1"/>
    <col min="8711" max="8711" width="13.28515625" style="248" customWidth="1"/>
    <col min="8712" max="8712" width="11.28515625" style="248" customWidth="1"/>
    <col min="8713" max="8713" width="16.28515625" style="248" customWidth="1"/>
    <col min="8714" max="8960" width="8.85546875" style="248"/>
    <col min="8961" max="8961" width="38.28515625" style="248" customWidth="1"/>
    <col min="8962" max="8962" width="23" style="248" customWidth="1"/>
    <col min="8963" max="8963" width="15.85546875" style="248" customWidth="1"/>
    <col min="8964" max="8964" width="12.7109375" style="248" customWidth="1"/>
    <col min="8965" max="8965" width="11.140625" style="248" customWidth="1"/>
    <col min="8966" max="8966" width="15.5703125" style="248" customWidth="1"/>
    <col min="8967" max="8967" width="13.28515625" style="248" customWidth="1"/>
    <col min="8968" max="8968" width="11.28515625" style="248" customWidth="1"/>
    <col min="8969" max="8969" width="16.28515625" style="248" customWidth="1"/>
    <col min="8970" max="9216" width="8.85546875" style="248"/>
    <col min="9217" max="9217" width="38.28515625" style="248" customWidth="1"/>
    <col min="9218" max="9218" width="23" style="248" customWidth="1"/>
    <col min="9219" max="9219" width="15.85546875" style="248" customWidth="1"/>
    <col min="9220" max="9220" width="12.7109375" style="248" customWidth="1"/>
    <col min="9221" max="9221" width="11.140625" style="248" customWidth="1"/>
    <col min="9222" max="9222" width="15.5703125" style="248" customWidth="1"/>
    <col min="9223" max="9223" width="13.28515625" style="248" customWidth="1"/>
    <col min="9224" max="9224" width="11.28515625" style="248" customWidth="1"/>
    <col min="9225" max="9225" width="16.28515625" style="248" customWidth="1"/>
    <col min="9226" max="9472" width="8.85546875" style="248"/>
    <col min="9473" max="9473" width="38.28515625" style="248" customWidth="1"/>
    <col min="9474" max="9474" width="23" style="248" customWidth="1"/>
    <col min="9475" max="9475" width="15.85546875" style="248" customWidth="1"/>
    <col min="9476" max="9476" width="12.7109375" style="248" customWidth="1"/>
    <col min="9477" max="9477" width="11.140625" style="248" customWidth="1"/>
    <col min="9478" max="9478" width="15.5703125" style="248" customWidth="1"/>
    <col min="9479" max="9479" width="13.28515625" style="248" customWidth="1"/>
    <col min="9480" max="9480" width="11.28515625" style="248" customWidth="1"/>
    <col min="9481" max="9481" width="16.28515625" style="248" customWidth="1"/>
    <col min="9482" max="9728" width="8.85546875" style="248"/>
    <col min="9729" max="9729" width="38.28515625" style="248" customWidth="1"/>
    <col min="9730" max="9730" width="23" style="248" customWidth="1"/>
    <col min="9731" max="9731" width="15.85546875" style="248" customWidth="1"/>
    <col min="9732" max="9732" width="12.7109375" style="248" customWidth="1"/>
    <col min="9733" max="9733" width="11.140625" style="248" customWidth="1"/>
    <col min="9734" max="9734" width="15.5703125" style="248" customWidth="1"/>
    <col min="9735" max="9735" width="13.28515625" style="248" customWidth="1"/>
    <col min="9736" max="9736" width="11.28515625" style="248" customWidth="1"/>
    <col min="9737" max="9737" width="16.28515625" style="248" customWidth="1"/>
    <col min="9738" max="9984" width="8.85546875" style="248"/>
    <col min="9985" max="9985" width="38.28515625" style="248" customWidth="1"/>
    <col min="9986" max="9986" width="23" style="248" customWidth="1"/>
    <col min="9987" max="9987" width="15.85546875" style="248" customWidth="1"/>
    <col min="9988" max="9988" width="12.7109375" style="248" customWidth="1"/>
    <col min="9989" max="9989" width="11.140625" style="248" customWidth="1"/>
    <col min="9990" max="9990" width="15.5703125" style="248" customWidth="1"/>
    <col min="9991" max="9991" width="13.28515625" style="248" customWidth="1"/>
    <col min="9992" max="9992" width="11.28515625" style="248" customWidth="1"/>
    <col min="9993" max="9993" width="16.28515625" style="248" customWidth="1"/>
    <col min="9994" max="10240" width="8.85546875" style="248"/>
    <col min="10241" max="10241" width="38.28515625" style="248" customWidth="1"/>
    <col min="10242" max="10242" width="23" style="248" customWidth="1"/>
    <col min="10243" max="10243" width="15.85546875" style="248" customWidth="1"/>
    <col min="10244" max="10244" width="12.7109375" style="248" customWidth="1"/>
    <col min="10245" max="10245" width="11.140625" style="248" customWidth="1"/>
    <col min="10246" max="10246" width="15.5703125" style="248" customWidth="1"/>
    <col min="10247" max="10247" width="13.28515625" style="248" customWidth="1"/>
    <col min="10248" max="10248" width="11.28515625" style="248" customWidth="1"/>
    <col min="10249" max="10249" width="16.28515625" style="248" customWidth="1"/>
    <col min="10250" max="10496" width="8.85546875" style="248"/>
    <col min="10497" max="10497" width="38.28515625" style="248" customWidth="1"/>
    <col min="10498" max="10498" width="23" style="248" customWidth="1"/>
    <col min="10499" max="10499" width="15.85546875" style="248" customWidth="1"/>
    <col min="10500" max="10500" width="12.7109375" style="248" customWidth="1"/>
    <col min="10501" max="10501" width="11.140625" style="248" customWidth="1"/>
    <col min="10502" max="10502" width="15.5703125" style="248" customWidth="1"/>
    <col min="10503" max="10503" width="13.28515625" style="248" customWidth="1"/>
    <col min="10504" max="10504" width="11.28515625" style="248" customWidth="1"/>
    <col min="10505" max="10505" width="16.28515625" style="248" customWidth="1"/>
    <col min="10506" max="10752" width="8.85546875" style="248"/>
    <col min="10753" max="10753" width="38.28515625" style="248" customWidth="1"/>
    <col min="10754" max="10754" width="23" style="248" customWidth="1"/>
    <col min="10755" max="10755" width="15.85546875" style="248" customWidth="1"/>
    <col min="10756" max="10756" width="12.7109375" style="248" customWidth="1"/>
    <col min="10757" max="10757" width="11.140625" style="248" customWidth="1"/>
    <col min="10758" max="10758" width="15.5703125" style="248" customWidth="1"/>
    <col min="10759" max="10759" width="13.28515625" style="248" customWidth="1"/>
    <col min="10760" max="10760" width="11.28515625" style="248" customWidth="1"/>
    <col min="10761" max="10761" width="16.28515625" style="248" customWidth="1"/>
    <col min="10762" max="11008" width="8.85546875" style="248"/>
    <col min="11009" max="11009" width="38.28515625" style="248" customWidth="1"/>
    <col min="11010" max="11010" width="23" style="248" customWidth="1"/>
    <col min="11011" max="11011" width="15.85546875" style="248" customWidth="1"/>
    <col min="11012" max="11012" width="12.7109375" style="248" customWidth="1"/>
    <col min="11013" max="11013" width="11.140625" style="248" customWidth="1"/>
    <col min="11014" max="11014" width="15.5703125" style="248" customWidth="1"/>
    <col min="11015" max="11015" width="13.28515625" style="248" customWidth="1"/>
    <col min="11016" max="11016" width="11.28515625" style="248" customWidth="1"/>
    <col min="11017" max="11017" width="16.28515625" style="248" customWidth="1"/>
    <col min="11018" max="11264" width="8.85546875" style="248"/>
    <col min="11265" max="11265" width="38.28515625" style="248" customWidth="1"/>
    <col min="11266" max="11266" width="23" style="248" customWidth="1"/>
    <col min="11267" max="11267" width="15.85546875" style="248" customWidth="1"/>
    <col min="11268" max="11268" width="12.7109375" style="248" customWidth="1"/>
    <col min="11269" max="11269" width="11.140625" style="248" customWidth="1"/>
    <col min="11270" max="11270" width="15.5703125" style="248" customWidth="1"/>
    <col min="11271" max="11271" width="13.28515625" style="248" customWidth="1"/>
    <col min="11272" max="11272" width="11.28515625" style="248" customWidth="1"/>
    <col min="11273" max="11273" width="16.28515625" style="248" customWidth="1"/>
    <col min="11274" max="11520" width="8.85546875" style="248"/>
    <col min="11521" max="11521" width="38.28515625" style="248" customWidth="1"/>
    <col min="11522" max="11522" width="23" style="248" customWidth="1"/>
    <col min="11523" max="11523" width="15.85546875" style="248" customWidth="1"/>
    <col min="11524" max="11524" width="12.7109375" style="248" customWidth="1"/>
    <col min="11525" max="11525" width="11.140625" style="248" customWidth="1"/>
    <col min="11526" max="11526" width="15.5703125" style="248" customWidth="1"/>
    <col min="11527" max="11527" width="13.28515625" style="248" customWidth="1"/>
    <col min="11528" max="11528" width="11.28515625" style="248" customWidth="1"/>
    <col min="11529" max="11529" width="16.28515625" style="248" customWidth="1"/>
    <col min="11530" max="11776" width="8.85546875" style="248"/>
    <col min="11777" max="11777" width="38.28515625" style="248" customWidth="1"/>
    <col min="11778" max="11778" width="23" style="248" customWidth="1"/>
    <col min="11779" max="11779" width="15.85546875" style="248" customWidth="1"/>
    <col min="11780" max="11780" width="12.7109375" style="248" customWidth="1"/>
    <col min="11781" max="11781" width="11.140625" style="248" customWidth="1"/>
    <col min="11782" max="11782" width="15.5703125" style="248" customWidth="1"/>
    <col min="11783" max="11783" width="13.28515625" style="248" customWidth="1"/>
    <col min="11784" max="11784" width="11.28515625" style="248" customWidth="1"/>
    <col min="11785" max="11785" width="16.28515625" style="248" customWidth="1"/>
    <col min="11786" max="12032" width="8.85546875" style="248"/>
    <col min="12033" max="12033" width="38.28515625" style="248" customWidth="1"/>
    <col min="12034" max="12034" width="23" style="248" customWidth="1"/>
    <col min="12035" max="12035" width="15.85546875" style="248" customWidth="1"/>
    <col min="12036" max="12036" width="12.7109375" style="248" customWidth="1"/>
    <col min="12037" max="12037" width="11.140625" style="248" customWidth="1"/>
    <col min="12038" max="12038" width="15.5703125" style="248" customWidth="1"/>
    <col min="12039" max="12039" width="13.28515625" style="248" customWidth="1"/>
    <col min="12040" max="12040" width="11.28515625" style="248" customWidth="1"/>
    <col min="12041" max="12041" width="16.28515625" style="248" customWidth="1"/>
    <col min="12042" max="12288" width="8.85546875" style="248"/>
    <col min="12289" max="12289" width="38.28515625" style="248" customWidth="1"/>
    <col min="12290" max="12290" width="23" style="248" customWidth="1"/>
    <col min="12291" max="12291" width="15.85546875" style="248" customWidth="1"/>
    <col min="12292" max="12292" width="12.7109375" style="248" customWidth="1"/>
    <col min="12293" max="12293" width="11.140625" style="248" customWidth="1"/>
    <col min="12294" max="12294" width="15.5703125" style="248" customWidth="1"/>
    <col min="12295" max="12295" width="13.28515625" style="248" customWidth="1"/>
    <col min="12296" max="12296" width="11.28515625" style="248" customWidth="1"/>
    <col min="12297" max="12297" width="16.28515625" style="248" customWidth="1"/>
    <col min="12298" max="12544" width="8.85546875" style="248"/>
    <col min="12545" max="12545" width="38.28515625" style="248" customWidth="1"/>
    <col min="12546" max="12546" width="23" style="248" customWidth="1"/>
    <col min="12547" max="12547" width="15.85546875" style="248" customWidth="1"/>
    <col min="12548" max="12548" width="12.7109375" style="248" customWidth="1"/>
    <col min="12549" max="12549" width="11.140625" style="248" customWidth="1"/>
    <col min="12550" max="12550" width="15.5703125" style="248" customWidth="1"/>
    <col min="12551" max="12551" width="13.28515625" style="248" customWidth="1"/>
    <col min="12552" max="12552" width="11.28515625" style="248" customWidth="1"/>
    <col min="12553" max="12553" width="16.28515625" style="248" customWidth="1"/>
    <col min="12554" max="12800" width="8.85546875" style="248"/>
    <col min="12801" max="12801" width="38.28515625" style="248" customWidth="1"/>
    <col min="12802" max="12802" width="23" style="248" customWidth="1"/>
    <col min="12803" max="12803" width="15.85546875" style="248" customWidth="1"/>
    <col min="12804" max="12804" width="12.7109375" style="248" customWidth="1"/>
    <col min="12805" max="12805" width="11.140625" style="248" customWidth="1"/>
    <col min="12806" max="12806" width="15.5703125" style="248" customWidth="1"/>
    <col min="12807" max="12807" width="13.28515625" style="248" customWidth="1"/>
    <col min="12808" max="12808" width="11.28515625" style="248" customWidth="1"/>
    <col min="12809" max="12809" width="16.28515625" style="248" customWidth="1"/>
    <col min="12810" max="13056" width="8.85546875" style="248"/>
    <col min="13057" max="13057" width="38.28515625" style="248" customWidth="1"/>
    <col min="13058" max="13058" width="23" style="248" customWidth="1"/>
    <col min="13059" max="13059" width="15.85546875" style="248" customWidth="1"/>
    <col min="13060" max="13060" width="12.7109375" style="248" customWidth="1"/>
    <col min="13061" max="13061" width="11.140625" style="248" customWidth="1"/>
    <col min="13062" max="13062" width="15.5703125" style="248" customWidth="1"/>
    <col min="13063" max="13063" width="13.28515625" style="248" customWidth="1"/>
    <col min="13064" max="13064" width="11.28515625" style="248" customWidth="1"/>
    <col min="13065" max="13065" width="16.28515625" style="248" customWidth="1"/>
    <col min="13066" max="13312" width="8.85546875" style="248"/>
    <col min="13313" max="13313" width="38.28515625" style="248" customWidth="1"/>
    <col min="13314" max="13314" width="23" style="248" customWidth="1"/>
    <col min="13315" max="13315" width="15.85546875" style="248" customWidth="1"/>
    <col min="13316" max="13316" width="12.7109375" style="248" customWidth="1"/>
    <col min="13317" max="13317" width="11.140625" style="248" customWidth="1"/>
    <col min="13318" max="13318" width="15.5703125" style="248" customWidth="1"/>
    <col min="13319" max="13319" width="13.28515625" style="248" customWidth="1"/>
    <col min="13320" max="13320" width="11.28515625" style="248" customWidth="1"/>
    <col min="13321" max="13321" width="16.28515625" style="248" customWidth="1"/>
    <col min="13322" max="13568" width="8.85546875" style="248"/>
    <col min="13569" max="13569" width="38.28515625" style="248" customWidth="1"/>
    <col min="13570" max="13570" width="23" style="248" customWidth="1"/>
    <col min="13571" max="13571" width="15.85546875" style="248" customWidth="1"/>
    <col min="13572" max="13572" width="12.7109375" style="248" customWidth="1"/>
    <col min="13573" max="13573" width="11.140625" style="248" customWidth="1"/>
    <col min="13574" max="13574" width="15.5703125" style="248" customWidth="1"/>
    <col min="13575" max="13575" width="13.28515625" style="248" customWidth="1"/>
    <col min="13576" max="13576" width="11.28515625" style="248" customWidth="1"/>
    <col min="13577" max="13577" width="16.28515625" style="248" customWidth="1"/>
    <col min="13578" max="13824" width="8.85546875" style="248"/>
    <col min="13825" max="13825" width="38.28515625" style="248" customWidth="1"/>
    <col min="13826" max="13826" width="23" style="248" customWidth="1"/>
    <col min="13827" max="13827" width="15.85546875" style="248" customWidth="1"/>
    <col min="13828" max="13828" width="12.7109375" style="248" customWidth="1"/>
    <col min="13829" max="13829" width="11.140625" style="248" customWidth="1"/>
    <col min="13830" max="13830" width="15.5703125" style="248" customWidth="1"/>
    <col min="13831" max="13831" width="13.28515625" style="248" customWidth="1"/>
    <col min="13832" max="13832" width="11.28515625" style="248" customWidth="1"/>
    <col min="13833" max="13833" width="16.28515625" style="248" customWidth="1"/>
    <col min="13834" max="14080" width="8.85546875" style="248"/>
    <col min="14081" max="14081" width="38.28515625" style="248" customWidth="1"/>
    <col min="14082" max="14082" width="23" style="248" customWidth="1"/>
    <col min="14083" max="14083" width="15.85546875" style="248" customWidth="1"/>
    <col min="14084" max="14084" width="12.7109375" style="248" customWidth="1"/>
    <col min="14085" max="14085" width="11.140625" style="248" customWidth="1"/>
    <col min="14086" max="14086" width="15.5703125" style="248" customWidth="1"/>
    <col min="14087" max="14087" width="13.28515625" style="248" customWidth="1"/>
    <col min="14088" max="14088" width="11.28515625" style="248" customWidth="1"/>
    <col min="14089" max="14089" width="16.28515625" style="248" customWidth="1"/>
    <col min="14090" max="14336" width="8.85546875" style="248"/>
    <col min="14337" max="14337" width="38.28515625" style="248" customWidth="1"/>
    <col min="14338" max="14338" width="23" style="248" customWidth="1"/>
    <col min="14339" max="14339" width="15.85546875" style="248" customWidth="1"/>
    <col min="14340" max="14340" width="12.7109375" style="248" customWidth="1"/>
    <col min="14341" max="14341" width="11.140625" style="248" customWidth="1"/>
    <col min="14342" max="14342" width="15.5703125" style="248" customWidth="1"/>
    <col min="14343" max="14343" width="13.28515625" style="248" customWidth="1"/>
    <col min="14344" max="14344" width="11.28515625" style="248" customWidth="1"/>
    <col min="14345" max="14345" width="16.28515625" style="248" customWidth="1"/>
    <col min="14346" max="14592" width="8.85546875" style="248"/>
    <col min="14593" max="14593" width="38.28515625" style="248" customWidth="1"/>
    <col min="14594" max="14594" width="23" style="248" customWidth="1"/>
    <col min="14595" max="14595" width="15.85546875" style="248" customWidth="1"/>
    <col min="14596" max="14596" width="12.7109375" style="248" customWidth="1"/>
    <col min="14597" max="14597" width="11.140625" style="248" customWidth="1"/>
    <col min="14598" max="14598" width="15.5703125" style="248" customWidth="1"/>
    <col min="14599" max="14599" width="13.28515625" style="248" customWidth="1"/>
    <col min="14600" max="14600" width="11.28515625" style="248" customWidth="1"/>
    <col min="14601" max="14601" width="16.28515625" style="248" customWidth="1"/>
    <col min="14602" max="14848" width="8.85546875" style="248"/>
    <col min="14849" max="14849" width="38.28515625" style="248" customWidth="1"/>
    <col min="14850" max="14850" width="23" style="248" customWidth="1"/>
    <col min="14851" max="14851" width="15.85546875" style="248" customWidth="1"/>
    <col min="14852" max="14852" width="12.7109375" style="248" customWidth="1"/>
    <col min="14853" max="14853" width="11.140625" style="248" customWidth="1"/>
    <col min="14854" max="14854" width="15.5703125" style="248" customWidth="1"/>
    <col min="14855" max="14855" width="13.28515625" style="248" customWidth="1"/>
    <col min="14856" max="14856" width="11.28515625" style="248" customWidth="1"/>
    <col min="14857" max="14857" width="16.28515625" style="248" customWidth="1"/>
    <col min="14858" max="15104" width="8.85546875" style="248"/>
    <col min="15105" max="15105" width="38.28515625" style="248" customWidth="1"/>
    <col min="15106" max="15106" width="23" style="248" customWidth="1"/>
    <col min="15107" max="15107" width="15.85546875" style="248" customWidth="1"/>
    <col min="15108" max="15108" width="12.7109375" style="248" customWidth="1"/>
    <col min="15109" max="15109" width="11.140625" style="248" customWidth="1"/>
    <col min="15110" max="15110" width="15.5703125" style="248" customWidth="1"/>
    <col min="15111" max="15111" width="13.28515625" style="248" customWidth="1"/>
    <col min="15112" max="15112" width="11.28515625" style="248" customWidth="1"/>
    <col min="15113" max="15113" width="16.28515625" style="248" customWidth="1"/>
    <col min="15114" max="15360" width="8.85546875" style="248"/>
    <col min="15361" max="15361" width="38.28515625" style="248" customWidth="1"/>
    <col min="15362" max="15362" width="23" style="248" customWidth="1"/>
    <col min="15363" max="15363" width="15.85546875" style="248" customWidth="1"/>
    <col min="15364" max="15364" width="12.7109375" style="248" customWidth="1"/>
    <col min="15365" max="15365" width="11.140625" style="248" customWidth="1"/>
    <col min="15366" max="15366" width="15.5703125" style="248" customWidth="1"/>
    <col min="15367" max="15367" width="13.28515625" style="248" customWidth="1"/>
    <col min="15368" max="15368" width="11.28515625" style="248" customWidth="1"/>
    <col min="15369" max="15369" width="16.28515625" style="248" customWidth="1"/>
    <col min="15370" max="15616" width="8.85546875" style="248"/>
    <col min="15617" max="15617" width="38.28515625" style="248" customWidth="1"/>
    <col min="15618" max="15618" width="23" style="248" customWidth="1"/>
    <col min="15619" max="15619" width="15.85546875" style="248" customWidth="1"/>
    <col min="15620" max="15620" width="12.7109375" style="248" customWidth="1"/>
    <col min="15621" max="15621" width="11.140625" style="248" customWidth="1"/>
    <col min="15622" max="15622" width="15.5703125" style="248" customWidth="1"/>
    <col min="15623" max="15623" width="13.28515625" style="248" customWidth="1"/>
    <col min="15624" max="15624" width="11.28515625" style="248" customWidth="1"/>
    <col min="15625" max="15625" width="16.28515625" style="248" customWidth="1"/>
    <col min="15626" max="15872" width="8.85546875" style="248"/>
    <col min="15873" max="15873" width="38.28515625" style="248" customWidth="1"/>
    <col min="15874" max="15874" width="23" style="248" customWidth="1"/>
    <col min="15875" max="15875" width="15.85546875" style="248" customWidth="1"/>
    <col min="15876" max="15876" width="12.7109375" style="248" customWidth="1"/>
    <col min="15877" max="15877" width="11.140625" style="248" customWidth="1"/>
    <col min="15878" max="15878" width="15.5703125" style="248" customWidth="1"/>
    <col min="15879" max="15879" width="13.28515625" style="248" customWidth="1"/>
    <col min="15880" max="15880" width="11.28515625" style="248" customWidth="1"/>
    <col min="15881" max="15881" width="16.28515625" style="248" customWidth="1"/>
    <col min="15882" max="16128" width="8.85546875" style="248"/>
    <col min="16129" max="16129" width="38.28515625" style="248" customWidth="1"/>
    <col min="16130" max="16130" width="23" style="248" customWidth="1"/>
    <col min="16131" max="16131" width="15.85546875" style="248" customWidth="1"/>
    <col min="16132" max="16132" width="12.7109375" style="248" customWidth="1"/>
    <col min="16133" max="16133" width="11.140625" style="248" customWidth="1"/>
    <col min="16134" max="16134" width="15.5703125" style="248" customWidth="1"/>
    <col min="16135" max="16135" width="13.28515625" style="248" customWidth="1"/>
    <col min="16136" max="16136" width="11.28515625" style="248" customWidth="1"/>
    <col min="16137" max="16137" width="16.28515625" style="248" customWidth="1"/>
    <col min="16138" max="16384" width="8.85546875" style="248"/>
  </cols>
  <sheetData>
    <row r="1" spans="1:256">
      <c r="E1" s="261"/>
      <c r="F1" s="261"/>
      <c r="G1" s="262"/>
      <c r="H1" s="231"/>
      <c r="I1" s="248"/>
    </row>
    <row r="2" spans="1:256">
      <c r="E2" s="261"/>
      <c r="F2" s="261"/>
      <c r="G2" s="262"/>
      <c r="H2" s="231"/>
      <c r="I2" s="248"/>
    </row>
    <row r="3" spans="1:256">
      <c r="E3" s="261"/>
      <c r="F3" s="261"/>
      <c r="G3" s="262"/>
      <c r="H3" s="231"/>
      <c r="I3" s="248"/>
    </row>
    <row r="4" spans="1:256">
      <c r="E4" s="261"/>
      <c r="F4" s="261"/>
      <c r="G4" s="262"/>
      <c r="H4" s="231"/>
      <c r="I4" s="248"/>
    </row>
    <row r="5" spans="1:256">
      <c r="E5" s="261"/>
      <c r="F5" s="261"/>
      <c r="G5" s="262"/>
      <c r="H5" s="231"/>
      <c r="I5" s="248"/>
    </row>
    <row r="6" spans="1:256">
      <c r="F6" s="263"/>
      <c r="G6" s="262"/>
      <c r="H6" s="231"/>
      <c r="I6" s="2"/>
    </row>
    <row r="7" spans="1:256">
      <c r="F7" s="263"/>
      <c r="G7" s="262"/>
    </row>
    <row r="8" spans="1:256" ht="40.5" customHeight="1">
      <c r="A8" s="389" t="s">
        <v>771</v>
      </c>
      <c r="B8" s="389"/>
      <c r="C8" s="390"/>
      <c r="D8" s="390"/>
      <c r="E8" s="390"/>
      <c r="F8" s="390"/>
      <c r="G8" s="390"/>
      <c r="H8" s="390"/>
      <c r="I8" s="390"/>
    </row>
    <row r="9" spans="1:256">
      <c r="F9" s="249"/>
      <c r="G9" s="249"/>
      <c r="H9" s="249"/>
      <c r="I9" s="249" t="s">
        <v>759</v>
      </c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7"/>
      <c r="FV9" s="247"/>
      <c r="FW9" s="247"/>
      <c r="FX9" s="247"/>
      <c r="FY9" s="247"/>
      <c r="FZ9" s="247"/>
      <c r="GA9" s="247"/>
      <c r="GB9" s="247"/>
      <c r="GC9" s="247"/>
      <c r="GD9" s="247"/>
      <c r="GE9" s="247"/>
      <c r="GF9" s="247"/>
      <c r="GG9" s="247"/>
      <c r="GH9" s="247"/>
      <c r="GI9" s="247"/>
      <c r="GJ9" s="247"/>
      <c r="GK9" s="247"/>
      <c r="GL9" s="247"/>
      <c r="GM9" s="247"/>
      <c r="GN9" s="247"/>
      <c r="GO9" s="247"/>
      <c r="GP9" s="247"/>
      <c r="GQ9" s="247"/>
      <c r="GR9" s="247"/>
      <c r="GS9" s="247"/>
      <c r="GT9" s="247"/>
      <c r="GU9" s="247"/>
      <c r="GV9" s="247"/>
      <c r="GW9" s="247"/>
      <c r="GX9" s="247"/>
      <c r="GY9" s="247"/>
      <c r="GZ9" s="247"/>
      <c r="HA9" s="247"/>
      <c r="HB9" s="247"/>
      <c r="HC9" s="247"/>
      <c r="HD9" s="247"/>
      <c r="HE9" s="247"/>
      <c r="HF9" s="247"/>
      <c r="HG9" s="247"/>
      <c r="HH9" s="247"/>
      <c r="HI9" s="247"/>
      <c r="HJ9" s="247"/>
      <c r="HK9" s="247"/>
      <c r="HL9" s="247"/>
      <c r="HM9" s="247"/>
      <c r="HN9" s="247"/>
      <c r="HO9" s="247"/>
      <c r="HP9" s="247"/>
      <c r="HQ9" s="247"/>
      <c r="HR9" s="247"/>
      <c r="HS9" s="247"/>
      <c r="HT9" s="247"/>
      <c r="HU9" s="247"/>
      <c r="HV9" s="247"/>
      <c r="HW9" s="247"/>
      <c r="HX9" s="247"/>
      <c r="HY9" s="247"/>
      <c r="HZ9" s="247"/>
      <c r="IA9" s="247"/>
      <c r="IB9" s="247"/>
      <c r="IC9" s="247"/>
      <c r="ID9" s="247"/>
      <c r="IE9" s="247"/>
      <c r="IF9" s="247"/>
      <c r="IG9" s="247"/>
      <c r="IH9" s="247"/>
      <c r="II9" s="247"/>
      <c r="IJ9" s="247"/>
      <c r="IK9" s="247"/>
      <c r="IL9" s="247"/>
      <c r="IM9" s="247"/>
      <c r="IN9" s="247"/>
      <c r="IO9" s="247"/>
      <c r="IP9" s="247"/>
      <c r="IQ9" s="247"/>
      <c r="IR9" s="247"/>
      <c r="IS9" s="247"/>
      <c r="IT9" s="247"/>
      <c r="IU9" s="247"/>
      <c r="IV9" s="247"/>
    </row>
    <row r="10" spans="1:256" ht="144" customHeight="1">
      <c r="A10" s="264" t="s">
        <v>760</v>
      </c>
      <c r="B10" s="264" t="s">
        <v>770</v>
      </c>
      <c r="C10" s="264" t="s">
        <v>772</v>
      </c>
      <c r="D10" s="264" t="s">
        <v>773</v>
      </c>
      <c r="E10" s="264" t="s">
        <v>774</v>
      </c>
      <c r="F10" s="265" t="s">
        <v>775</v>
      </c>
      <c r="G10" s="264" t="s">
        <v>776</v>
      </c>
      <c r="H10" s="264" t="s">
        <v>777</v>
      </c>
      <c r="I10" s="264" t="s">
        <v>778</v>
      </c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7"/>
      <c r="FL10" s="247"/>
      <c r="FM10" s="247"/>
      <c r="FN10" s="247"/>
      <c r="FO10" s="247"/>
      <c r="FP10" s="247"/>
      <c r="FQ10" s="247"/>
      <c r="FR10" s="247"/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7"/>
      <c r="GF10" s="247"/>
      <c r="GG10" s="247"/>
      <c r="GH10" s="247"/>
      <c r="GI10" s="247"/>
      <c r="GJ10" s="247"/>
      <c r="GK10" s="247"/>
      <c r="GL10" s="247"/>
      <c r="GM10" s="247"/>
      <c r="GN10" s="247"/>
      <c r="GO10" s="247"/>
      <c r="GP10" s="247"/>
      <c r="GQ10" s="247"/>
      <c r="GR10" s="247"/>
      <c r="GS10" s="247"/>
      <c r="GT10" s="247"/>
      <c r="GU10" s="247"/>
      <c r="GV10" s="247"/>
      <c r="GW10" s="247"/>
      <c r="GX10" s="247"/>
      <c r="GY10" s="247"/>
      <c r="GZ10" s="247"/>
      <c r="HA10" s="247"/>
      <c r="HB10" s="247"/>
      <c r="HC10" s="247"/>
      <c r="HD10" s="247"/>
      <c r="HE10" s="247"/>
      <c r="HF10" s="247"/>
      <c r="HG10" s="247"/>
      <c r="HH10" s="247"/>
      <c r="HI10" s="247"/>
      <c r="HJ10" s="247"/>
      <c r="HK10" s="247"/>
      <c r="HL10" s="247"/>
      <c r="HM10" s="247"/>
      <c r="HN10" s="247"/>
      <c r="HO10" s="247"/>
      <c r="HP10" s="247"/>
      <c r="HQ10" s="247"/>
      <c r="HR10" s="247"/>
      <c r="HS10" s="247"/>
      <c r="HT10" s="247"/>
      <c r="HU10" s="247"/>
      <c r="HV10" s="247"/>
      <c r="HW10" s="247"/>
      <c r="HX10" s="247"/>
      <c r="HY10" s="247"/>
      <c r="HZ10" s="247"/>
      <c r="IA10" s="247"/>
      <c r="IB10" s="247"/>
      <c r="IC10" s="247"/>
      <c r="ID10" s="247"/>
      <c r="IE10" s="247"/>
      <c r="IF10" s="247"/>
      <c r="IG10" s="247"/>
      <c r="IH10" s="247"/>
      <c r="II10" s="247"/>
      <c r="IJ10" s="247"/>
      <c r="IK10" s="247"/>
      <c r="IL10" s="247"/>
      <c r="IM10" s="247"/>
      <c r="IN10" s="247"/>
      <c r="IO10" s="247"/>
      <c r="IP10" s="247"/>
      <c r="IQ10" s="247"/>
      <c r="IR10" s="247"/>
      <c r="IS10" s="247"/>
      <c r="IT10" s="247"/>
      <c r="IU10" s="247"/>
      <c r="IV10" s="247"/>
    </row>
    <row r="11" spans="1:256" ht="24" customHeight="1">
      <c r="A11" s="240" t="s">
        <v>764</v>
      </c>
      <c r="B11" s="240"/>
      <c r="C11" s="251">
        <f t="shared" ref="C11:I11" si="0">C13+C14</f>
        <v>5767.1745200000005</v>
      </c>
      <c r="D11" s="251">
        <f t="shared" si="0"/>
        <v>10248.582039999999</v>
      </c>
      <c r="E11" s="251">
        <f t="shared" si="0"/>
        <v>5767.1645200000003</v>
      </c>
      <c r="F11" s="251">
        <f t="shared" si="0"/>
        <v>10248.59204</v>
      </c>
      <c r="G11" s="251">
        <f t="shared" si="0"/>
        <v>13420.26268</v>
      </c>
      <c r="H11" s="251">
        <f t="shared" si="0"/>
        <v>10248.582039999999</v>
      </c>
      <c r="I11" s="251">
        <f t="shared" si="0"/>
        <v>13420.272680000002</v>
      </c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7"/>
      <c r="FK11" s="247"/>
      <c r="FL11" s="247"/>
      <c r="FM11" s="247"/>
      <c r="FN11" s="247"/>
      <c r="FO11" s="247"/>
      <c r="FP11" s="247"/>
      <c r="FQ11" s="247"/>
      <c r="FR11" s="247"/>
      <c r="FS11" s="247"/>
      <c r="FT11" s="247"/>
      <c r="FU11" s="247"/>
      <c r="FV11" s="247"/>
      <c r="FW11" s="247"/>
      <c r="FX11" s="247"/>
      <c r="FY11" s="247"/>
      <c r="FZ11" s="247"/>
      <c r="GA11" s="247"/>
      <c r="GB11" s="247"/>
      <c r="GC11" s="247"/>
      <c r="GD11" s="247"/>
      <c r="GE11" s="247"/>
      <c r="GF11" s="247"/>
      <c r="GG11" s="247"/>
      <c r="GH11" s="247"/>
      <c r="GI11" s="247"/>
      <c r="GJ11" s="247"/>
      <c r="GK11" s="247"/>
      <c r="GL11" s="247"/>
      <c r="GM11" s="247"/>
      <c r="GN11" s="247"/>
      <c r="GO11" s="247"/>
      <c r="GP11" s="247"/>
      <c r="GQ11" s="247"/>
      <c r="GR11" s="247"/>
      <c r="GS11" s="247"/>
      <c r="GT11" s="247"/>
      <c r="GU11" s="247"/>
      <c r="GV11" s="247"/>
      <c r="GW11" s="247"/>
      <c r="GX11" s="247"/>
      <c r="GY11" s="247"/>
      <c r="GZ11" s="247"/>
      <c r="HA11" s="247"/>
      <c r="HB11" s="247"/>
      <c r="HC11" s="247"/>
      <c r="HD11" s="247"/>
      <c r="HE11" s="247"/>
      <c r="HF11" s="247"/>
      <c r="HG11" s="247"/>
      <c r="HH11" s="247"/>
      <c r="HI11" s="247"/>
      <c r="HJ11" s="247"/>
      <c r="HK11" s="247"/>
      <c r="HL11" s="247"/>
      <c r="HM11" s="247"/>
      <c r="HN11" s="247"/>
      <c r="HO11" s="247"/>
      <c r="HP11" s="247"/>
      <c r="HQ11" s="247"/>
      <c r="HR11" s="247"/>
      <c r="HS11" s="247"/>
      <c r="HT11" s="247"/>
      <c r="HU11" s="247"/>
      <c r="HV11" s="247"/>
      <c r="HW11" s="247"/>
      <c r="HX11" s="247"/>
      <c r="HY11" s="247"/>
      <c r="HZ11" s="247"/>
      <c r="IA11" s="247"/>
      <c r="IB11" s="247"/>
      <c r="IC11" s="247"/>
      <c r="ID11" s="247"/>
      <c r="IE11" s="247"/>
      <c r="IF11" s="247"/>
      <c r="IG11" s="247"/>
      <c r="IH11" s="247"/>
      <c r="II11" s="247"/>
      <c r="IJ11" s="247"/>
      <c r="IK11" s="247"/>
      <c r="IL11" s="247"/>
      <c r="IM11" s="247"/>
      <c r="IN11" s="247"/>
      <c r="IO11" s="247"/>
      <c r="IP11" s="247"/>
      <c r="IQ11" s="247"/>
      <c r="IR11" s="247"/>
      <c r="IS11" s="247"/>
      <c r="IT11" s="247"/>
      <c r="IU11" s="247"/>
      <c r="IV11" s="247"/>
    </row>
    <row r="12" spans="1:256" ht="22.5" customHeight="1">
      <c r="A12" s="240" t="s">
        <v>765</v>
      </c>
      <c r="B12" s="240"/>
      <c r="C12" s="251"/>
      <c r="D12" s="251"/>
      <c r="E12" s="251"/>
      <c r="F12" s="251"/>
      <c r="G12" s="266"/>
      <c r="H12" s="266"/>
      <c r="I12" s="266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7"/>
      <c r="FJ12" s="247"/>
      <c r="FK12" s="247"/>
      <c r="FL12" s="247"/>
      <c r="FM12" s="247"/>
      <c r="FN12" s="247"/>
      <c r="FO12" s="247"/>
      <c r="FP12" s="247"/>
      <c r="FQ12" s="247"/>
      <c r="FR12" s="247"/>
      <c r="FS12" s="247"/>
      <c r="FT12" s="247"/>
      <c r="FU12" s="247"/>
      <c r="FV12" s="247"/>
      <c r="FW12" s="247"/>
      <c r="FX12" s="247"/>
      <c r="FY12" s="247"/>
      <c r="FZ12" s="247"/>
      <c r="GA12" s="247"/>
      <c r="GB12" s="247"/>
      <c r="GC12" s="247"/>
      <c r="GD12" s="247"/>
      <c r="GE12" s="247"/>
      <c r="GF12" s="247"/>
      <c r="GG12" s="247"/>
      <c r="GH12" s="247"/>
      <c r="GI12" s="247"/>
      <c r="GJ12" s="247"/>
      <c r="GK12" s="247"/>
      <c r="GL12" s="247"/>
      <c r="GM12" s="247"/>
      <c r="GN12" s="247"/>
      <c r="GO12" s="247"/>
      <c r="GP12" s="247"/>
      <c r="GQ12" s="247"/>
      <c r="GR12" s="247"/>
      <c r="GS12" s="247"/>
      <c r="GT12" s="247"/>
      <c r="GU12" s="247"/>
      <c r="GV12" s="247"/>
      <c r="GW12" s="247"/>
      <c r="GX12" s="247"/>
      <c r="GY12" s="247"/>
      <c r="GZ12" s="247"/>
      <c r="HA12" s="247"/>
      <c r="HB12" s="247"/>
      <c r="HC12" s="247"/>
      <c r="HD12" s="247"/>
      <c r="HE12" s="247"/>
      <c r="HF12" s="247"/>
      <c r="HG12" s="247"/>
      <c r="HH12" s="247"/>
      <c r="HI12" s="247"/>
      <c r="HJ12" s="247"/>
      <c r="HK12" s="247"/>
      <c r="HL12" s="247"/>
      <c r="HM12" s="247"/>
      <c r="HN12" s="247"/>
      <c r="HO12" s="247"/>
      <c r="HP12" s="247"/>
      <c r="HQ12" s="247"/>
      <c r="HR12" s="247"/>
      <c r="HS12" s="247"/>
      <c r="HT12" s="247"/>
      <c r="HU12" s="247"/>
      <c r="HV12" s="247"/>
      <c r="HW12" s="247"/>
      <c r="HX12" s="247"/>
      <c r="HY12" s="247"/>
      <c r="HZ12" s="247"/>
      <c r="IA12" s="247"/>
      <c r="IB12" s="247"/>
      <c r="IC12" s="247"/>
      <c r="ID12" s="247"/>
      <c r="IE12" s="247"/>
      <c r="IF12" s="247"/>
      <c r="IG12" s="247"/>
      <c r="IH12" s="247"/>
      <c r="II12" s="247"/>
      <c r="IJ12" s="247"/>
      <c r="IK12" s="247"/>
      <c r="IL12" s="247"/>
      <c r="IM12" s="247"/>
      <c r="IN12" s="247"/>
      <c r="IO12" s="247"/>
      <c r="IP12" s="247"/>
      <c r="IQ12" s="247"/>
      <c r="IR12" s="247"/>
      <c r="IS12" s="247"/>
      <c r="IT12" s="247"/>
      <c r="IU12" s="247"/>
      <c r="IV12" s="247"/>
    </row>
    <row r="13" spans="1:256" ht="53.25" customHeight="1">
      <c r="A13" s="240" t="s">
        <v>766</v>
      </c>
      <c r="B13" s="313" t="s">
        <v>779</v>
      </c>
      <c r="C13" s="251">
        <v>5767.1645200000003</v>
      </c>
      <c r="D13" s="251">
        <v>10248.582039999999</v>
      </c>
      <c r="E13" s="251">
        <v>5767.1645200000003</v>
      </c>
      <c r="F13" s="251">
        <f>C13+D13-E13</f>
        <v>10248.582039999999</v>
      </c>
      <c r="G13" s="251">
        <v>13420.26268</v>
      </c>
      <c r="H13" s="251">
        <v>10248.582039999999</v>
      </c>
      <c r="I13" s="251">
        <f>F13+G13-H13</f>
        <v>13420.262680000002</v>
      </c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7"/>
      <c r="FL13" s="247"/>
      <c r="FM13" s="247"/>
      <c r="FN13" s="247"/>
      <c r="FO13" s="247"/>
      <c r="FP13" s="247"/>
      <c r="FQ13" s="247"/>
      <c r="FR13" s="247"/>
      <c r="FS13" s="247"/>
      <c r="FT13" s="247"/>
      <c r="FU13" s="247"/>
      <c r="FV13" s="247"/>
      <c r="FW13" s="247"/>
      <c r="FX13" s="247"/>
      <c r="FY13" s="247"/>
      <c r="FZ13" s="247"/>
      <c r="GA13" s="247"/>
      <c r="GB13" s="247"/>
      <c r="GC13" s="247"/>
      <c r="GD13" s="247"/>
      <c r="GE13" s="247"/>
      <c r="GF13" s="247"/>
      <c r="GG13" s="247"/>
      <c r="GH13" s="247"/>
      <c r="GI13" s="247"/>
      <c r="GJ13" s="247"/>
      <c r="GK13" s="247"/>
      <c r="GL13" s="247"/>
      <c r="GM13" s="247"/>
      <c r="GN13" s="247"/>
      <c r="GO13" s="247"/>
      <c r="GP13" s="247"/>
      <c r="GQ13" s="247"/>
      <c r="GR13" s="247"/>
      <c r="GS13" s="247"/>
      <c r="GT13" s="247"/>
      <c r="GU13" s="247"/>
      <c r="GV13" s="247"/>
      <c r="GW13" s="247"/>
      <c r="GX13" s="247"/>
      <c r="GY13" s="247"/>
      <c r="GZ13" s="247"/>
      <c r="HA13" s="247"/>
      <c r="HB13" s="247"/>
      <c r="HC13" s="247"/>
      <c r="HD13" s="247"/>
      <c r="HE13" s="247"/>
      <c r="HF13" s="247"/>
      <c r="HG13" s="247"/>
      <c r="HH13" s="247"/>
      <c r="HI13" s="247"/>
      <c r="HJ13" s="247"/>
      <c r="HK13" s="247"/>
      <c r="HL13" s="247"/>
      <c r="HM13" s="247"/>
      <c r="HN13" s="247"/>
      <c r="HO13" s="247"/>
      <c r="HP13" s="247"/>
      <c r="HQ13" s="247"/>
      <c r="HR13" s="247"/>
      <c r="HS13" s="247"/>
      <c r="HT13" s="247"/>
      <c r="HU13" s="247"/>
      <c r="HV13" s="247"/>
      <c r="HW13" s="247"/>
      <c r="HX13" s="247"/>
      <c r="HY13" s="247"/>
      <c r="HZ13" s="247"/>
      <c r="IA13" s="247"/>
      <c r="IB13" s="247"/>
      <c r="IC13" s="247"/>
      <c r="ID13" s="247"/>
      <c r="IE13" s="247"/>
      <c r="IF13" s="247"/>
      <c r="IG13" s="247"/>
      <c r="IH13" s="247"/>
      <c r="II13" s="247"/>
      <c r="IJ13" s="247"/>
      <c r="IK13" s="247"/>
      <c r="IL13" s="247"/>
      <c r="IM13" s="247"/>
      <c r="IN13" s="247"/>
      <c r="IO13" s="247"/>
      <c r="IP13" s="247"/>
      <c r="IQ13" s="247"/>
      <c r="IR13" s="247"/>
      <c r="IS13" s="247"/>
      <c r="IT13" s="247"/>
      <c r="IU13" s="247"/>
      <c r="IV13" s="247"/>
    </row>
    <row r="14" spans="1:256" ht="54" customHeight="1">
      <c r="A14" s="240" t="s">
        <v>768</v>
      </c>
      <c r="B14" s="240"/>
      <c r="C14" s="251">
        <v>0.01</v>
      </c>
      <c r="D14" s="251">
        <v>0</v>
      </c>
      <c r="E14" s="251">
        <v>0</v>
      </c>
      <c r="F14" s="251">
        <f>C14+D14-E14</f>
        <v>0.01</v>
      </c>
      <c r="G14" s="251">
        <v>0</v>
      </c>
      <c r="H14" s="251">
        <v>0</v>
      </c>
      <c r="I14" s="251">
        <f>F14-H14</f>
        <v>0.01</v>
      </c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7"/>
      <c r="GH14" s="247"/>
      <c r="GI14" s="247"/>
      <c r="GJ14" s="247"/>
      <c r="GK14" s="247"/>
      <c r="GL14" s="247"/>
      <c r="GM14" s="247"/>
      <c r="GN14" s="247"/>
      <c r="GO14" s="247"/>
      <c r="GP14" s="247"/>
      <c r="GQ14" s="247"/>
      <c r="GR14" s="247"/>
      <c r="GS14" s="247"/>
      <c r="GT14" s="247"/>
      <c r="GU14" s="247"/>
      <c r="GV14" s="247"/>
      <c r="GW14" s="247"/>
      <c r="GX14" s="247"/>
      <c r="GY14" s="247"/>
      <c r="GZ14" s="247"/>
      <c r="HA14" s="247"/>
      <c r="HB14" s="247"/>
      <c r="HC14" s="247"/>
      <c r="HD14" s="247"/>
      <c r="HE14" s="247"/>
      <c r="HF14" s="247"/>
      <c r="HG14" s="247"/>
      <c r="HH14" s="247"/>
      <c r="HI14" s="247"/>
      <c r="HJ14" s="247"/>
      <c r="HK14" s="247"/>
      <c r="HL14" s="247"/>
      <c r="HM14" s="247"/>
      <c r="HN14" s="247"/>
      <c r="HO14" s="247"/>
      <c r="HP14" s="247"/>
      <c r="HQ14" s="247"/>
      <c r="HR14" s="247"/>
      <c r="HS14" s="247"/>
      <c r="HT14" s="247"/>
      <c r="HU14" s="247"/>
      <c r="HV14" s="247"/>
      <c r="HW14" s="247"/>
      <c r="HX14" s="247"/>
      <c r="HY14" s="247"/>
      <c r="HZ14" s="247"/>
      <c r="IA14" s="247"/>
      <c r="IB14" s="247"/>
      <c r="IC14" s="247"/>
      <c r="ID14" s="247"/>
      <c r="IE14" s="247"/>
      <c r="IF14" s="247"/>
      <c r="IG14" s="247"/>
      <c r="IH14" s="247"/>
      <c r="II14" s="247"/>
      <c r="IJ14" s="247"/>
      <c r="IK14" s="247"/>
      <c r="IL14" s="247"/>
      <c r="IM14" s="247"/>
      <c r="IN14" s="247"/>
      <c r="IO14" s="247"/>
      <c r="IP14" s="247"/>
      <c r="IQ14" s="247"/>
      <c r="IR14" s="247"/>
      <c r="IS14" s="247"/>
      <c r="IT14" s="247"/>
      <c r="IU14" s="247"/>
      <c r="IV14" s="247"/>
    </row>
    <row r="15" spans="1:256">
      <c r="A15" s="252"/>
      <c r="B15" s="252"/>
      <c r="C15" s="253"/>
      <c r="D15" s="253"/>
      <c r="E15" s="253"/>
      <c r="F15" s="254"/>
      <c r="G15" s="267"/>
      <c r="H15" s="268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7"/>
      <c r="FL15" s="247"/>
      <c r="FM15" s="247"/>
      <c r="FN15" s="247"/>
      <c r="FO15" s="247"/>
      <c r="FP15" s="247"/>
      <c r="FQ15" s="247"/>
      <c r="FR15" s="247"/>
      <c r="FS15" s="247"/>
      <c r="FT15" s="247"/>
      <c r="FU15" s="247"/>
      <c r="FV15" s="247"/>
      <c r="FW15" s="247"/>
      <c r="FX15" s="247"/>
      <c r="FY15" s="247"/>
      <c r="FZ15" s="247"/>
      <c r="GA15" s="247"/>
      <c r="GB15" s="247"/>
      <c r="GC15" s="247"/>
      <c r="GD15" s="247"/>
      <c r="GE15" s="247"/>
      <c r="GF15" s="247"/>
      <c r="GG15" s="247"/>
      <c r="GH15" s="247"/>
      <c r="GI15" s="247"/>
      <c r="GJ15" s="247"/>
      <c r="GK15" s="247"/>
      <c r="GL15" s="247"/>
      <c r="GM15" s="247"/>
      <c r="GN15" s="247"/>
      <c r="GO15" s="247"/>
      <c r="GP15" s="247"/>
      <c r="GQ15" s="247"/>
      <c r="GR15" s="247"/>
      <c r="GS15" s="247"/>
      <c r="GT15" s="247"/>
      <c r="GU15" s="247"/>
      <c r="GV15" s="247"/>
      <c r="GW15" s="247"/>
      <c r="GX15" s="247"/>
      <c r="GY15" s="247"/>
      <c r="GZ15" s="247"/>
      <c r="HA15" s="247"/>
      <c r="HB15" s="247"/>
      <c r="HC15" s="247"/>
      <c r="HD15" s="247"/>
      <c r="HE15" s="247"/>
      <c r="HF15" s="247"/>
      <c r="HG15" s="247"/>
      <c r="HH15" s="247"/>
      <c r="HI15" s="247"/>
      <c r="HJ15" s="247"/>
      <c r="HK15" s="247"/>
      <c r="HL15" s="247"/>
      <c r="HM15" s="247"/>
      <c r="HN15" s="247"/>
      <c r="HO15" s="247"/>
      <c r="HP15" s="247"/>
      <c r="HQ15" s="247"/>
      <c r="HR15" s="247"/>
      <c r="HS15" s="247"/>
      <c r="HT15" s="247"/>
      <c r="HU15" s="247"/>
      <c r="HV15" s="247"/>
      <c r="HW15" s="247"/>
      <c r="HX15" s="247"/>
      <c r="HY15" s="247"/>
      <c r="HZ15" s="247"/>
      <c r="IA15" s="247"/>
      <c r="IB15" s="247"/>
      <c r="IC15" s="247"/>
      <c r="ID15" s="247"/>
      <c r="IE15" s="247"/>
      <c r="IF15" s="247"/>
      <c r="IG15" s="247"/>
      <c r="IH15" s="247"/>
      <c r="II15" s="247"/>
      <c r="IJ15" s="247"/>
      <c r="IK15" s="247"/>
      <c r="IL15" s="247"/>
      <c r="IM15" s="247"/>
      <c r="IN15" s="247"/>
      <c r="IO15" s="247"/>
      <c r="IP15" s="247"/>
      <c r="IQ15" s="247"/>
      <c r="IR15" s="247"/>
      <c r="IS15" s="247"/>
      <c r="IT15" s="247"/>
      <c r="IU15" s="247"/>
      <c r="IV15" s="247"/>
    </row>
    <row r="16" spans="1:256" ht="12.75">
      <c r="A16" s="248"/>
      <c r="B16" s="248"/>
      <c r="C16" s="248"/>
      <c r="D16" s="248"/>
      <c r="E16" s="248"/>
      <c r="F16" s="248"/>
      <c r="G16" s="248"/>
      <c r="H16" s="248"/>
      <c r="I16" s="248"/>
    </row>
    <row r="17" spans="1:256" ht="12.75">
      <c r="A17" s="248"/>
      <c r="B17" s="248"/>
      <c r="C17" s="248"/>
      <c r="D17" s="248"/>
      <c r="E17" s="248"/>
      <c r="F17" s="248"/>
      <c r="G17" s="248"/>
      <c r="H17" s="248"/>
      <c r="I17" s="248"/>
    </row>
    <row r="18" spans="1:256" ht="16.5">
      <c r="A18" s="255" t="s">
        <v>3</v>
      </c>
      <c r="B18" s="255"/>
      <c r="C18" s="269"/>
      <c r="D18" s="269"/>
      <c r="E18" s="270"/>
      <c r="F18" s="271"/>
      <c r="G18" s="272"/>
      <c r="H18" s="271"/>
      <c r="I18" s="273" t="s">
        <v>769</v>
      </c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1"/>
      <c r="DS18" s="271"/>
      <c r="DT18" s="271"/>
      <c r="DU18" s="271"/>
      <c r="DV18" s="271"/>
      <c r="DW18" s="271"/>
      <c r="DX18" s="271"/>
      <c r="DY18" s="271"/>
      <c r="DZ18" s="271"/>
      <c r="EA18" s="271"/>
      <c r="EB18" s="271"/>
      <c r="EC18" s="271"/>
      <c r="ED18" s="271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1"/>
      <c r="FL18" s="271"/>
      <c r="FM18" s="271"/>
      <c r="FN18" s="271"/>
      <c r="FO18" s="271"/>
      <c r="FP18" s="271"/>
      <c r="FQ18" s="271"/>
      <c r="FR18" s="271"/>
      <c r="FS18" s="271"/>
      <c r="FT18" s="271"/>
      <c r="FU18" s="271"/>
      <c r="FV18" s="271"/>
      <c r="FW18" s="271"/>
      <c r="FX18" s="271"/>
      <c r="FY18" s="271"/>
      <c r="FZ18" s="271"/>
      <c r="GA18" s="271"/>
      <c r="GB18" s="271"/>
      <c r="GC18" s="271"/>
      <c r="GD18" s="271"/>
      <c r="GE18" s="271"/>
      <c r="GF18" s="271"/>
      <c r="GG18" s="271"/>
      <c r="GH18" s="271"/>
      <c r="GI18" s="271"/>
      <c r="GJ18" s="271"/>
      <c r="GK18" s="271"/>
      <c r="GL18" s="271"/>
      <c r="GM18" s="271"/>
      <c r="GN18" s="271"/>
      <c r="GO18" s="271"/>
      <c r="GP18" s="271"/>
      <c r="GQ18" s="271"/>
      <c r="GR18" s="271"/>
      <c r="GS18" s="271"/>
      <c r="GT18" s="271"/>
      <c r="GU18" s="271"/>
      <c r="GV18" s="271"/>
      <c r="GW18" s="271"/>
      <c r="GX18" s="271"/>
      <c r="GY18" s="271"/>
      <c r="GZ18" s="271"/>
      <c r="HA18" s="271"/>
      <c r="HB18" s="271"/>
      <c r="HC18" s="271"/>
      <c r="HD18" s="271"/>
      <c r="HE18" s="271"/>
      <c r="HF18" s="271"/>
      <c r="HG18" s="271"/>
      <c r="HH18" s="271"/>
      <c r="HI18" s="271"/>
      <c r="HJ18" s="271"/>
      <c r="HK18" s="271"/>
      <c r="HL18" s="271"/>
      <c r="HM18" s="271"/>
      <c r="HN18" s="271"/>
      <c r="HO18" s="271"/>
      <c r="HP18" s="271"/>
      <c r="HQ18" s="271"/>
      <c r="HR18" s="271"/>
      <c r="HS18" s="271"/>
      <c r="HT18" s="271"/>
      <c r="HU18" s="271"/>
      <c r="HV18" s="271"/>
      <c r="HW18" s="271"/>
      <c r="HX18" s="271"/>
      <c r="HY18" s="271"/>
      <c r="HZ18" s="271"/>
      <c r="IA18" s="271"/>
      <c r="IB18" s="271"/>
      <c r="IC18" s="271"/>
      <c r="ID18" s="271"/>
      <c r="IE18" s="271"/>
      <c r="IF18" s="271"/>
      <c r="IG18" s="271"/>
      <c r="IH18" s="271"/>
      <c r="II18" s="271"/>
      <c r="IJ18" s="271"/>
      <c r="IK18" s="271"/>
      <c r="IL18" s="271"/>
      <c r="IM18" s="271"/>
      <c r="IN18" s="271"/>
      <c r="IO18" s="271"/>
      <c r="IP18" s="271"/>
      <c r="IQ18" s="271"/>
      <c r="IR18" s="271"/>
      <c r="IS18" s="271"/>
      <c r="IT18" s="271"/>
      <c r="IU18" s="271"/>
      <c r="IV18" s="271"/>
    </row>
    <row r="19" spans="1:256">
      <c r="G19" s="274"/>
    </row>
    <row r="20" spans="1:256">
      <c r="D20" s="274"/>
    </row>
  </sheetData>
  <mergeCells count="1">
    <mergeCell ref="A8:I8"/>
  </mergeCells>
  <pageMargins left="0.70866141732283472" right="0.31496062992125984" top="0.74803149606299213" bottom="0.74803149606299213" header="0.31496062992125984" footer="0.31496062992125984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2"/>
  <sheetViews>
    <sheetView topLeftCell="A2" workbookViewId="0">
      <selection activeCell="C11" sqref="C11"/>
    </sheetView>
  </sheetViews>
  <sheetFormatPr defaultRowHeight="12.75"/>
  <cols>
    <col min="1" max="1" width="68.85546875" style="1" customWidth="1"/>
    <col min="2" max="2" width="38" style="1" customWidth="1"/>
    <col min="3" max="3" width="16.28515625" style="1" customWidth="1"/>
    <col min="4" max="4" width="12.28515625" style="68" customWidth="1"/>
    <col min="5" max="256" width="8.85546875" style="1"/>
    <col min="257" max="257" width="67" style="1" customWidth="1"/>
    <col min="258" max="258" width="29.5703125" style="1" customWidth="1"/>
    <col min="259" max="259" width="16.28515625" style="1" customWidth="1"/>
    <col min="260" max="260" width="12.28515625" style="1" customWidth="1"/>
    <col min="261" max="512" width="8.85546875" style="1"/>
    <col min="513" max="513" width="67" style="1" customWidth="1"/>
    <col min="514" max="514" width="29.5703125" style="1" customWidth="1"/>
    <col min="515" max="515" width="16.28515625" style="1" customWidth="1"/>
    <col min="516" max="516" width="12.28515625" style="1" customWidth="1"/>
    <col min="517" max="768" width="8.85546875" style="1"/>
    <col min="769" max="769" width="67" style="1" customWidth="1"/>
    <col min="770" max="770" width="29.5703125" style="1" customWidth="1"/>
    <col min="771" max="771" width="16.28515625" style="1" customWidth="1"/>
    <col min="772" max="772" width="12.285156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6.28515625" style="1" customWidth="1"/>
    <col min="1028" max="1028" width="12.285156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6.28515625" style="1" customWidth="1"/>
    <col min="1284" max="1284" width="12.285156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6.28515625" style="1" customWidth="1"/>
    <col min="1540" max="1540" width="12.285156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6.28515625" style="1" customWidth="1"/>
    <col min="1796" max="1796" width="12.285156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6.28515625" style="1" customWidth="1"/>
    <col min="2052" max="2052" width="12.285156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6.28515625" style="1" customWidth="1"/>
    <col min="2308" max="2308" width="12.285156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6.28515625" style="1" customWidth="1"/>
    <col min="2564" max="2564" width="12.285156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6.28515625" style="1" customWidth="1"/>
    <col min="2820" max="2820" width="12.285156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6.28515625" style="1" customWidth="1"/>
    <col min="3076" max="3076" width="12.285156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6.28515625" style="1" customWidth="1"/>
    <col min="3332" max="3332" width="12.285156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6.28515625" style="1" customWidth="1"/>
    <col min="3588" max="3588" width="12.285156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6.28515625" style="1" customWidth="1"/>
    <col min="3844" max="3844" width="12.285156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6.28515625" style="1" customWidth="1"/>
    <col min="4100" max="4100" width="12.285156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6.28515625" style="1" customWidth="1"/>
    <col min="4356" max="4356" width="12.285156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6.28515625" style="1" customWidth="1"/>
    <col min="4612" max="4612" width="12.285156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6.28515625" style="1" customWidth="1"/>
    <col min="4868" max="4868" width="12.285156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6.28515625" style="1" customWidth="1"/>
    <col min="5124" max="5124" width="12.285156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6.28515625" style="1" customWidth="1"/>
    <col min="5380" max="5380" width="12.285156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6.28515625" style="1" customWidth="1"/>
    <col min="5636" max="5636" width="12.285156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6.28515625" style="1" customWidth="1"/>
    <col min="5892" max="5892" width="12.285156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6.28515625" style="1" customWidth="1"/>
    <col min="6148" max="6148" width="12.285156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6.28515625" style="1" customWidth="1"/>
    <col min="6404" max="6404" width="12.285156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6.28515625" style="1" customWidth="1"/>
    <col min="6660" max="6660" width="12.285156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6.28515625" style="1" customWidth="1"/>
    <col min="6916" max="6916" width="12.285156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6.28515625" style="1" customWidth="1"/>
    <col min="7172" max="7172" width="12.285156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6.28515625" style="1" customWidth="1"/>
    <col min="7428" max="7428" width="12.285156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6.28515625" style="1" customWidth="1"/>
    <col min="7684" max="7684" width="12.285156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6.28515625" style="1" customWidth="1"/>
    <col min="7940" max="7940" width="12.285156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6.28515625" style="1" customWidth="1"/>
    <col min="8196" max="8196" width="12.285156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6.28515625" style="1" customWidth="1"/>
    <col min="8452" max="8452" width="12.285156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6.28515625" style="1" customWidth="1"/>
    <col min="8708" max="8708" width="12.285156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6.28515625" style="1" customWidth="1"/>
    <col min="8964" max="8964" width="12.285156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6.28515625" style="1" customWidth="1"/>
    <col min="9220" max="9220" width="12.285156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6.28515625" style="1" customWidth="1"/>
    <col min="9476" max="9476" width="12.285156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6.28515625" style="1" customWidth="1"/>
    <col min="9732" max="9732" width="12.285156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6.28515625" style="1" customWidth="1"/>
    <col min="9988" max="9988" width="12.285156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6.28515625" style="1" customWidth="1"/>
    <col min="10244" max="10244" width="12.285156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6.28515625" style="1" customWidth="1"/>
    <col min="10500" max="10500" width="12.285156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6.28515625" style="1" customWidth="1"/>
    <col min="10756" max="10756" width="12.285156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6.28515625" style="1" customWidth="1"/>
    <col min="11012" max="11012" width="12.285156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6.28515625" style="1" customWidth="1"/>
    <col min="11268" max="11268" width="12.285156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6.28515625" style="1" customWidth="1"/>
    <col min="11524" max="11524" width="12.285156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6.28515625" style="1" customWidth="1"/>
    <col min="11780" max="11780" width="12.285156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6.28515625" style="1" customWidth="1"/>
    <col min="12036" max="12036" width="12.285156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6.28515625" style="1" customWidth="1"/>
    <col min="12292" max="12292" width="12.285156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6.28515625" style="1" customWidth="1"/>
    <col min="12548" max="12548" width="12.285156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6.28515625" style="1" customWidth="1"/>
    <col min="12804" max="12804" width="12.285156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6.28515625" style="1" customWidth="1"/>
    <col min="13060" max="13060" width="12.285156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6.28515625" style="1" customWidth="1"/>
    <col min="13316" max="13316" width="12.285156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6.28515625" style="1" customWidth="1"/>
    <col min="13572" max="13572" width="12.285156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6.28515625" style="1" customWidth="1"/>
    <col min="13828" max="13828" width="12.285156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6.28515625" style="1" customWidth="1"/>
    <col min="14084" max="14084" width="12.285156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6.28515625" style="1" customWidth="1"/>
    <col min="14340" max="14340" width="12.285156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6.28515625" style="1" customWidth="1"/>
    <col min="14596" max="14596" width="12.285156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6.28515625" style="1" customWidth="1"/>
    <col min="14852" max="14852" width="12.285156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6.28515625" style="1" customWidth="1"/>
    <col min="15108" max="15108" width="12.285156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6.28515625" style="1" customWidth="1"/>
    <col min="15364" max="15364" width="12.285156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6.28515625" style="1" customWidth="1"/>
    <col min="15620" max="15620" width="12.285156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6.28515625" style="1" customWidth="1"/>
    <col min="15876" max="15876" width="12.285156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6.28515625" style="1" customWidth="1"/>
    <col min="16132" max="16132" width="12.28515625" style="1" customWidth="1"/>
    <col min="16133" max="16384" width="8.85546875" style="1"/>
  </cols>
  <sheetData>
    <row r="1" spans="1:4" ht="15">
      <c r="B1" s="231"/>
      <c r="C1" s="248"/>
      <c r="D1" s="275"/>
    </row>
    <row r="2" spans="1:4" ht="15">
      <c r="B2" s="231"/>
      <c r="C2" s="248"/>
      <c r="D2" s="275"/>
    </row>
    <row r="3" spans="1:4" ht="15">
      <c r="B3" s="231"/>
      <c r="C3" s="248"/>
      <c r="D3" s="275"/>
    </row>
    <row r="4" spans="1:4" ht="15">
      <c r="B4" s="231"/>
      <c r="C4" s="248"/>
      <c r="D4" s="275"/>
    </row>
    <row r="5" spans="1:4" ht="15">
      <c r="B5" s="231"/>
      <c r="C5" s="248"/>
      <c r="D5" s="275"/>
    </row>
    <row r="6" spans="1:4" ht="15">
      <c r="B6" s="231"/>
      <c r="C6" s="2"/>
      <c r="D6" s="275"/>
    </row>
    <row r="8" spans="1:4" ht="34.15" customHeight="1">
      <c r="A8" s="391" t="s">
        <v>780</v>
      </c>
      <c r="B8" s="392"/>
      <c r="C8" s="392"/>
    </row>
    <row r="9" spans="1:4" ht="15">
      <c r="B9" s="393" t="s">
        <v>759</v>
      </c>
      <c r="C9" s="393"/>
    </row>
    <row r="10" spans="1:4" ht="15.75">
      <c r="A10" s="276" t="s">
        <v>2</v>
      </c>
      <c r="B10" s="276" t="s">
        <v>212</v>
      </c>
      <c r="C10" s="277" t="s">
        <v>781</v>
      </c>
    </row>
    <row r="11" spans="1:4" ht="24" customHeight="1">
      <c r="A11" s="278" t="s">
        <v>782</v>
      </c>
      <c r="B11" s="279" t="s">
        <v>783</v>
      </c>
      <c r="C11" s="280">
        <f>C12+C17+C22+C31</f>
        <v>5767.1645200000003</v>
      </c>
    </row>
    <row r="12" spans="1:4" ht="19.149999999999999" customHeight="1">
      <c r="A12" s="278" t="s">
        <v>784</v>
      </c>
      <c r="B12" s="279" t="s">
        <v>785</v>
      </c>
      <c r="C12" s="280">
        <f>C13+C15</f>
        <v>5767.1645200000003</v>
      </c>
    </row>
    <row r="13" spans="1:4" ht="33" customHeight="1">
      <c r="A13" s="281" t="s">
        <v>786</v>
      </c>
      <c r="B13" s="282" t="s">
        <v>787</v>
      </c>
      <c r="C13" s="283">
        <f>C14</f>
        <v>5767.1645200000003</v>
      </c>
    </row>
    <row r="14" spans="1:4" ht="34.15" customHeight="1">
      <c r="A14" s="240" t="s">
        <v>742</v>
      </c>
      <c r="B14" s="282" t="s">
        <v>788</v>
      </c>
      <c r="C14" s="283">
        <v>5767.1645200000003</v>
      </c>
    </row>
    <row r="15" spans="1:4" ht="34.15" customHeight="1">
      <c r="A15" s="284" t="s">
        <v>789</v>
      </c>
      <c r="B15" s="282" t="s">
        <v>790</v>
      </c>
      <c r="C15" s="283">
        <v>0</v>
      </c>
    </row>
    <row r="16" spans="1:4" ht="34.15" customHeight="1">
      <c r="A16" s="241" t="s">
        <v>744</v>
      </c>
      <c r="B16" s="282" t="s">
        <v>791</v>
      </c>
      <c r="C16" s="283">
        <v>0</v>
      </c>
    </row>
    <row r="17" spans="1:3" ht="38.450000000000003" customHeight="1">
      <c r="A17" s="285" t="s">
        <v>792</v>
      </c>
      <c r="B17" s="279" t="s">
        <v>793</v>
      </c>
      <c r="C17" s="280">
        <f>C18+C20</f>
        <v>0</v>
      </c>
    </row>
    <row r="18" spans="1:3" ht="37.9" customHeight="1">
      <c r="A18" s="240" t="s">
        <v>794</v>
      </c>
      <c r="B18" s="286" t="s">
        <v>795</v>
      </c>
      <c r="C18" s="283">
        <f>C19</f>
        <v>0</v>
      </c>
    </row>
    <row r="19" spans="1:3" ht="46.9" customHeight="1">
      <c r="A19" s="240" t="s">
        <v>746</v>
      </c>
      <c r="B19" s="286" t="s">
        <v>796</v>
      </c>
      <c r="C19" s="283">
        <v>0</v>
      </c>
    </row>
    <row r="20" spans="1:3" ht="52.9" customHeight="1">
      <c r="A20" s="281" t="s">
        <v>797</v>
      </c>
      <c r="B20" s="282" t="s">
        <v>798</v>
      </c>
      <c r="C20" s="287">
        <f>C21</f>
        <v>0</v>
      </c>
    </row>
    <row r="21" spans="1:3" ht="46.15" customHeight="1">
      <c r="A21" s="281" t="s">
        <v>748</v>
      </c>
      <c r="B21" s="282" t="s">
        <v>799</v>
      </c>
      <c r="C21" s="287">
        <v>0</v>
      </c>
    </row>
    <row r="22" spans="1:3" ht="22.9" customHeight="1">
      <c r="A22" s="278" t="s">
        <v>800</v>
      </c>
      <c r="B22" s="279" t="s">
        <v>801</v>
      </c>
      <c r="C22" s="288">
        <f>C23+C27</f>
        <v>0</v>
      </c>
    </row>
    <row r="23" spans="1:3" ht="26.45" customHeight="1">
      <c r="A23" s="281" t="s">
        <v>802</v>
      </c>
      <c r="B23" s="282" t="s">
        <v>803</v>
      </c>
      <c r="C23" s="287">
        <f>C24</f>
        <v>-1343000</v>
      </c>
    </row>
    <row r="24" spans="1:3" ht="22.5" customHeight="1">
      <c r="A24" s="281" t="s">
        <v>804</v>
      </c>
      <c r="B24" s="282" t="s">
        <v>805</v>
      </c>
      <c r="C24" s="283">
        <f>C25</f>
        <v>-1343000</v>
      </c>
    </row>
    <row r="25" spans="1:3" ht="23.45" customHeight="1">
      <c r="A25" s="281" t="s">
        <v>806</v>
      </c>
      <c r="B25" s="282" t="s">
        <v>807</v>
      </c>
      <c r="C25" s="283">
        <f>C26</f>
        <v>-1343000</v>
      </c>
    </row>
    <row r="26" spans="1:3" ht="39" customHeight="1">
      <c r="A26" s="281" t="s">
        <v>808</v>
      </c>
      <c r="B26" s="282" t="s">
        <v>809</v>
      </c>
      <c r="C26" s="283">
        <f>-1337232.83548-5767.16452</f>
        <v>-1343000</v>
      </c>
    </row>
    <row r="27" spans="1:3" ht="24" customHeight="1">
      <c r="A27" s="281" t="s">
        <v>810</v>
      </c>
      <c r="B27" s="282" t="s">
        <v>811</v>
      </c>
      <c r="C27" s="283">
        <f>C28</f>
        <v>1343000</v>
      </c>
    </row>
    <row r="28" spans="1:3" ht="24" customHeight="1">
      <c r="A28" s="284" t="s">
        <v>812</v>
      </c>
      <c r="B28" s="289" t="s">
        <v>813</v>
      </c>
      <c r="C28" s="290">
        <f>C29</f>
        <v>1343000</v>
      </c>
    </row>
    <row r="29" spans="1:3" ht="22.5" customHeight="1">
      <c r="A29" s="284" t="s">
        <v>814</v>
      </c>
      <c r="B29" s="291" t="s">
        <v>815</v>
      </c>
      <c r="C29" s="292">
        <f>C30</f>
        <v>1343000</v>
      </c>
    </row>
    <row r="30" spans="1:3" ht="39.6" customHeight="1">
      <c r="A30" s="284" t="s">
        <v>816</v>
      </c>
      <c r="B30" s="291" t="s">
        <v>817</v>
      </c>
      <c r="C30" s="292">
        <f>1343000</f>
        <v>1343000</v>
      </c>
    </row>
    <row r="31" spans="1:3" ht="33.6" customHeight="1">
      <c r="A31" s="293" t="s">
        <v>818</v>
      </c>
      <c r="B31" s="294" t="s">
        <v>819</v>
      </c>
      <c r="C31" s="295">
        <v>0</v>
      </c>
    </row>
    <row r="32" spans="1:3" ht="31.15" customHeight="1">
      <c r="A32" s="293" t="s">
        <v>820</v>
      </c>
      <c r="B32" s="294" t="s">
        <v>821</v>
      </c>
      <c r="C32" s="295">
        <f>C36</f>
        <v>0</v>
      </c>
    </row>
    <row r="33" spans="1:3" ht="31.15" customHeight="1">
      <c r="A33" s="241" t="s">
        <v>820</v>
      </c>
      <c r="B33" s="294" t="s">
        <v>822</v>
      </c>
      <c r="C33" s="295">
        <v>0</v>
      </c>
    </row>
    <row r="34" spans="1:3" ht="31.15" customHeight="1">
      <c r="A34" s="241" t="s">
        <v>823</v>
      </c>
      <c r="B34" s="294" t="s">
        <v>824</v>
      </c>
      <c r="C34" s="295">
        <v>0</v>
      </c>
    </row>
    <row r="35" spans="1:3" ht="44.45" customHeight="1">
      <c r="A35" s="241" t="s">
        <v>750</v>
      </c>
      <c r="B35" s="294" t="s">
        <v>825</v>
      </c>
      <c r="C35" s="295">
        <v>0</v>
      </c>
    </row>
    <row r="36" spans="1:3" ht="39" customHeight="1">
      <c r="A36" s="297" t="s">
        <v>826</v>
      </c>
      <c r="B36" s="294" t="s">
        <v>827</v>
      </c>
      <c r="C36" s="295">
        <f>C37</f>
        <v>0</v>
      </c>
    </row>
    <row r="37" spans="1:3" ht="51" customHeight="1">
      <c r="A37" s="297" t="s">
        <v>828</v>
      </c>
      <c r="B37" s="294" t="s">
        <v>829</v>
      </c>
      <c r="C37" s="295">
        <f>C38</f>
        <v>0</v>
      </c>
    </row>
    <row r="38" spans="1:3" ht="48" customHeight="1">
      <c r="A38" s="297" t="s">
        <v>830</v>
      </c>
      <c r="B38" s="294" t="s">
        <v>831</v>
      </c>
      <c r="C38" s="295">
        <v>0</v>
      </c>
    </row>
    <row r="41" spans="1:3" ht="15.75">
      <c r="A41" s="298" t="s">
        <v>3</v>
      </c>
      <c r="C41" s="299" t="s">
        <v>769</v>
      </c>
    </row>
    <row r="42" spans="1:3">
      <c r="C42" s="300"/>
    </row>
  </sheetData>
  <mergeCells count="2">
    <mergeCell ref="A8:C8"/>
    <mergeCell ref="B9:C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1"/>
  <sheetViews>
    <sheetView tabSelected="1" workbookViewId="0">
      <selection activeCell="D11" sqref="D11"/>
    </sheetView>
  </sheetViews>
  <sheetFormatPr defaultRowHeight="12.75"/>
  <cols>
    <col min="1" max="1" width="67" style="1" customWidth="1"/>
    <col min="2" max="2" width="32.42578125" style="1" customWidth="1"/>
    <col min="3" max="3" width="15.28515625" style="1" customWidth="1"/>
    <col min="4" max="4" width="19.42578125" style="1" customWidth="1"/>
    <col min="5" max="256" width="8.85546875" style="1"/>
    <col min="257" max="257" width="67" style="1" customWidth="1"/>
    <col min="258" max="258" width="29.5703125" style="1" customWidth="1"/>
    <col min="259" max="259" width="15.28515625" style="1" customWidth="1"/>
    <col min="260" max="260" width="19.42578125" style="1" customWidth="1"/>
    <col min="261" max="512" width="8.85546875" style="1"/>
    <col min="513" max="513" width="67" style="1" customWidth="1"/>
    <col min="514" max="514" width="29.5703125" style="1" customWidth="1"/>
    <col min="515" max="515" width="15.28515625" style="1" customWidth="1"/>
    <col min="516" max="516" width="19.42578125" style="1" customWidth="1"/>
    <col min="517" max="768" width="8.85546875" style="1"/>
    <col min="769" max="769" width="67" style="1" customWidth="1"/>
    <col min="770" max="770" width="29.5703125" style="1" customWidth="1"/>
    <col min="771" max="771" width="15.28515625" style="1" customWidth="1"/>
    <col min="772" max="772" width="19.425781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5.28515625" style="1" customWidth="1"/>
    <col min="1028" max="1028" width="19.425781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5.28515625" style="1" customWidth="1"/>
    <col min="1284" max="1284" width="19.425781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5.28515625" style="1" customWidth="1"/>
    <col min="1540" max="1540" width="19.425781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5.28515625" style="1" customWidth="1"/>
    <col min="1796" max="1796" width="19.425781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5.28515625" style="1" customWidth="1"/>
    <col min="2052" max="2052" width="19.425781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5.28515625" style="1" customWidth="1"/>
    <col min="2308" max="2308" width="19.425781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5.28515625" style="1" customWidth="1"/>
    <col min="2564" max="2564" width="19.425781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5.28515625" style="1" customWidth="1"/>
    <col min="2820" max="2820" width="19.425781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5.28515625" style="1" customWidth="1"/>
    <col min="3076" max="3076" width="19.425781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5.28515625" style="1" customWidth="1"/>
    <col min="3332" max="3332" width="19.425781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5.28515625" style="1" customWidth="1"/>
    <col min="3588" max="3588" width="19.425781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5.28515625" style="1" customWidth="1"/>
    <col min="3844" max="3844" width="19.425781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5.28515625" style="1" customWidth="1"/>
    <col min="4100" max="4100" width="19.425781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5.28515625" style="1" customWidth="1"/>
    <col min="4356" max="4356" width="19.425781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5.28515625" style="1" customWidth="1"/>
    <col min="4612" max="4612" width="19.425781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5.28515625" style="1" customWidth="1"/>
    <col min="4868" max="4868" width="19.425781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5.28515625" style="1" customWidth="1"/>
    <col min="5124" max="5124" width="19.425781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5.28515625" style="1" customWidth="1"/>
    <col min="5380" max="5380" width="19.425781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5.28515625" style="1" customWidth="1"/>
    <col min="5636" max="5636" width="19.425781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5.28515625" style="1" customWidth="1"/>
    <col min="5892" max="5892" width="19.425781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5.28515625" style="1" customWidth="1"/>
    <col min="6148" max="6148" width="19.425781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5.28515625" style="1" customWidth="1"/>
    <col min="6404" max="6404" width="19.425781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5.28515625" style="1" customWidth="1"/>
    <col min="6660" max="6660" width="19.425781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5.28515625" style="1" customWidth="1"/>
    <col min="6916" max="6916" width="19.425781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5.28515625" style="1" customWidth="1"/>
    <col min="7172" max="7172" width="19.425781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5.28515625" style="1" customWidth="1"/>
    <col min="7428" max="7428" width="19.425781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5.28515625" style="1" customWidth="1"/>
    <col min="7684" max="7684" width="19.425781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5.28515625" style="1" customWidth="1"/>
    <col min="7940" max="7940" width="19.425781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5.28515625" style="1" customWidth="1"/>
    <col min="8196" max="8196" width="19.425781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5.28515625" style="1" customWidth="1"/>
    <col min="8452" max="8452" width="19.425781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5.28515625" style="1" customWidth="1"/>
    <col min="8708" max="8708" width="19.425781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5.28515625" style="1" customWidth="1"/>
    <col min="8964" max="8964" width="19.425781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5.28515625" style="1" customWidth="1"/>
    <col min="9220" max="9220" width="19.425781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5.28515625" style="1" customWidth="1"/>
    <col min="9476" max="9476" width="19.425781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5.28515625" style="1" customWidth="1"/>
    <col min="9732" max="9732" width="19.425781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5.28515625" style="1" customWidth="1"/>
    <col min="9988" max="9988" width="19.425781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5.28515625" style="1" customWidth="1"/>
    <col min="10244" max="10244" width="19.425781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5.28515625" style="1" customWidth="1"/>
    <col min="10500" max="10500" width="19.425781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5.28515625" style="1" customWidth="1"/>
    <col min="10756" max="10756" width="19.425781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5.28515625" style="1" customWidth="1"/>
    <col min="11012" max="11012" width="19.425781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5.28515625" style="1" customWidth="1"/>
    <col min="11268" max="11268" width="19.425781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5.28515625" style="1" customWidth="1"/>
    <col min="11524" max="11524" width="19.425781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5.28515625" style="1" customWidth="1"/>
    <col min="11780" max="11780" width="19.425781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5.28515625" style="1" customWidth="1"/>
    <col min="12036" max="12036" width="19.425781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5.28515625" style="1" customWidth="1"/>
    <col min="12292" max="12292" width="19.425781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5.28515625" style="1" customWidth="1"/>
    <col min="12548" max="12548" width="19.425781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5.28515625" style="1" customWidth="1"/>
    <col min="12804" max="12804" width="19.425781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5.28515625" style="1" customWidth="1"/>
    <col min="13060" max="13060" width="19.425781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5.28515625" style="1" customWidth="1"/>
    <col min="13316" max="13316" width="19.425781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5.28515625" style="1" customWidth="1"/>
    <col min="13572" max="13572" width="19.425781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5.28515625" style="1" customWidth="1"/>
    <col min="13828" max="13828" width="19.425781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5.28515625" style="1" customWidth="1"/>
    <col min="14084" max="14084" width="19.425781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5.28515625" style="1" customWidth="1"/>
    <col min="14340" max="14340" width="19.425781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5.28515625" style="1" customWidth="1"/>
    <col min="14596" max="14596" width="19.425781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5.28515625" style="1" customWidth="1"/>
    <col min="14852" max="14852" width="19.425781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5.28515625" style="1" customWidth="1"/>
    <col min="15108" max="15108" width="19.425781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5.28515625" style="1" customWidth="1"/>
    <col min="15364" max="15364" width="19.425781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5.28515625" style="1" customWidth="1"/>
    <col min="15620" max="15620" width="19.425781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5.28515625" style="1" customWidth="1"/>
    <col min="15876" max="15876" width="19.425781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5.28515625" style="1" customWidth="1"/>
    <col min="16132" max="16132" width="19.42578125" style="1" customWidth="1"/>
    <col min="16133" max="16384" width="8.85546875" style="1"/>
  </cols>
  <sheetData>
    <row r="1" spans="1:4" ht="15">
      <c r="B1" s="231"/>
      <c r="C1" s="248"/>
      <c r="D1" s="248"/>
    </row>
    <row r="2" spans="1:4" ht="15">
      <c r="B2" s="231"/>
      <c r="C2" s="248"/>
      <c r="D2" s="248"/>
    </row>
    <row r="3" spans="1:4" ht="15">
      <c r="B3" s="231"/>
      <c r="C3" s="248"/>
      <c r="D3" s="248"/>
    </row>
    <row r="4" spans="1:4" ht="15">
      <c r="B4" s="231"/>
      <c r="C4" s="248"/>
      <c r="D4" s="248"/>
    </row>
    <row r="5" spans="1:4" ht="15">
      <c r="B5" s="231"/>
      <c r="C5" s="248"/>
      <c r="D5" s="248"/>
    </row>
    <row r="6" spans="1:4" ht="15">
      <c r="B6" s="231"/>
      <c r="C6" s="2"/>
      <c r="D6" s="248"/>
    </row>
    <row r="8" spans="1:4" ht="34.15" customHeight="1">
      <c r="A8" s="391" t="s">
        <v>832</v>
      </c>
      <c r="B8" s="391"/>
      <c r="C8" s="391"/>
      <c r="D8" s="391"/>
    </row>
    <row r="9" spans="1:4" ht="15">
      <c r="B9" s="393" t="s">
        <v>759</v>
      </c>
      <c r="C9" s="393"/>
    </row>
    <row r="10" spans="1:4" ht="15.75">
      <c r="A10" s="276" t="s">
        <v>2</v>
      </c>
      <c r="B10" s="276" t="s">
        <v>212</v>
      </c>
      <c r="C10" s="301">
        <v>2021</v>
      </c>
      <c r="D10" s="302">
        <v>2022</v>
      </c>
    </row>
    <row r="11" spans="1:4" ht="24" customHeight="1">
      <c r="A11" s="278" t="s">
        <v>782</v>
      </c>
      <c r="B11" s="279" t="s">
        <v>783</v>
      </c>
      <c r="C11" s="303">
        <f>C12+C17+C22+C31</f>
        <v>4481.4175199999991</v>
      </c>
      <c r="D11" s="304">
        <f>D12+D17+D22+D31</f>
        <v>3171.6816400000007</v>
      </c>
    </row>
    <row r="12" spans="1:4" ht="19.149999999999999" customHeight="1">
      <c r="A12" s="278" t="s">
        <v>784</v>
      </c>
      <c r="B12" s="279" t="s">
        <v>785</v>
      </c>
      <c r="C12" s="303">
        <f>C13+C15</f>
        <v>4481.4175199999991</v>
      </c>
      <c r="D12" s="304">
        <f>D13+D15</f>
        <v>3171.6816400000007</v>
      </c>
    </row>
    <row r="13" spans="1:4" ht="33" customHeight="1">
      <c r="A13" s="281" t="s">
        <v>786</v>
      </c>
      <c r="B13" s="282" t="s">
        <v>787</v>
      </c>
      <c r="C13" s="305">
        <f>C14</f>
        <v>10248.582039999999</v>
      </c>
      <c r="D13" s="292">
        <f>D14</f>
        <v>13420.26368</v>
      </c>
    </row>
    <row r="14" spans="1:4" ht="34.15" customHeight="1">
      <c r="A14" s="240" t="s">
        <v>742</v>
      </c>
      <c r="B14" s="282" t="s">
        <v>788</v>
      </c>
      <c r="C14" s="305">
        <v>10248.582039999999</v>
      </c>
      <c r="D14" s="292">
        <v>13420.26368</v>
      </c>
    </row>
    <row r="15" spans="1:4" ht="34.15" customHeight="1">
      <c r="A15" s="284" t="s">
        <v>789</v>
      </c>
      <c r="B15" s="282" t="s">
        <v>790</v>
      </c>
      <c r="C15" s="305">
        <f>C16</f>
        <v>-5767.1645200000003</v>
      </c>
      <c r="D15" s="292">
        <f>D16</f>
        <v>-10248.582039999999</v>
      </c>
    </row>
    <row r="16" spans="1:4" ht="34.15" customHeight="1">
      <c r="A16" s="241" t="s">
        <v>744</v>
      </c>
      <c r="B16" s="282" t="s">
        <v>791</v>
      </c>
      <c r="C16" s="305">
        <v>-5767.1645200000003</v>
      </c>
      <c r="D16" s="292">
        <v>-10248.582039999999</v>
      </c>
    </row>
    <row r="17" spans="1:4" ht="38.450000000000003" customHeight="1">
      <c r="A17" s="278" t="s">
        <v>792</v>
      </c>
      <c r="B17" s="279" t="s">
        <v>793</v>
      </c>
      <c r="C17" s="303">
        <f>C18+C20</f>
        <v>0</v>
      </c>
      <c r="D17" s="304">
        <f>D18+D20</f>
        <v>0</v>
      </c>
    </row>
    <row r="18" spans="1:4" ht="36" customHeight="1">
      <c r="A18" s="240" t="s">
        <v>794</v>
      </c>
      <c r="B18" s="286" t="s">
        <v>795</v>
      </c>
      <c r="C18" s="305">
        <f>C19</f>
        <v>0</v>
      </c>
      <c r="D18" s="292">
        <f>D19</f>
        <v>0</v>
      </c>
    </row>
    <row r="19" spans="1:4" ht="46.9" customHeight="1">
      <c r="A19" s="240" t="s">
        <v>746</v>
      </c>
      <c r="B19" s="286" t="s">
        <v>796</v>
      </c>
      <c r="C19" s="305">
        <v>0</v>
      </c>
      <c r="D19" s="292">
        <v>0</v>
      </c>
    </row>
    <row r="20" spans="1:4" ht="50.25" customHeight="1">
      <c r="A20" s="281" t="s">
        <v>797</v>
      </c>
      <c r="B20" s="282" t="s">
        <v>798</v>
      </c>
      <c r="C20" s="306">
        <f>C21</f>
        <v>0</v>
      </c>
      <c r="D20" s="307">
        <f>D21</f>
        <v>0</v>
      </c>
    </row>
    <row r="21" spans="1:4" ht="46.15" customHeight="1">
      <c r="A21" s="281" t="s">
        <v>748</v>
      </c>
      <c r="B21" s="282" t="s">
        <v>799</v>
      </c>
      <c r="C21" s="306">
        <v>0</v>
      </c>
      <c r="D21" s="307">
        <v>0</v>
      </c>
    </row>
    <row r="22" spans="1:4" ht="30.75" customHeight="1">
      <c r="A22" s="278" t="s">
        <v>800</v>
      </c>
      <c r="B22" s="279" t="s">
        <v>801</v>
      </c>
      <c r="C22" s="308">
        <f>C23+C27</f>
        <v>0</v>
      </c>
      <c r="D22" s="309">
        <f>D23+D27</f>
        <v>0</v>
      </c>
    </row>
    <row r="23" spans="1:4" ht="26.45" customHeight="1">
      <c r="A23" s="281" t="s">
        <v>802</v>
      </c>
      <c r="B23" s="282" t="s">
        <v>803</v>
      </c>
      <c r="C23" s="306">
        <f t="shared" ref="C23:D25" si="0">C24</f>
        <v>-1120910.1645200001</v>
      </c>
      <c r="D23" s="307">
        <f t="shared" si="0"/>
        <v>-1128339.58204</v>
      </c>
    </row>
    <row r="24" spans="1:4" ht="26.45" customHeight="1">
      <c r="A24" s="281" t="s">
        <v>804</v>
      </c>
      <c r="B24" s="282" t="s">
        <v>805</v>
      </c>
      <c r="C24" s="305">
        <f t="shared" si="0"/>
        <v>-1120910.1645200001</v>
      </c>
      <c r="D24" s="292">
        <f t="shared" si="0"/>
        <v>-1128339.58204</v>
      </c>
    </row>
    <row r="25" spans="1:4" ht="23.45" customHeight="1">
      <c r="A25" s="281" t="s">
        <v>806</v>
      </c>
      <c r="B25" s="282" t="s">
        <v>807</v>
      </c>
      <c r="C25" s="305">
        <f t="shared" si="0"/>
        <v>-1120910.1645200001</v>
      </c>
      <c r="D25" s="292">
        <f t="shared" si="0"/>
        <v>-1128339.58204</v>
      </c>
    </row>
    <row r="26" spans="1:4" ht="36.75" customHeight="1">
      <c r="A26" s="281" t="s">
        <v>808</v>
      </c>
      <c r="B26" s="282" t="s">
        <v>809</v>
      </c>
      <c r="C26" s="305">
        <f>-1110661.58248-10248.58204</f>
        <v>-1120910.1645200001</v>
      </c>
      <c r="D26" s="292">
        <f>-1114919.31836-13420.26368</f>
        <v>-1128339.58204</v>
      </c>
    </row>
    <row r="27" spans="1:4" ht="23.25" customHeight="1">
      <c r="A27" s="281" t="s">
        <v>810</v>
      </c>
      <c r="B27" s="282" t="s">
        <v>811</v>
      </c>
      <c r="C27" s="305">
        <f t="shared" ref="C27:D29" si="1">C28</f>
        <v>1120910.1645200001</v>
      </c>
      <c r="D27" s="292">
        <f t="shared" si="1"/>
        <v>1128339.58204</v>
      </c>
    </row>
    <row r="28" spans="1:4" ht="26.45" customHeight="1">
      <c r="A28" s="284" t="s">
        <v>812</v>
      </c>
      <c r="B28" s="289" t="s">
        <v>813</v>
      </c>
      <c r="C28" s="310">
        <f t="shared" si="1"/>
        <v>1120910.1645200001</v>
      </c>
      <c r="D28" s="292">
        <f t="shared" si="1"/>
        <v>1128339.58204</v>
      </c>
    </row>
    <row r="29" spans="1:4" ht="28.15" customHeight="1">
      <c r="A29" s="284" t="s">
        <v>814</v>
      </c>
      <c r="B29" s="291" t="s">
        <v>815</v>
      </c>
      <c r="C29" s="311">
        <f t="shared" si="1"/>
        <v>1120910.1645200001</v>
      </c>
      <c r="D29" s="292">
        <f t="shared" si="1"/>
        <v>1128339.58204</v>
      </c>
    </row>
    <row r="30" spans="1:4" ht="39.6" customHeight="1">
      <c r="A30" s="284" t="s">
        <v>816</v>
      </c>
      <c r="B30" s="291" t="s">
        <v>817</v>
      </c>
      <c r="C30" s="311">
        <f>1115143+5767.16452</f>
        <v>1120910.1645200001</v>
      </c>
      <c r="D30" s="292">
        <f>1118091+10248.58204</f>
        <v>1128339.58204</v>
      </c>
    </row>
    <row r="31" spans="1:4" ht="33.6" customHeight="1">
      <c r="A31" s="293" t="s">
        <v>818</v>
      </c>
      <c r="B31" s="294" t="s">
        <v>819</v>
      </c>
      <c r="C31" s="312">
        <v>0</v>
      </c>
      <c r="D31" s="295">
        <v>0</v>
      </c>
    </row>
    <row r="32" spans="1:4" ht="31.15" customHeight="1">
      <c r="A32" s="293" t="s">
        <v>820</v>
      </c>
      <c r="B32" s="294" t="s">
        <v>821</v>
      </c>
      <c r="C32" s="312">
        <f>C36</f>
        <v>0</v>
      </c>
      <c r="D32" s="295">
        <f>D36</f>
        <v>0</v>
      </c>
    </row>
    <row r="33" spans="1:4" ht="31.15" customHeight="1">
      <c r="A33" s="296" t="s">
        <v>820</v>
      </c>
      <c r="B33" s="294" t="s">
        <v>822</v>
      </c>
      <c r="C33" s="312">
        <v>0</v>
      </c>
      <c r="D33" s="295">
        <v>0</v>
      </c>
    </row>
    <row r="34" spans="1:4" ht="31.15" customHeight="1">
      <c r="A34" s="241" t="s">
        <v>823</v>
      </c>
      <c r="B34" s="294" t="s">
        <v>824</v>
      </c>
      <c r="C34" s="312">
        <v>0</v>
      </c>
      <c r="D34" s="295">
        <v>0</v>
      </c>
    </row>
    <row r="35" spans="1:4" ht="44.45" customHeight="1">
      <c r="A35" s="296" t="s">
        <v>750</v>
      </c>
      <c r="B35" s="294" t="s">
        <v>825</v>
      </c>
      <c r="C35" s="312">
        <v>0</v>
      </c>
      <c r="D35" s="295">
        <v>0</v>
      </c>
    </row>
    <row r="36" spans="1:4" ht="33.75" customHeight="1">
      <c r="A36" s="297" t="s">
        <v>826</v>
      </c>
      <c r="B36" s="294" t="s">
        <v>827</v>
      </c>
      <c r="C36" s="312">
        <f>C37</f>
        <v>0</v>
      </c>
      <c r="D36" s="295">
        <f>D37</f>
        <v>0</v>
      </c>
    </row>
    <row r="37" spans="1:4" ht="51.75" customHeight="1">
      <c r="A37" s="297" t="s">
        <v>828</v>
      </c>
      <c r="B37" s="294" t="s">
        <v>829</v>
      </c>
      <c r="C37" s="312">
        <f>C38</f>
        <v>0</v>
      </c>
      <c r="D37" s="295">
        <f>D38</f>
        <v>0</v>
      </c>
    </row>
    <row r="38" spans="1:4" ht="55.15" customHeight="1">
      <c r="A38" s="297" t="s">
        <v>830</v>
      </c>
      <c r="B38" s="294" t="s">
        <v>831</v>
      </c>
      <c r="C38" s="312">
        <v>0</v>
      </c>
      <c r="D38" s="295">
        <v>0</v>
      </c>
    </row>
    <row r="40" spans="1:4" ht="15.75">
      <c r="A40" s="298" t="s">
        <v>3</v>
      </c>
      <c r="C40" s="299"/>
      <c r="D40" s="299" t="s">
        <v>769</v>
      </c>
    </row>
    <row r="41" spans="1:4">
      <c r="C41" s="300"/>
    </row>
  </sheetData>
  <mergeCells count="2">
    <mergeCell ref="B9:C9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G120"/>
  <sheetViews>
    <sheetView workbookViewId="0">
      <selection activeCell="B10" sqref="B10:B11"/>
    </sheetView>
  </sheetViews>
  <sheetFormatPr defaultColWidth="9.140625" defaultRowHeight="12.75"/>
  <cols>
    <col min="1" max="1" width="67.28515625" style="101" customWidth="1"/>
    <col min="2" max="2" width="29.42578125" style="1" customWidth="1"/>
    <col min="3" max="3" width="16.140625" style="4" customWidth="1"/>
    <col min="4" max="4" width="16.7109375" style="4" customWidth="1"/>
    <col min="5" max="5" width="9.140625" style="1"/>
    <col min="6" max="6" width="11.140625" style="1" bestFit="1" customWidth="1"/>
    <col min="7" max="7" width="12.140625" style="1" bestFit="1" customWidth="1"/>
    <col min="8" max="256" width="9.140625" style="1"/>
    <col min="257" max="257" width="67.28515625" style="1" customWidth="1"/>
    <col min="258" max="258" width="29.42578125" style="1" customWidth="1"/>
    <col min="259" max="260" width="16.7109375" style="1" customWidth="1"/>
    <col min="261" max="512" width="9.140625" style="1"/>
    <col min="513" max="513" width="67.28515625" style="1" customWidth="1"/>
    <col min="514" max="514" width="29.42578125" style="1" customWidth="1"/>
    <col min="515" max="516" width="16.7109375" style="1" customWidth="1"/>
    <col min="517" max="768" width="9.140625" style="1"/>
    <col min="769" max="769" width="67.28515625" style="1" customWidth="1"/>
    <col min="770" max="770" width="29.42578125" style="1" customWidth="1"/>
    <col min="771" max="772" width="16.7109375" style="1" customWidth="1"/>
    <col min="773" max="1024" width="9.140625" style="1"/>
    <col min="1025" max="1025" width="67.28515625" style="1" customWidth="1"/>
    <col min="1026" max="1026" width="29.42578125" style="1" customWidth="1"/>
    <col min="1027" max="1028" width="16.7109375" style="1" customWidth="1"/>
    <col min="1029" max="1280" width="9.140625" style="1"/>
    <col min="1281" max="1281" width="67.28515625" style="1" customWidth="1"/>
    <col min="1282" max="1282" width="29.42578125" style="1" customWidth="1"/>
    <col min="1283" max="1284" width="16.7109375" style="1" customWidth="1"/>
    <col min="1285" max="1536" width="9.140625" style="1"/>
    <col min="1537" max="1537" width="67.28515625" style="1" customWidth="1"/>
    <col min="1538" max="1538" width="29.42578125" style="1" customWidth="1"/>
    <col min="1539" max="1540" width="16.7109375" style="1" customWidth="1"/>
    <col min="1541" max="1792" width="9.140625" style="1"/>
    <col min="1793" max="1793" width="67.28515625" style="1" customWidth="1"/>
    <col min="1794" max="1794" width="29.42578125" style="1" customWidth="1"/>
    <col min="1795" max="1796" width="16.7109375" style="1" customWidth="1"/>
    <col min="1797" max="2048" width="9.140625" style="1"/>
    <col min="2049" max="2049" width="67.28515625" style="1" customWidth="1"/>
    <col min="2050" max="2050" width="29.42578125" style="1" customWidth="1"/>
    <col min="2051" max="2052" width="16.7109375" style="1" customWidth="1"/>
    <col min="2053" max="2304" width="9.140625" style="1"/>
    <col min="2305" max="2305" width="67.28515625" style="1" customWidth="1"/>
    <col min="2306" max="2306" width="29.42578125" style="1" customWidth="1"/>
    <col min="2307" max="2308" width="16.7109375" style="1" customWidth="1"/>
    <col min="2309" max="2560" width="9.140625" style="1"/>
    <col min="2561" max="2561" width="67.28515625" style="1" customWidth="1"/>
    <col min="2562" max="2562" width="29.42578125" style="1" customWidth="1"/>
    <col min="2563" max="2564" width="16.7109375" style="1" customWidth="1"/>
    <col min="2565" max="2816" width="9.140625" style="1"/>
    <col min="2817" max="2817" width="67.28515625" style="1" customWidth="1"/>
    <col min="2818" max="2818" width="29.42578125" style="1" customWidth="1"/>
    <col min="2819" max="2820" width="16.7109375" style="1" customWidth="1"/>
    <col min="2821" max="3072" width="9.140625" style="1"/>
    <col min="3073" max="3073" width="67.28515625" style="1" customWidth="1"/>
    <col min="3074" max="3074" width="29.42578125" style="1" customWidth="1"/>
    <col min="3075" max="3076" width="16.7109375" style="1" customWidth="1"/>
    <col min="3077" max="3328" width="9.140625" style="1"/>
    <col min="3329" max="3329" width="67.28515625" style="1" customWidth="1"/>
    <col min="3330" max="3330" width="29.42578125" style="1" customWidth="1"/>
    <col min="3331" max="3332" width="16.7109375" style="1" customWidth="1"/>
    <col min="3333" max="3584" width="9.140625" style="1"/>
    <col min="3585" max="3585" width="67.28515625" style="1" customWidth="1"/>
    <col min="3586" max="3586" width="29.42578125" style="1" customWidth="1"/>
    <col min="3587" max="3588" width="16.7109375" style="1" customWidth="1"/>
    <col min="3589" max="3840" width="9.140625" style="1"/>
    <col min="3841" max="3841" width="67.28515625" style="1" customWidth="1"/>
    <col min="3842" max="3842" width="29.42578125" style="1" customWidth="1"/>
    <col min="3843" max="3844" width="16.7109375" style="1" customWidth="1"/>
    <col min="3845" max="4096" width="9.140625" style="1"/>
    <col min="4097" max="4097" width="67.28515625" style="1" customWidth="1"/>
    <col min="4098" max="4098" width="29.42578125" style="1" customWidth="1"/>
    <col min="4099" max="4100" width="16.7109375" style="1" customWidth="1"/>
    <col min="4101" max="4352" width="9.140625" style="1"/>
    <col min="4353" max="4353" width="67.28515625" style="1" customWidth="1"/>
    <col min="4354" max="4354" width="29.42578125" style="1" customWidth="1"/>
    <col min="4355" max="4356" width="16.7109375" style="1" customWidth="1"/>
    <col min="4357" max="4608" width="9.140625" style="1"/>
    <col min="4609" max="4609" width="67.28515625" style="1" customWidth="1"/>
    <col min="4610" max="4610" width="29.42578125" style="1" customWidth="1"/>
    <col min="4611" max="4612" width="16.7109375" style="1" customWidth="1"/>
    <col min="4613" max="4864" width="9.140625" style="1"/>
    <col min="4865" max="4865" width="67.28515625" style="1" customWidth="1"/>
    <col min="4866" max="4866" width="29.42578125" style="1" customWidth="1"/>
    <col min="4867" max="4868" width="16.7109375" style="1" customWidth="1"/>
    <col min="4869" max="5120" width="9.140625" style="1"/>
    <col min="5121" max="5121" width="67.28515625" style="1" customWidth="1"/>
    <col min="5122" max="5122" width="29.42578125" style="1" customWidth="1"/>
    <col min="5123" max="5124" width="16.7109375" style="1" customWidth="1"/>
    <col min="5125" max="5376" width="9.140625" style="1"/>
    <col min="5377" max="5377" width="67.28515625" style="1" customWidth="1"/>
    <col min="5378" max="5378" width="29.42578125" style="1" customWidth="1"/>
    <col min="5379" max="5380" width="16.7109375" style="1" customWidth="1"/>
    <col min="5381" max="5632" width="9.140625" style="1"/>
    <col min="5633" max="5633" width="67.28515625" style="1" customWidth="1"/>
    <col min="5634" max="5634" width="29.42578125" style="1" customWidth="1"/>
    <col min="5635" max="5636" width="16.7109375" style="1" customWidth="1"/>
    <col min="5637" max="5888" width="9.140625" style="1"/>
    <col min="5889" max="5889" width="67.28515625" style="1" customWidth="1"/>
    <col min="5890" max="5890" width="29.42578125" style="1" customWidth="1"/>
    <col min="5891" max="5892" width="16.7109375" style="1" customWidth="1"/>
    <col min="5893" max="6144" width="9.140625" style="1"/>
    <col min="6145" max="6145" width="67.28515625" style="1" customWidth="1"/>
    <col min="6146" max="6146" width="29.42578125" style="1" customWidth="1"/>
    <col min="6147" max="6148" width="16.7109375" style="1" customWidth="1"/>
    <col min="6149" max="6400" width="9.140625" style="1"/>
    <col min="6401" max="6401" width="67.28515625" style="1" customWidth="1"/>
    <col min="6402" max="6402" width="29.42578125" style="1" customWidth="1"/>
    <col min="6403" max="6404" width="16.7109375" style="1" customWidth="1"/>
    <col min="6405" max="6656" width="9.140625" style="1"/>
    <col min="6657" max="6657" width="67.28515625" style="1" customWidth="1"/>
    <col min="6658" max="6658" width="29.42578125" style="1" customWidth="1"/>
    <col min="6659" max="6660" width="16.7109375" style="1" customWidth="1"/>
    <col min="6661" max="6912" width="9.140625" style="1"/>
    <col min="6913" max="6913" width="67.28515625" style="1" customWidth="1"/>
    <col min="6914" max="6914" width="29.42578125" style="1" customWidth="1"/>
    <col min="6915" max="6916" width="16.7109375" style="1" customWidth="1"/>
    <col min="6917" max="7168" width="9.140625" style="1"/>
    <col min="7169" max="7169" width="67.28515625" style="1" customWidth="1"/>
    <col min="7170" max="7170" width="29.42578125" style="1" customWidth="1"/>
    <col min="7171" max="7172" width="16.7109375" style="1" customWidth="1"/>
    <col min="7173" max="7424" width="9.140625" style="1"/>
    <col min="7425" max="7425" width="67.28515625" style="1" customWidth="1"/>
    <col min="7426" max="7426" width="29.42578125" style="1" customWidth="1"/>
    <col min="7427" max="7428" width="16.7109375" style="1" customWidth="1"/>
    <col min="7429" max="7680" width="9.140625" style="1"/>
    <col min="7681" max="7681" width="67.28515625" style="1" customWidth="1"/>
    <col min="7682" max="7682" width="29.42578125" style="1" customWidth="1"/>
    <col min="7683" max="7684" width="16.7109375" style="1" customWidth="1"/>
    <col min="7685" max="7936" width="9.140625" style="1"/>
    <col min="7937" max="7937" width="67.28515625" style="1" customWidth="1"/>
    <col min="7938" max="7938" width="29.42578125" style="1" customWidth="1"/>
    <col min="7939" max="7940" width="16.7109375" style="1" customWidth="1"/>
    <col min="7941" max="8192" width="9.140625" style="1"/>
    <col min="8193" max="8193" width="67.28515625" style="1" customWidth="1"/>
    <col min="8194" max="8194" width="29.42578125" style="1" customWidth="1"/>
    <col min="8195" max="8196" width="16.7109375" style="1" customWidth="1"/>
    <col min="8197" max="8448" width="9.140625" style="1"/>
    <col min="8449" max="8449" width="67.28515625" style="1" customWidth="1"/>
    <col min="8450" max="8450" width="29.42578125" style="1" customWidth="1"/>
    <col min="8451" max="8452" width="16.7109375" style="1" customWidth="1"/>
    <col min="8453" max="8704" width="9.140625" style="1"/>
    <col min="8705" max="8705" width="67.28515625" style="1" customWidth="1"/>
    <col min="8706" max="8706" width="29.42578125" style="1" customWidth="1"/>
    <col min="8707" max="8708" width="16.7109375" style="1" customWidth="1"/>
    <col min="8709" max="8960" width="9.140625" style="1"/>
    <col min="8961" max="8961" width="67.28515625" style="1" customWidth="1"/>
    <col min="8962" max="8962" width="29.42578125" style="1" customWidth="1"/>
    <col min="8963" max="8964" width="16.7109375" style="1" customWidth="1"/>
    <col min="8965" max="9216" width="9.140625" style="1"/>
    <col min="9217" max="9217" width="67.28515625" style="1" customWidth="1"/>
    <col min="9218" max="9218" width="29.42578125" style="1" customWidth="1"/>
    <col min="9219" max="9220" width="16.7109375" style="1" customWidth="1"/>
    <col min="9221" max="9472" width="9.140625" style="1"/>
    <col min="9473" max="9473" width="67.28515625" style="1" customWidth="1"/>
    <col min="9474" max="9474" width="29.42578125" style="1" customWidth="1"/>
    <col min="9475" max="9476" width="16.7109375" style="1" customWidth="1"/>
    <col min="9477" max="9728" width="9.140625" style="1"/>
    <col min="9729" max="9729" width="67.28515625" style="1" customWidth="1"/>
    <col min="9730" max="9730" width="29.42578125" style="1" customWidth="1"/>
    <col min="9731" max="9732" width="16.7109375" style="1" customWidth="1"/>
    <col min="9733" max="9984" width="9.140625" style="1"/>
    <col min="9985" max="9985" width="67.28515625" style="1" customWidth="1"/>
    <col min="9986" max="9986" width="29.42578125" style="1" customWidth="1"/>
    <col min="9987" max="9988" width="16.7109375" style="1" customWidth="1"/>
    <col min="9989" max="10240" width="9.140625" style="1"/>
    <col min="10241" max="10241" width="67.28515625" style="1" customWidth="1"/>
    <col min="10242" max="10242" width="29.42578125" style="1" customWidth="1"/>
    <col min="10243" max="10244" width="16.7109375" style="1" customWidth="1"/>
    <col min="10245" max="10496" width="9.140625" style="1"/>
    <col min="10497" max="10497" width="67.28515625" style="1" customWidth="1"/>
    <col min="10498" max="10498" width="29.42578125" style="1" customWidth="1"/>
    <col min="10499" max="10500" width="16.7109375" style="1" customWidth="1"/>
    <col min="10501" max="10752" width="9.140625" style="1"/>
    <col min="10753" max="10753" width="67.28515625" style="1" customWidth="1"/>
    <col min="10754" max="10754" width="29.42578125" style="1" customWidth="1"/>
    <col min="10755" max="10756" width="16.7109375" style="1" customWidth="1"/>
    <col min="10757" max="11008" width="9.140625" style="1"/>
    <col min="11009" max="11009" width="67.28515625" style="1" customWidth="1"/>
    <col min="11010" max="11010" width="29.42578125" style="1" customWidth="1"/>
    <col min="11011" max="11012" width="16.7109375" style="1" customWidth="1"/>
    <col min="11013" max="11264" width="9.140625" style="1"/>
    <col min="11265" max="11265" width="67.28515625" style="1" customWidth="1"/>
    <col min="11266" max="11266" width="29.42578125" style="1" customWidth="1"/>
    <col min="11267" max="11268" width="16.7109375" style="1" customWidth="1"/>
    <col min="11269" max="11520" width="9.140625" style="1"/>
    <col min="11521" max="11521" width="67.28515625" style="1" customWidth="1"/>
    <col min="11522" max="11522" width="29.42578125" style="1" customWidth="1"/>
    <col min="11523" max="11524" width="16.7109375" style="1" customWidth="1"/>
    <col min="11525" max="11776" width="9.140625" style="1"/>
    <col min="11777" max="11777" width="67.28515625" style="1" customWidth="1"/>
    <col min="11778" max="11778" width="29.42578125" style="1" customWidth="1"/>
    <col min="11779" max="11780" width="16.7109375" style="1" customWidth="1"/>
    <col min="11781" max="12032" width="9.140625" style="1"/>
    <col min="12033" max="12033" width="67.28515625" style="1" customWidth="1"/>
    <col min="12034" max="12034" width="29.42578125" style="1" customWidth="1"/>
    <col min="12035" max="12036" width="16.7109375" style="1" customWidth="1"/>
    <col min="12037" max="12288" width="9.140625" style="1"/>
    <col min="12289" max="12289" width="67.28515625" style="1" customWidth="1"/>
    <col min="12290" max="12290" width="29.42578125" style="1" customWidth="1"/>
    <col min="12291" max="12292" width="16.7109375" style="1" customWidth="1"/>
    <col min="12293" max="12544" width="9.140625" style="1"/>
    <col min="12545" max="12545" width="67.28515625" style="1" customWidth="1"/>
    <col min="12546" max="12546" width="29.42578125" style="1" customWidth="1"/>
    <col min="12547" max="12548" width="16.7109375" style="1" customWidth="1"/>
    <col min="12549" max="12800" width="9.140625" style="1"/>
    <col min="12801" max="12801" width="67.28515625" style="1" customWidth="1"/>
    <col min="12802" max="12802" width="29.42578125" style="1" customWidth="1"/>
    <col min="12803" max="12804" width="16.7109375" style="1" customWidth="1"/>
    <col min="12805" max="13056" width="9.140625" style="1"/>
    <col min="13057" max="13057" width="67.28515625" style="1" customWidth="1"/>
    <col min="13058" max="13058" width="29.42578125" style="1" customWidth="1"/>
    <col min="13059" max="13060" width="16.7109375" style="1" customWidth="1"/>
    <col min="13061" max="13312" width="9.140625" style="1"/>
    <col min="13313" max="13313" width="67.28515625" style="1" customWidth="1"/>
    <col min="13314" max="13314" width="29.42578125" style="1" customWidth="1"/>
    <col min="13315" max="13316" width="16.7109375" style="1" customWidth="1"/>
    <col min="13317" max="13568" width="9.140625" style="1"/>
    <col min="13569" max="13569" width="67.28515625" style="1" customWidth="1"/>
    <col min="13570" max="13570" width="29.42578125" style="1" customWidth="1"/>
    <col min="13571" max="13572" width="16.7109375" style="1" customWidth="1"/>
    <col min="13573" max="13824" width="9.140625" style="1"/>
    <col min="13825" max="13825" width="67.28515625" style="1" customWidth="1"/>
    <col min="13826" max="13826" width="29.42578125" style="1" customWidth="1"/>
    <col min="13827" max="13828" width="16.7109375" style="1" customWidth="1"/>
    <col min="13829" max="14080" width="9.140625" style="1"/>
    <col min="14081" max="14081" width="67.28515625" style="1" customWidth="1"/>
    <col min="14082" max="14082" width="29.42578125" style="1" customWidth="1"/>
    <col min="14083" max="14084" width="16.7109375" style="1" customWidth="1"/>
    <col min="14085" max="14336" width="9.140625" style="1"/>
    <col min="14337" max="14337" width="67.28515625" style="1" customWidth="1"/>
    <col min="14338" max="14338" width="29.42578125" style="1" customWidth="1"/>
    <col min="14339" max="14340" width="16.7109375" style="1" customWidth="1"/>
    <col min="14341" max="14592" width="9.140625" style="1"/>
    <col min="14593" max="14593" width="67.28515625" style="1" customWidth="1"/>
    <col min="14594" max="14594" width="29.42578125" style="1" customWidth="1"/>
    <col min="14595" max="14596" width="16.7109375" style="1" customWidth="1"/>
    <col min="14597" max="14848" width="9.140625" style="1"/>
    <col min="14849" max="14849" width="67.28515625" style="1" customWidth="1"/>
    <col min="14850" max="14850" width="29.42578125" style="1" customWidth="1"/>
    <col min="14851" max="14852" width="16.7109375" style="1" customWidth="1"/>
    <col min="14853" max="15104" width="9.140625" style="1"/>
    <col min="15105" max="15105" width="67.28515625" style="1" customWidth="1"/>
    <col min="15106" max="15106" width="29.42578125" style="1" customWidth="1"/>
    <col min="15107" max="15108" width="16.7109375" style="1" customWidth="1"/>
    <col min="15109" max="15360" width="9.140625" style="1"/>
    <col min="15361" max="15361" width="67.28515625" style="1" customWidth="1"/>
    <col min="15362" max="15362" width="29.42578125" style="1" customWidth="1"/>
    <col min="15363" max="15364" width="16.7109375" style="1" customWidth="1"/>
    <col min="15365" max="15616" width="9.140625" style="1"/>
    <col min="15617" max="15617" width="67.28515625" style="1" customWidth="1"/>
    <col min="15618" max="15618" width="29.42578125" style="1" customWidth="1"/>
    <col min="15619" max="15620" width="16.7109375" style="1" customWidth="1"/>
    <col min="15621" max="15872" width="9.140625" style="1"/>
    <col min="15873" max="15873" width="67.28515625" style="1" customWidth="1"/>
    <col min="15874" max="15874" width="29.42578125" style="1" customWidth="1"/>
    <col min="15875" max="15876" width="16.7109375" style="1" customWidth="1"/>
    <col min="15877" max="16128" width="9.140625" style="1"/>
    <col min="16129" max="16129" width="67.28515625" style="1" customWidth="1"/>
    <col min="16130" max="16130" width="29.42578125" style="1" customWidth="1"/>
    <col min="16131" max="16132" width="16.7109375" style="1" customWidth="1"/>
    <col min="16133" max="16384" width="9.140625" style="1"/>
  </cols>
  <sheetData>
    <row r="7" spans="1:7" ht="22.5" customHeight="1">
      <c r="A7" s="50"/>
      <c r="B7" s="3"/>
    </row>
    <row r="8" spans="1:7" ht="38.25" customHeight="1">
      <c r="A8" s="324" t="s">
        <v>199</v>
      </c>
      <c r="B8" s="324"/>
      <c r="C8" s="324"/>
      <c r="D8" s="324"/>
    </row>
    <row r="9" spans="1:7" ht="15.75">
      <c r="A9" s="51"/>
      <c r="B9" s="6"/>
      <c r="C9" s="52"/>
      <c r="D9" s="7" t="s">
        <v>4</v>
      </c>
    </row>
    <row r="10" spans="1:7" ht="25.5" customHeight="1">
      <c r="A10" s="328" t="s">
        <v>2</v>
      </c>
      <c r="B10" s="329" t="s">
        <v>5</v>
      </c>
      <c r="C10" s="330" t="s">
        <v>71</v>
      </c>
      <c r="D10" s="330"/>
    </row>
    <row r="11" spans="1:7" ht="23.45" customHeight="1">
      <c r="A11" s="328"/>
      <c r="B11" s="329"/>
      <c r="C11" s="53">
        <v>2021</v>
      </c>
      <c r="D11" s="53">
        <v>2022</v>
      </c>
    </row>
    <row r="12" spans="1:7" ht="14.25">
      <c r="A12" s="10" t="s">
        <v>6</v>
      </c>
      <c r="B12" s="134" t="s">
        <v>7</v>
      </c>
      <c r="C12" s="166">
        <f>C13+C17+C22+C26+C28+C30+C33+C35+C37+C15+C24</f>
        <v>149383.85983999999</v>
      </c>
      <c r="D12" s="166">
        <f>D13+D17+D22+D26+D28+D30+D33+D35+D37+D15+D24</f>
        <v>158593.69571999999</v>
      </c>
      <c r="F12" s="161"/>
      <c r="G12" s="161"/>
    </row>
    <row r="13" spans="1:7" s="12" customFormat="1" ht="14.25">
      <c r="A13" s="10" t="s">
        <v>8</v>
      </c>
      <c r="B13" s="134" t="s">
        <v>9</v>
      </c>
      <c r="C13" s="166">
        <f>C14</f>
        <v>107646</v>
      </c>
      <c r="D13" s="166">
        <f>D14</f>
        <v>116042.4</v>
      </c>
    </row>
    <row r="14" spans="1:7" ht="15" customHeight="1">
      <c r="A14" s="135" t="s">
        <v>10</v>
      </c>
      <c r="B14" s="22" t="s">
        <v>11</v>
      </c>
      <c r="C14" s="167">
        <v>107646</v>
      </c>
      <c r="D14" s="167">
        <v>116042.4</v>
      </c>
    </row>
    <row r="15" spans="1:7" ht="30" customHeight="1">
      <c r="A15" s="18" t="s">
        <v>12</v>
      </c>
      <c r="B15" s="134" t="s">
        <v>13</v>
      </c>
      <c r="C15" s="166">
        <f>C16</f>
        <v>349.33</v>
      </c>
      <c r="D15" s="166">
        <f>D16</f>
        <v>349.33</v>
      </c>
    </row>
    <row r="16" spans="1:7" s="17" customFormat="1" ht="31.5" customHeight="1">
      <c r="A16" s="16" t="s">
        <v>14</v>
      </c>
      <c r="B16" s="19" t="s">
        <v>15</v>
      </c>
      <c r="C16" s="168">
        <v>349.33</v>
      </c>
      <c r="D16" s="170">
        <v>349.33</v>
      </c>
    </row>
    <row r="17" spans="1:4" ht="18" customHeight="1">
      <c r="A17" s="20" t="s">
        <v>16</v>
      </c>
      <c r="B17" s="134" t="s">
        <v>17</v>
      </c>
      <c r="C17" s="166">
        <f>C18+C19+C20+C21</f>
        <v>4875.5</v>
      </c>
      <c r="D17" s="166">
        <f>D18+D19+D20+D21</f>
        <v>5070.5</v>
      </c>
    </row>
    <row r="18" spans="1:4" ht="27.75" customHeight="1">
      <c r="A18" s="21" t="s">
        <v>18</v>
      </c>
      <c r="B18" s="22" t="s">
        <v>19</v>
      </c>
      <c r="C18" s="167">
        <v>4096</v>
      </c>
      <c r="D18" s="170">
        <v>4259.8</v>
      </c>
    </row>
    <row r="19" spans="1:4" ht="20.25" customHeight="1">
      <c r="A19" s="23" t="s">
        <v>20</v>
      </c>
      <c r="B19" s="24" t="s">
        <v>21</v>
      </c>
      <c r="C19" s="169">
        <v>0</v>
      </c>
      <c r="D19" s="167">
        <v>0</v>
      </c>
    </row>
    <row r="20" spans="1:4" ht="15">
      <c r="A20" s="25" t="s">
        <v>22</v>
      </c>
      <c r="B20" s="15" t="s">
        <v>23</v>
      </c>
      <c r="C20" s="170">
        <v>750.9</v>
      </c>
      <c r="D20" s="168">
        <v>780.9</v>
      </c>
    </row>
    <row r="21" spans="1:4" ht="30">
      <c r="A21" s="25" t="s">
        <v>181</v>
      </c>
      <c r="B21" s="15" t="s">
        <v>182</v>
      </c>
      <c r="C21" s="170">
        <v>28.6</v>
      </c>
      <c r="D21" s="168">
        <v>29.8</v>
      </c>
    </row>
    <row r="22" spans="1:4" ht="15.75" customHeight="1">
      <c r="A22" s="26" t="s">
        <v>24</v>
      </c>
      <c r="B22" s="134" t="s">
        <v>25</v>
      </c>
      <c r="C22" s="166">
        <f>C23</f>
        <v>78.7</v>
      </c>
      <c r="D22" s="166">
        <f>D23</f>
        <v>81.8</v>
      </c>
    </row>
    <row r="23" spans="1:4" ht="33" customHeight="1">
      <c r="A23" s="25" t="s">
        <v>120</v>
      </c>
      <c r="B23" s="27" t="s">
        <v>119</v>
      </c>
      <c r="C23" s="170">
        <v>78.7</v>
      </c>
      <c r="D23" s="170">
        <v>81.8</v>
      </c>
    </row>
    <row r="24" spans="1:4" ht="42" customHeight="1">
      <c r="A24" s="29" t="s">
        <v>109</v>
      </c>
      <c r="B24" s="30" t="s">
        <v>110</v>
      </c>
      <c r="C24" s="171">
        <f>C25</f>
        <v>1</v>
      </c>
      <c r="D24" s="171">
        <f>D25</f>
        <v>1</v>
      </c>
    </row>
    <row r="25" spans="1:4" s="12" customFormat="1" ht="30.75" customHeight="1">
      <c r="A25" s="25" t="s">
        <v>122</v>
      </c>
      <c r="B25" s="27" t="s">
        <v>121</v>
      </c>
      <c r="C25" s="170">
        <v>1</v>
      </c>
      <c r="D25" s="167">
        <v>1</v>
      </c>
    </row>
    <row r="26" spans="1:4" s="12" customFormat="1" ht="42.75" customHeight="1">
      <c r="A26" s="26" t="s">
        <v>27</v>
      </c>
      <c r="B26" s="134" t="s">
        <v>28</v>
      </c>
      <c r="C26" s="166">
        <f>C27</f>
        <v>18558.433840000002</v>
      </c>
      <c r="D26" s="166">
        <f>D27</f>
        <v>19187.09172</v>
      </c>
    </row>
    <row r="27" spans="1:4" s="12" customFormat="1" ht="76.5" customHeight="1">
      <c r="A27" s="14" t="s">
        <v>29</v>
      </c>
      <c r="B27" s="15" t="s">
        <v>30</v>
      </c>
      <c r="C27" s="167">
        <v>18558.433840000002</v>
      </c>
      <c r="D27" s="167">
        <v>19187.09172</v>
      </c>
    </row>
    <row r="28" spans="1:4" s="12" customFormat="1" ht="29.25" customHeight="1">
      <c r="A28" s="29" t="s">
        <v>32</v>
      </c>
      <c r="B28" s="30" t="s">
        <v>33</v>
      </c>
      <c r="C28" s="166">
        <f>C29</f>
        <v>1031.0899999999999</v>
      </c>
      <c r="D28" s="166">
        <f>D29</f>
        <v>1062.03</v>
      </c>
    </row>
    <row r="29" spans="1:4" s="12" customFormat="1" ht="19.5" customHeight="1">
      <c r="A29" s="32" t="s">
        <v>34</v>
      </c>
      <c r="B29" s="27" t="s">
        <v>35</v>
      </c>
      <c r="C29" s="167">
        <v>1031.0899999999999</v>
      </c>
      <c r="D29" s="167">
        <v>1062.03</v>
      </c>
    </row>
    <row r="30" spans="1:4" s="28" customFormat="1" ht="30.75" customHeight="1">
      <c r="A30" s="26" t="s">
        <v>40</v>
      </c>
      <c r="B30" s="134" t="s">
        <v>41</v>
      </c>
      <c r="C30" s="166">
        <f>C31+C32</f>
        <v>15887.806</v>
      </c>
      <c r="D30" s="166">
        <f>D31+D32</f>
        <v>15831.544</v>
      </c>
    </row>
    <row r="31" spans="1:4" s="28" customFormat="1" ht="15.75" customHeight="1">
      <c r="A31" s="14" t="s">
        <v>117</v>
      </c>
      <c r="B31" s="27" t="s">
        <v>42</v>
      </c>
      <c r="C31" s="167">
        <v>14827.806</v>
      </c>
      <c r="D31" s="170">
        <v>14771.544</v>
      </c>
    </row>
    <row r="32" spans="1:4" s="31" customFormat="1" ht="18" customHeight="1">
      <c r="A32" s="14" t="s">
        <v>118</v>
      </c>
      <c r="B32" s="27" t="s">
        <v>116</v>
      </c>
      <c r="C32" s="167">
        <v>1060</v>
      </c>
      <c r="D32" s="167">
        <v>1060</v>
      </c>
    </row>
    <row r="33" spans="1:4" s="28" customFormat="1" ht="30" customHeight="1">
      <c r="A33" s="26" t="s">
        <v>44</v>
      </c>
      <c r="B33" s="134" t="s">
        <v>45</v>
      </c>
      <c r="C33" s="166">
        <f>C34</f>
        <v>488</v>
      </c>
      <c r="D33" s="166">
        <f>D34</f>
        <v>499</v>
      </c>
    </row>
    <row r="34" spans="1:4" s="28" customFormat="1" ht="32.25" customHeight="1">
      <c r="A34" s="33" t="s">
        <v>46</v>
      </c>
      <c r="B34" s="15" t="s">
        <v>47</v>
      </c>
      <c r="C34" s="167">
        <v>488</v>
      </c>
      <c r="D34" s="170">
        <v>499</v>
      </c>
    </row>
    <row r="35" spans="1:4" s="12" customFormat="1" ht="17.25" customHeight="1">
      <c r="A35" s="26" t="s">
        <v>49</v>
      </c>
      <c r="B35" s="134" t="s">
        <v>50</v>
      </c>
      <c r="C35" s="166">
        <f>SUM(C36:C36)</f>
        <v>468</v>
      </c>
      <c r="D35" s="166">
        <f>SUM(D36:D36)</f>
        <v>469</v>
      </c>
    </row>
    <row r="36" spans="1:4" ht="90" customHeight="1">
      <c r="A36" s="33" t="s">
        <v>183</v>
      </c>
      <c r="B36" s="15" t="s">
        <v>185</v>
      </c>
      <c r="C36" s="167">
        <v>468</v>
      </c>
      <c r="D36" s="167">
        <v>469</v>
      </c>
    </row>
    <row r="37" spans="1:4" s="31" customFormat="1" ht="14.25" customHeight="1">
      <c r="A37" s="26" t="s">
        <v>51</v>
      </c>
      <c r="B37" s="134" t="s">
        <v>52</v>
      </c>
      <c r="C37" s="166">
        <f>C38</f>
        <v>0</v>
      </c>
      <c r="D37" s="166">
        <f>D38</f>
        <v>0</v>
      </c>
    </row>
    <row r="38" spans="1:4" s="28" customFormat="1" ht="16.5" customHeight="1">
      <c r="A38" s="33" t="s">
        <v>53</v>
      </c>
      <c r="B38" s="15" t="s">
        <v>54</v>
      </c>
      <c r="C38" s="170">
        <v>0</v>
      </c>
      <c r="D38" s="167">
        <v>0</v>
      </c>
    </row>
    <row r="39" spans="1:4" s="28" customFormat="1" ht="15.75" customHeight="1">
      <c r="A39" s="26" t="s">
        <v>55</v>
      </c>
      <c r="B39" s="134" t="s">
        <v>56</v>
      </c>
      <c r="C39" s="166">
        <f>C40+C55+C57</f>
        <v>961277.72263999993</v>
      </c>
      <c r="D39" s="166">
        <f>D40+D55+D57</f>
        <v>956325.62264000007</v>
      </c>
    </row>
    <row r="40" spans="1:4" s="28" customFormat="1" ht="30" customHeight="1">
      <c r="A40" s="26" t="s">
        <v>57</v>
      </c>
      <c r="B40" s="134" t="s">
        <v>123</v>
      </c>
      <c r="C40" s="166">
        <f>C41+C44+C48+C53</f>
        <v>962123.72263999993</v>
      </c>
      <c r="D40" s="166">
        <f>D41+D44+D48+D53</f>
        <v>957170.62264000007</v>
      </c>
    </row>
    <row r="41" spans="1:4" s="28" customFormat="1" ht="14.25">
      <c r="A41" s="35" t="s">
        <v>58</v>
      </c>
      <c r="B41" s="36" t="s">
        <v>124</v>
      </c>
      <c r="C41" s="166">
        <f>C42+C43</f>
        <v>125763.4</v>
      </c>
      <c r="D41" s="166">
        <f>D42+D43</f>
        <v>131161.20000000001</v>
      </c>
    </row>
    <row r="42" spans="1:4" s="12" customFormat="1" ht="21" customHeight="1">
      <c r="A42" s="37" t="s">
        <v>127</v>
      </c>
      <c r="B42" s="38" t="s">
        <v>128</v>
      </c>
      <c r="C42" s="170">
        <v>125763.4</v>
      </c>
      <c r="D42" s="167">
        <v>131161.20000000001</v>
      </c>
    </row>
    <row r="43" spans="1:4" ht="30" customHeight="1">
      <c r="A43" s="33" t="s">
        <v>138</v>
      </c>
      <c r="B43" s="15" t="s">
        <v>129</v>
      </c>
      <c r="C43" s="170">
        <v>0</v>
      </c>
      <c r="D43" s="167">
        <v>0</v>
      </c>
    </row>
    <row r="44" spans="1:4" ht="27.75" customHeight="1">
      <c r="A44" s="39" t="s">
        <v>59</v>
      </c>
      <c r="B44" s="40" t="s">
        <v>125</v>
      </c>
      <c r="C44" s="166">
        <f>C47+C46+C45</f>
        <v>170051.9</v>
      </c>
      <c r="D44" s="166">
        <f>D47+D46+D45</f>
        <v>159636.9</v>
      </c>
    </row>
    <row r="45" spans="1:4" ht="45.75" customHeight="1">
      <c r="A45" s="33" t="s">
        <v>835</v>
      </c>
      <c r="B45" s="15" t="s">
        <v>834</v>
      </c>
      <c r="C45" s="167">
        <v>835.4</v>
      </c>
      <c r="D45" s="167">
        <v>315.39999999999998</v>
      </c>
    </row>
    <row r="46" spans="1:4" ht="27.75" customHeight="1">
      <c r="A46" s="33" t="s">
        <v>188</v>
      </c>
      <c r="B46" s="15" t="s">
        <v>189</v>
      </c>
      <c r="C46" s="167">
        <v>56</v>
      </c>
      <c r="D46" s="167">
        <v>56</v>
      </c>
    </row>
    <row r="47" spans="1:4" s="12" customFormat="1" ht="14.25" customHeight="1">
      <c r="A47" s="33" t="s">
        <v>60</v>
      </c>
      <c r="B47" s="15" t="s">
        <v>130</v>
      </c>
      <c r="C47" s="167">
        <v>169160.5</v>
      </c>
      <c r="D47" s="167">
        <v>159265.5</v>
      </c>
    </row>
    <row r="48" spans="1:4" ht="20.25" customHeight="1">
      <c r="A48" s="39" t="s">
        <v>61</v>
      </c>
      <c r="B48" s="134" t="s">
        <v>126</v>
      </c>
      <c r="C48" s="172">
        <f>C49+C50+C52+C51</f>
        <v>664157.6</v>
      </c>
      <c r="D48" s="172">
        <f>D49+D50+D52+D51</f>
        <v>664221.70000000007</v>
      </c>
    </row>
    <row r="49" spans="1:5" ht="35.25" customHeight="1">
      <c r="A49" s="41" t="s">
        <v>62</v>
      </c>
      <c r="B49" s="15" t="s">
        <v>131</v>
      </c>
      <c r="C49" s="173">
        <v>11144.6</v>
      </c>
      <c r="D49" s="170">
        <v>11144.6</v>
      </c>
    </row>
    <row r="50" spans="1:5" ht="32.25" customHeight="1">
      <c r="A50" s="41" t="s">
        <v>139</v>
      </c>
      <c r="B50" s="15" t="s">
        <v>132</v>
      </c>
      <c r="C50" s="167">
        <v>34983.199999999997</v>
      </c>
      <c r="D50" s="167">
        <v>34983.199999999997</v>
      </c>
    </row>
    <row r="51" spans="1:5" ht="59.25" customHeight="1">
      <c r="A51" s="37" t="s">
        <v>63</v>
      </c>
      <c r="B51" s="15" t="s">
        <v>133</v>
      </c>
      <c r="C51" s="167">
        <v>8.1999999999999993</v>
      </c>
      <c r="D51" s="170">
        <v>72.3</v>
      </c>
    </row>
    <row r="52" spans="1:5" s="12" customFormat="1" ht="12" customHeight="1">
      <c r="A52" s="33" t="s">
        <v>64</v>
      </c>
      <c r="B52" s="15" t="s">
        <v>134</v>
      </c>
      <c r="C52" s="174">
        <v>618021.6</v>
      </c>
      <c r="D52" s="167">
        <v>618021.6</v>
      </c>
    </row>
    <row r="53" spans="1:5" ht="15.75" customHeight="1">
      <c r="A53" s="26" t="s">
        <v>65</v>
      </c>
      <c r="B53" s="134" t="s">
        <v>135</v>
      </c>
      <c r="C53" s="166">
        <f>C54</f>
        <v>2150.8226399999999</v>
      </c>
      <c r="D53" s="166">
        <f>D54</f>
        <v>2150.8226399999999</v>
      </c>
    </row>
    <row r="54" spans="1:5" ht="45.75" customHeight="1">
      <c r="A54" s="37" t="s">
        <v>140</v>
      </c>
      <c r="B54" s="27" t="s">
        <v>136</v>
      </c>
      <c r="C54" s="167">
        <v>2150.8226399999999</v>
      </c>
      <c r="D54" s="170">
        <v>2150.8226399999999</v>
      </c>
    </row>
    <row r="55" spans="1:5" ht="16.5" customHeight="1">
      <c r="A55" s="26" t="s">
        <v>66</v>
      </c>
      <c r="B55" s="134" t="s">
        <v>67</v>
      </c>
      <c r="C55" s="175">
        <f>C56</f>
        <v>184</v>
      </c>
      <c r="D55" s="175">
        <f>D56</f>
        <v>185</v>
      </c>
    </row>
    <row r="56" spans="1:5" ht="44.25" customHeight="1">
      <c r="A56" s="43" t="s">
        <v>68</v>
      </c>
      <c r="B56" s="15" t="s">
        <v>137</v>
      </c>
      <c r="C56" s="44">
        <v>184</v>
      </c>
      <c r="D56" s="170">
        <v>185</v>
      </c>
    </row>
    <row r="57" spans="1:5" ht="19.5" customHeight="1">
      <c r="A57" s="164" t="s">
        <v>192</v>
      </c>
      <c r="B57" s="162" t="s">
        <v>193</v>
      </c>
      <c r="C57" s="165">
        <f>C59+C58</f>
        <v>-1030</v>
      </c>
      <c r="D57" s="165">
        <f>D59+D58</f>
        <v>-1030</v>
      </c>
    </row>
    <row r="58" spans="1:5" ht="44.25" customHeight="1">
      <c r="A58" s="43" t="s">
        <v>196</v>
      </c>
      <c r="B58" s="15" t="s">
        <v>194</v>
      </c>
      <c r="C58" s="44">
        <v>-30</v>
      </c>
      <c r="D58" s="44">
        <v>-30</v>
      </c>
    </row>
    <row r="59" spans="1:5" ht="30" customHeight="1">
      <c r="A59" s="33" t="s">
        <v>69</v>
      </c>
      <c r="B59" s="15" t="s">
        <v>195</v>
      </c>
      <c r="C59" s="44">
        <v>-1000</v>
      </c>
      <c r="D59" s="44">
        <v>-1000</v>
      </c>
    </row>
    <row r="60" spans="1:5" ht="14.25">
      <c r="A60" s="325" t="s">
        <v>70</v>
      </c>
      <c r="B60" s="325"/>
      <c r="C60" s="166">
        <f>C39+C12</f>
        <v>1110661.5824799999</v>
      </c>
      <c r="D60" s="166">
        <f>D39+D12</f>
        <v>1114919.3183600002</v>
      </c>
    </row>
    <row r="61" spans="1:5" ht="14.25" customHeight="1">
      <c r="A61" s="46"/>
      <c r="B61" s="47"/>
      <c r="C61" s="54"/>
      <c r="D61" s="55"/>
    </row>
    <row r="62" spans="1:5" ht="15">
      <c r="A62" s="56" t="s">
        <v>3</v>
      </c>
      <c r="C62" s="11"/>
      <c r="D62" s="331" t="s">
        <v>1</v>
      </c>
      <c r="E62" s="331"/>
    </row>
    <row r="63" spans="1:5" s="12" customFormat="1" ht="26.25" customHeight="1">
      <c r="A63" s="57"/>
      <c r="B63" s="58"/>
      <c r="C63" s="59"/>
      <c r="D63" s="60"/>
    </row>
    <row r="64" spans="1:5" s="12" customFormat="1" ht="14.25">
      <c r="A64" s="332"/>
      <c r="B64" s="332"/>
      <c r="C64" s="60"/>
      <c r="D64" s="60"/>
    </row>
    <row r="65" spans="1:5" ht="15">
      <c r="A65" s="46"/>
      <c r="B65" s="47"/>
      <c r="C65" s="54"/>
      <c r="D65" s="55"/>
    </row>
    <row r="66" spans="1:5" ht="15">
      <c r="A66" s="56"/>
      <c r="B66" s="333"/>
      <c r="C66" s="333"/>
      <c r="D66" s="55"/>
    </row>
    <row r="67" spans="1:5" s="12" customFormat="1" ht="14.25">
      <c r="A67" s="46"/>
      <c r="B67" s="47"/>
      <c r="C67" s="60"/>
      <c r="D67" s="60"/>
    </row>
    <row r="68" spans="1:5" s="12" customFormat="1" ht="15">
      <c r="A68" s="61"/>
      <c r="B68" s="62"/>
      <c r="C68" s="63"/>
      <c r="D68" s="63"/>
    </row>
    <row r="69" spans="1:5" s="28" customFormat="1" ht="41.25" customHeight="1">
      <c r="A69" s="61"/>
      <c r="B69" s="62"/>
      <c r="C69" s="55"/>
      <c r="D69" s="55"/>
      <c r="E69" s="64"/>
    </row>
    <row r="70" spans="1:5" s="28" customFormat="1" ht="40.5" customHeight="1">
      <c r="A70" s="61"/>
      <c r="B70" s="62"/>
      <c r="C70" s="55"/>
      <c r="D70" s="55"/>
      <c r="E70" s="64"/>
    </row>
    <row r="71" spans="1:5" s="28" customFormat="1" ht="58.5" customHeight="1">
      <c r="A71" s="61"/>
      <c r="B71" s="65"/>
      <c r="C71" s="55"/>
      <c r="D71" s="55"/>
      <c r="E71" s="64"/>
    </row>
    <row r="72" spans="1:5" s="12" customFormat="1" ht="14.25">
      <c r="A72" s="66"/>
      <c r="B72" s="47"/>
      <c r="C72" s="60"/>
      <c r="D72" s="60"/>
      <c r="E72" s="67"/>
    </row>
    <row r="73" spans="1:5" ht="57.6" customHeight="1">
      <c r="A73" s="57"/>
      <c r="B73" s="58"/>
      <c r="C73" s="55"/>
      <c r="D73" s="55"/>
      <c r="E73" s="68"/>
    </row>
    <row r="74" spans="1:5" ht="45" customHeight="1">
      <c r="A74" s="57"/>
      <c r="B74" s="58"/>
      <c r="C74" s="55"/>
      <c r="D74" s="55"/>
      <c r="E74" s="68"/>
    </row>
    <row r="75" spans="1:5" s="28" customFormat="1" ht="42" customHeight="1">
      <c r="A75" s="61"/>
      <c r="B75" s="65"/>
      <c r="C75" s="69"/>
      <c r="D75" s="69"/>
      <c r="E75" s="64"/>
    </row>
    <row r="76" spans="1:5" s="28" customFormat="1" ht="45" customHeight="1">
      <c r="A76" s="61"/>
      <c r="B76" s="65"/>
      <c r="C76" s="69"/>
      <c r="D76" s="69"/>
      <c r="E76" s="64"/>
    </row>
    <row r="77" spans="1:5" ht="55.5" customHeight="1">
      <c r="A77" s="70"/>
      <c r="B77" s="58"/>
      <c r="C77" s="59"/>
      <c r="D77" s="59"/>
      <c r="E77" s="68"/>
    </row>
    <row r="78" spans="1:5" ht="15">
      <c r="A78" s="71"/>
      <c r="B78" s="58"/>
      <c r="C78" s="55"/>
      <c r="D78" s="55"/>
      <c r="E78" s="68"/>
    </row>
    <row r="79" spans="1:5" ht="37.5" customHeight="1">
      <c r="A79" s="71"/>
      <c r="B79" s="65"/>
      <c r="C79" s="55"/>
      <c r="D79" s="55"/>
      <c r="E79" s="68"/>
    </row>
    <row r="80" spans="1:5" ht="15">
      <c r="A80" s="72"/>
      <c r="B80" s="65"/>
      <c r="C80" s="55"/>
      <c r="D80" s="55"/>
      <c r="E80" s="68"/>
    </row>
    <row r="81" spans="1:5" ht="15">
      <c r="A81" s="73"/>
      <c r="B81" s="58"/>
      <c r="C81" s="55"/>
      <c r="D81" s="55"/>
      <c r="E81" s="68"/>
    </row>
    <row r="82" spans="1:5" ht="15">
      <c r="A82" s="74"/>
      <c r="B82" s="65"/>
      <c r="C82" s="55"/>
      <c r="D82" s="55"/>
      <c r="E82" s="68"/>
    </row>
    <row r="83" spans="1:5" s="28" customFormat="1" ht="31.5" customHeight="1">
      <c r="A83" s="74"/>
      <c r="B83" s="65"/>
      <c r="C83" s="55"/>
      <c r="D83" s="55"/>
      <c r="E83" s="64"/>
    </row>
    <row r="84" spans="1:5" s="12" customFormat="1" ht="14.25">
      <c r="A84" s="46"/>
      <c r="B84" s="47"/>
      <c r="C84" s="75"/>
      <c r="D84" s="75"/>
      <c r="E84" s="67"/>
    </row>
    <row r="85" spans="1:5" ht="43.15" customHeight="1">
      <c r="A85" s="76"/>
      <c r="B85" s="58"/>
      <c r="C85" s="55"/>
      <c r="D85" s="55"/>
      <c r="E85" s="68"/>
    </row>
    <row r="86" spans="1:5" ht="30.6" customHeight="1">
      <c r="A86" s="57"/>
      <c r="B86" s="58"/>
      <c r="C86" s="55"/>
      <c r="D86" s="55"/>
      <c r="E86" s="68"/>
    </row>
    <row r="87" spans="1:5" s="12" customFormat="1" ht="15">
      <c r="A87" s="57"/>
      <c r="B87" s="58"/>
      <c r="C87" s="63"/>
      <c r="D87" s="63"/>
      <c r="E87" s="67"/>
    </row>
    <row r="88" spans="1:5" ht="15">
      <c r="A88" s="77"/>
      <c r="B88" s="58"/>
      <c r="C88" s="55"/>
      <c r="D88" s="55"/>
      <c r="E88" s="68"/>
    </row>
    <row r="89" spans="1:5" ht="15.75" customHeight="1">
      <c r="A89" s="57"/>
      <c r="B89" s="58"/>
      <c r="C89" s="55"/>
      <c r="D89" s="55"/>
      <c r="E89" s="68"/>
    </row>
    <row r="90" spans="1:5" ht="44.25" customHeight="1">
      <c r="A90" s="57"/>
      <c r="B90" s="58"/>
      <c r="C90" s="55"/>
      <c r="D90" s="55"/>
      <c r="E90" s="68"/>
    </row>
    <row r="91" spans="1:5" ht="15">
      <c r="A91" s="57"/>
      <c r="B91" s="58"/>
      <c r="C91" s="55"/>
      <c r="D91" s="55"/>
      <c r="E91" s="68"/>
    </row>
    <row r="92" spans="1:5" ht="15">
      <c r="A92" s="57"/>
      <c r="B92" s="58"/>
      <c r="C92" s="55"/>
      <c r="D92" s="55"/>
      <c r="E92" s="68"/>
    </row>
    <row r="93" spans="1:5" ht="15">
      <c r="A93" s="57"/>
      <c r="B93" s="58"/>
      <c r="C93" s="55"/>
      <c r="D93" s="55"/>
      <c r="E93" s="68"/>
    </row>
    <row r="94" spans="1:5" ht="94.5" customHeight="1">
      <c r="A94" s="77"/>
      <c r="B94" s="58"/>
      <c r="C94" s="55"/>
      <c r="D94" s="55"/>
      <c r="E94" s="68"/>
    </row>
    <row r="95" spans="1:5" ht="15">
      <c r="A95" s="57"/>
      <c r="B95" s="58"/>
      <c r="C95" s="55"/>
      <c r="D95" s="55"/>
      <c r="E95" s="68"/>
    </row>
    <row r="96" spans="1:5" s="12" customFormat="1" ht="14.25">
      <c r="A96" s="66"/>
      <c r="B96" s="47"/>
      <c r="C96" s="78"/>
      <c r="D96" s="78"/>
      <c r="E96" s="67"/>
    </row>
    <row r="97" spans="1:5" ht="61.9" customHeight="1">
      <c r="A97" s="57"/>
      <c r="B97" s="58"/>
      <c r="C97" s="55"/>
      <c r="D97" s="55"/>
      <c r="E97" s="68"/>
    </row>
    <row r="98" spans="1:5" s="81" customFormat="1" ht="43.15" customHeight="1">
      <c r="A98" s="57"/>
      <c r="B98" s="58"/>
      <c r="C98" s="79"/>
      <c r="D98" s="79"/>
      <c r="E98" s="80"/>
    </row>
    <row r="99" spans="1:5" s="12" customFormat="1" ht="18.600000000000001" customHeight="1">
      <c r="A99" s="46"/>
      <c r="B99" s="47"/>
      <c r="C99" s="60"/>
      <c r="D99" s="60"/>
      <c r="E99" s="67"/>
    </row>
    <row r="100" spans="1:5" ht="54.6" customHeight="1">
      <c r="A100" s="82"/>
      <c r="B100" s="65"/>
      <c r="C100" s="63"/>
      <c r="D100" s="63"/>
      <c r="E100" s="68"/>
    </row>
    <row r="101" spans="1:5" ht="15" hidden="1">
      <c r="A101" s="82"/>
      <c r="B101" s="65"/>
      <c r="C101" s="83"/>
      <c r="D101" s="83"/>
      <c r="E101" s="68"/>
    </row>
    <row r="102" spans="1:5" ht="75.75" hidden="1" customHeight="1">
      <c r="A102" s="82"/>
      <c r="B102" s="65"/>
      <c r="C102" s="83"/>
      <c r="D102" s="83"/>
      <c r="E102" s="68"/>
    </row>
    <row r="103" spans="1:5" ht="15" hidden="1">
      <c r="A103" s="82"/>
      <c r="B103" s="65"/>
      <c r="C103" s="59"/>
      <c r="D103" s="59"/>
      <c r="E103" s="68"/>
    </row>
    <row r="104" spans="1:5" ht="15" hidden="1">
      <c r="A104" s="82"/>
      <c r="B104" s="65"/>
      <c r="C104" s="83"/>
      <c r="D104" s="83"/>
      <c r="E104" s="68"/>
    </row>
    <row r="105" spans="1:5" ht="48.6" customHeight="1">
      <c r="A105" s="57"/>
      <c r="B105" s="58"/>
      <c r="C105" s="59"/>
      <c r="D105" s="59"/>
      <c r="E105" s="68"/>
    </row>
    <row r="106" spans="1:5" ht="47.45" customHeight="1">
      <c r="A106" s="57"/>
      <c r="B106" s="58"/>
      <c r="C106" s="59"/>
      <c r="D106" s="59"/>
      <c r="E106" s="68"/>
    </row>
    <row r="107" spans="1:5" s="12" customFormat="1" ht="16.899999999999999" customHeight="1">
      <c r="A107" s="66"/>
      <c r="B107" s="47"/>
      <c r="C107" s="75"/>
      <c r="D107" s="75"/>
      <c r="E107" s="67"/>
    </row>
    <row r="108" spans="1:5" ht="29.25" customHeight="1">
      <c r="A108" s="84"/>
      <c r="B108" s="58"/>
      <c r="C108" s="59"/>
      <c r="D108" s="59"/>
      <c r="E108" s="68"/>
    </row>
    <row r="109" spans="1:5" s="42" customFormat="1" ht="16.899999999999999" customHeight="1">
      <c r="A109" s="46"/>
      <c r="B109" s="47"/>
      <c r="C109" s="85"/>
      <c r="D109" s="85"/>
      <c r="E109" s="86"/>
    </row>
    <row r="110" spans="1:5" s="45" customFormat="1" ht="29.45" customHeight="1">
      <c r="A110" s="87"/>
      <c r="B110" s="58"/>
      <c r="C110" s="59"/>
      <c r="D110" s="59"/>
      <c r="E110" s="88"/>
    </row>
    <row r="111" spans="1:5" s="45" customFormat="1" ht="36.75" hidden="1" customHeight="1">
      <c r="A111" s="77"/>
      <c r="B111" s="58"/>
      <c r="C111" s="59"/>
      <c r="D111" s="59"/>
      <c r="E111" s="88"/>
    </row>
    <row r="112" spans="1:5" s="45" customFormat="1" ht="67.5" hidden="1" customHeight="1">
      <c r="A112" s="89"/>
      <c r="B112" s="47"/>
      <c r="C112" s="90"/>
      <c r="D112" s="90"/>
      <c r="E112" s="88"/>
    </row>
    <row r="113" spans="1:5" s="45" customFormat="1" ht="35.25" hidden="1" customHeight="1">
      <c r="A113" s="91"/>
      <c r="B113" s="92"/>
      <c r="C113" s="59"/>
      <c r="D113" s="59"/>
      <c r="E113" s="88"/>
    </row>
    <row r="114" spans="1:5" s="12" customFormat="1" ht="14.25" hidden="1">
      <c r="A114" s="46"/>
      <c r="B114" s="47"/>
      <c r="C114" s="60"/>
      <c r="D114" s="60"/>
      <c r="E114" s="67"/>
    </row>
    <row r="115" spans="1:5" ht="28.5" hidden="1" customHeight="1">
      <c r="A115" s="57"/>
      <c r="B115" s="58"/>
      <c r="C115" s="59"/>
      <c r="D115" s="59"/>
      <c r="E115" s="68"/>
    </row>
    <row r="116" spans="1:5" ht="14.25">
      <c r="A116" s="332"/>
      <c r="B116" s="332"/>
      <c r="C116" s="60"/>
      <c r="D116" s="60"/>
      <c r="E116" s="68"/>
    </row>
    <row r="117" spans="1:5" ht="15">
      <c r="A117" s="46"/>
      <c r="B117" s="47"/>
      <c r="C117" s="54"/>
      <c r="D117" s="54"/>
      <c r="E117" s="68"/>
    </row>
    <row r="118" spans="1:5" s="96" customFormat="1" ht="15.75">
      <c r="A118" s="93"/>
      <c r="B118" s="94"/>
      <c r="C118" s="327"/>
      <c r="D118" s="327"/>
      <c r="E118" s="95"/>
    </row>
    <row r="119" spans="1:5" ht="15">
      <c r="A119" s="97"/>
      <c r="B119" s="98"/>
      <c r="C119" s="54"/>
      <c r="D119" s="54"/>
      <c r="E119" s="68"/>
    </row>
    <row r="120" spans="1:5">
      <c r="A120" s="99"/>
      <c r="B120" s="68"/>
      <c r="C120" s="100"/>
      <c r="D120" s="100"/>
      <c r="E120" s="68"/>
    </row>
  </sheetData>
  <mergeCells count="10">
    <mergeCell ref="C118:D118"/>
    <mergeCell ref="A8:D8"/>
    <mergeCell ref="A10:A11"/>
    <mergeCell ref="B10:B11"/>
    <mergeCell ref="C10:D10"/>
    <mergeCell ref="D62:E62"/>
    <mergeCell ref="A64:B64"/>
    <mergeCell ref="B66:C66"/>
    <mergeCell ref="A116:B116"/>
    <mergeCell ref="A60:B60"/>
  </mergeCells>
  <hyperlinks>
    <hyperlink ref="A16" r:id="rId1" display="http://www.consultant.ru/cons/cgi/online.cgi?req=doc&amp;base=LAW&amp;n=198941&amp;rnd=235642.187433877&amp;dst=100606&amp;fld=134" xr:uid="{00000000-0004-0000-0100-000000000000}"/>
    <hyperlink ref="A18" r:id="rId2" display="http://www.consultant.ru/cons/cgi/online.cgi?req=doc&amp;base=LAW&amp;n=208015&amp;rnd=235642.514532630&amp;dst=103572&amp;fld=134" xr:uid="{00000000-0004-0000-0100-000001000000}"/>
  </hyperlinks>
  <pageMargins left="0.78740157480314965" right="0.39370078740157483" top="0.78740157480314965" bottom="0.39370078740157483" header="0.51181102362204722" footer="0"/>
  <pageSetup paperSize="9" scale="69" orientation="portrait" r:id="rId3"/>
  <headerFooter differentFirst="1" alignWithMargins="0">
    <oddHeader>&amp;C&amp;P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workbookViewId="0">
      <selection activeCell="C12" sqref="C12:D12"/>
    </sheetView>
  </sheetViews>
  <sheetFormatPr defaultColWidth="9.140625" defaultRowHeight="12.75"/>
  <cols>
    <col min="1" max="1" width="18.7109375" style="102" customWidth="1"/>
    <col min="2" max="2" width="22.5703125" style="102" customWidth="1"/>
    <col min="3" max="3" width="30.28515625" style="102" customWidth="1"/>
    <col min="4" max="4" width="40.7109375" style="102" customWidth="1"/>
    <col min="5" max="5" width="9.140625" style="102"/>
    <col min="6" max="6" width="64.85546875" style="102" customWidth="1"/>
    <col min="7" max="256" width="9.140625" style="102"/>
    <col min="257" max="257" width="18.7109375" style="102" customWidth="1"/>
    <col min="258" max="258" width="22.5703125" style="102" customWidth="1"/>
    <col min="259" max="259" width="30.28515625" style="102" customWidth="1"/>
    <col min="260" max="260" width="40.7109375" style="102" customWidth="1"/>
    <col min="261" max="261" width="9.140625" style="102"/>
    <col min="262" max="262" width="64.85546875" style="102" customWidth="1"/>
    <col min="263" max="512" width="9.140625" style="102"/>
    <col min="513" max="513" width="18.7109375" style="102" customWidth="1"/>
    <col min="514" max="514" width="22.5703125" style="102" customWidth="1"/>
    <col min="515" max="515" width="30.28515625" style="102" customWidth="1"/>
    <col min="516" max="516" width="40.7109375" style="102" customWidth="1"/>
    <col min="517" max="517" width="9.140625" style="102"/>
    <col min="518" max="518" width="64.85546875" style="102" customWidth="1"/>
    <col min="519" max="768" width="9.140625" style="102"/>
    <col min="769" max="769" width="18.7109375" style="102" customWidth="1"/>
    <col min="770" max="770" width="22.5703125" style="102" customWidth="1"/>
    <col min="771" max="771" width="30.28515625" style="102" customWidth="1"/>
    <col min="772" max="772" width="40.7109375" style="102" customWidth="1"/>
    <col min="773" max="773" width="9.140625" style="102"/>
    <col min="774" max="774" width="64.85546875" style="102" customWidth="1"/>
    <col min="775" max="1024" width="9.140625" style="102"/>
    <col min="1025" max="1025" width="18.7109375" style="102" customWidth="1"/>
    <col min="1026" max="1026" width="22.5703125" style="102" customWidth="1"/>
    <col min="1027" max="1027" width="30.28515625" style="102" customWidth="1"/>
    <col min="1028" max="1028" width="40.7109375" style="102" customWidth="1"/>
    <col min="1029" max="1029" width="9.140625" style="102"/>
    <col min="1030" max="1030" width="64.85546875" style="102" customWidth="1"/>
    <col min="1031" max="1280" width="9.140625" style="102"/>
    <col min="1281" max="1281" width="18.7109375" style="102" customWidth="1"/>
    <col min="1282" max="1282" width="22.5703125" style="102" customWidth="1"/>
    <col min="1283" max="1283" width="30.28515625" style="102" customWidth="1"/>
    <col min="1284" max="1284" width="40.7109375" style="102" customWidth="1"/>
    <col min="1285" max="1285" width="9.140625" style="102"/>
    <col min="1286" max="1286" width="64.85546875" style="102" customWidth="1"/>
    <col min="1287" max="1536" width="9.140625" style="102"/>
    <col min="1537" max="1537" width="18.7109375" style="102" customWidth="1"/>
    <col min="1538" max="1538" width="22.5703125" style="102" customWidth="1"/>
    <col min="1539" max="1539" width="30.28515625" style="102" customWidth="1"/>
    <col min="1540" max="1540" width="40.7109375" style="102" customWidth="1"/>
    <col min="1541" max="1541" width="9.140625" style="102"/>
    <col min="1542" max="1542" width="64.85546875" style="102" customWidth="1"/>
    <col min="1543" max="1792" width="9.140625" style="102"/>
    <col min="1793" max="1793" width="18.7109375" style="102" customWidth="1"/>
    <col min="1794" max="1794" width="22.5703125" style="102" customWidth="1"/>
    <col min="1795" max="1795" width="30.28515625" style="102" customWidth="1"/>
    <col min="1796" max="1796" width="40.7109375" style="102" customWidth="1"/>
    <col min="1797" max="1797" width="9.140625" style="102"/>
    <col min="1798" max="1798" width="64.85546875" style="102" customWidth="1"/>
    <col min="1799" max="2048" width="9.140625" style="102"/>
    <col min="2049" max="2049" width="18.7109375" style="102" customWidth="1"/>
    <col min="2050" max="2050" width="22.5703125" style="102" customWidth="1"/>
    <col min="2051" max="2051" width="30.28515625" style="102" customWidth="1"/>
    <col min="2052" max="2052" width="40.7109375" style="102" customWidth="1"/>
    <col min="2053" max="2053" width="9.140625" style="102"/>
    <col min="2054" max="2054" width="64.85546875" style="102" customWidth="1"/>
    <col min="2055" max="2304" width="9.140625" style="102"/>
    <col min="2305" max="2305" width="18.7109375" style="102" customWidth="1"/>
    <col min="2306" max="2306" width="22.5703125" style="102" customWidth="1"/>
    <col min="2307" max="2307" width="30.28515625" style="102" customWidth="1"/>
    <col min="2308" max="2308" width="40.7109375" style="102" customWidth="1"/>
    <col min="2309" max="2309" width="9.140625" style="102"/>
    <col min="2310" max="2310" width="64.85546875" style="102" customWidth="1"/>
    <col min="2311" max="2560" width="9.140625" style="102"/>
    <col min="2561" max="2561" width="18.7109375" style="102" customWidth="1"/>
    <col min="2562" max="2562" width="22.5703125" style="102" customWidth="1"/>
    <col min="2563" max="2563" width="30.28515625" style="102" customWidth="1"/>
    <col min="2564" max="2564" width="40.7109375" style="102" customWidth="1"/>
    <col min="2565" max="2565" width="9.140625" style="102"/>
    <col min="2566" max="2566" width="64.85546875" style="102" customWidth="1"/>
    <col min="2567" max="2816" width="9.140625" style="102"/>
    <col min="2817" max="2817" width="18.7109375" style="102" customWidth="1"/>
    <col min="2818" max="2818" width="22.5703125" style="102" customWidth="1"/>
    <col min="2819" max="2819" width="30.28515625" style="102" customWidth="1"/>
    <col min="2820" max="2820" width="40.7109375" style="102" customWidth="1"/>
    <col min="2821" max="2821" width="9.140625" style="102"/>
    <col min="2822" max="2822" width="64.85546875" style="102" customWidth="1"/>
    <col min="2823" max="3072" width="9.140625" style="102"/>
    <col min="3073" max="3073" width="18.7109375" style="102" customWidth="1"/>
    <col min="3074" max="3074" width="22.5703125" style="102" customWidth="1"/>
    <col min="3075" max="3075" width="30.28515625" style="102" customWidth="1"/>
    <col min="3076" max="3076" width="40.7109375" style="102" customWidth="1"/>
    <col min="3077" max="3077" width="9.140625" style="102"/>
    <col min="3078" max="3078" width="64.85546875" style="102" customWidth="1"/>
    <col min="3079" max="3328" width="9.140625" style="102"/>
    <col min="3329" max="3329" width="18.7109375" style="102" customWidth="1"/>
    <col min="3330" max="3330" width="22.5703125" style="102" customWidth="1"/>
    <col min="3331" max="3331" width="30.28515625" style="102" customWidth="1"/>
    <col min="3332" max="3332" width="40.7109375" style="102" customWidth="1"/>
    <col min="3333" max="3333" width="9.140625" style="102"/>
    <col min="3334" max="3334" width="64.85546875" style="102" customWidth="1"/>
    <col min="3335" max="3584" width="9.140625" style="102"/>
    <col min="3585" max="3585" width="18.7109375" style="102" customWidth="1"/>
    <col min="3586" max="3586" width="22.5703125" style="102" customWidth="1"/>
    <col min="3587" max="3587" width="30.28515625" style="102" customWidth="1"/>
    <col min="3588" max="3588" width="40.7109375" style="102" customWidth="1"/>
    <col min="3589" max="3589" width="9.140625" style="102"/>
    <col min="3590" max="3590" width="64.85546875" style="102" customWidth="1"/>
    <col min="3591" max="3840" width="9.140625" style="102"/>
    <col min="3841" max="3841" width="18.7109375" style="102" customWidth="1"/>
    <col min="3842" max="3842" width="22.5703125" style="102" customWidth="1"/>
    <col min="3843" max="3843" width="30.28515625" style="102" customWidth="1"/>
    <col min="3844" max="3844" width="40.7109375" style="102" customWidth="1"/>
    <col min="3845" max="3845" width="9.140625" style="102"/>
    <col min="3846" max="3846" width="64.85546875" style="102" customWidth="1"/>
    <col min="3847" max="4096" width="9.140625" style="102"/>
    <col min="4097" max="4097" width="18.7109375" style="102" customWidth="1"/>
    <col min="4098" max="4098" width="22.5703125" style="102" customWidth="1"/>
    <col min="4099" max="4099" width="30.28515625" style="102" customWidth="1"/>
    <col min="4100" max="4100" width="40.7109375" style="102" customWidth="1"/>
    <col min="4101" max="4101" width="9.140625" style="102"/>
    <col min="4102" max="4102" width="64.85546875" style="102" customWidth="1"/>
    <col min="4103" max="4352" width="9.140625" style="102"/>
    <col min="4353" max="4353" width="18.7109375" style="102" customWidth="1"/>
    <col min="4354" max="4354" width="22.5703125" style="102" customWidth="1"/>
    <col min="4355" max="4355" width="30.28515625" style="102" customWidth="1"/>
    <col min="4356" max="4356" width="40.7109375" style="102" customWidth="1"/>
    <col min="4357" max="4357" width="9.140625" style="102"/>
    <col min="4358" max="4358" width="64.85546875" style="102" customWidth="1"/>
    <col min="4359" max="4608" width="9.140625" style="102"/>
    <col min="4609" max="4609" width="18.7109375" style="102" customWidth="1"/>
    <col min="4610" max="4610" width="22.5703125" style="102" customWidth="1"/>
    <col min="4611" max="4611" width="30.28515625" style="102" customWidth="1"/>
    <col min="4612" max="4612" width="40.7109375" style="102" customWidth="1"/>
    <col min="4613" max="4613" width="9.140625" style="102"/>
    <col min="4614" max="4614" width="64.85546875" style="102" customWidth="1"/>
    <col min="4615" max="4864" width="9.140625" style="102"/>
    <col min="4865" max="4865" width="18.7109375" style="102" customWidth="1"/>
    <col min="4866" max="4866" width="22.5703125" style="102" customWidth="1"/>
    <col min="4867" max="4867" width="30.28515625" style="102" customWidth="1"/>
    <col min="4868" max="4868" width="40.7109375" style="102" customWidth="1"/>
    <col min="4869" max="4869" width="9.140625" style="102"/>
    <col min="4870" max="4870" width="64.85546875" style="102" customWidth="1"/>
    <col min="4871" max="5120" width="9.140625" style="102"/>
    <col min="5121" max="5121" width="18.7109375" style="102" customWidth="1"/>
    <col min="5122" max="5122" width="22.5703125" style="102" customWidth="1"/>
    <col min="5123" max="5123" width="30.28515625" style="102" customWidth="1"/>
    <col min="5124" max="5124" width="40.7109375" style="102" customWidth="1"/>
    <col min="5125" max="5125" width="9.140625" style="102"/>
    <col min="5126" max="5126" width="64.85546875" style="102" customWidth="1"/>
    <col min="5127" max="5376" width="9.140625" style="102"/>
    <col min="5377" max="5377" width="18.7109375" style="102" customWidth="1"/>
    <col min="5378" max="5378" width="22.5703125" style="102" customWidth="1"/>
    <col min="5379" max="5379" width="30.28515625" style="102" customWidth="1"/>
    <col min="5380" max="5380" width="40.7109375" style="102" customWidth="1"/>
    <col min="5381" max="5381" width="9.140625" style="102"/>
    <col min="5382" max="5382" width="64.85546875" style="102" customWidth="1"/>
    <col min="5383" max="5632" width="9.140625" style="102"/>
    <col min="5633" max="5633" width="18.7109375" style="102" customWidth="1"/>
    <col min="5634" max="5634" width="22.5703125" style="102" customWidth="1"/>
    <col min="5635" max="5635" width="30.28515625" style="102" customWidth="1"/>
    <col min="5636" max="5636" width="40.7109375" style="102" customWidth="1"/>
    <col min="5637" max="5637" width="9.140625" style="102"/>
    <col min="5638" max="5638" width="64.85546875" style="102" customWidth="1"/>
    <col min="5639" max="5888" width="9.140625" style="102"/>
    <col min="5889" max="5889" width="18.7109375" style="102" customWidth="1"/>
    <col min="5890" max="5890" width="22.5703125" style="102" customWidth="1"/>
    <col min="5891" max="5891" width="30.28515625" style="102" customWidth="1"/>
    <col min="5892" max="5892" width="40.7109375" style="102" customWidth="1"/>
    <col min="5893" max="5893" width="9.140625" style="102"/>
    <col min="5894" max="5894" width="64.85546875" style="102" customWidth="1"/>
    <col min="5895" max="6144" width="9.140625" style="102"/>
    <col min="6145" max="6145" width="18.7109375" style="102" customWidth="1"/>
    <col min="6146" max="6146" width="22.5703125" style="102" customWidth="1"/>
    <col min="6147" max="6147" width="30.28515625" style="102" customWidth="1"/>
    <col min="6148" max="6148" width="40.7109375" style="102" customWidth="1"/>
    <col min="6149" max="6149" width="9.140625" style="102"/>
    <col min="6150" max="6150" width="64.85546875" style="102" customWidth="1"/>
    <col min="6151" max="6400" width="9.140625" style="102"/>
    <col min="6401" max="6401" width="18.7109375" style="102" customWidth="1"/>
    <col min="6402" max="6402" width="22.5703125" style="102" customWidth="1"/>
    <col min="6403" max="6403" width="30.28515625" style="102" customWidth="1"/>
    <col min="6404" max="6404" width="40.7109375" style="102" customWidth="1"/>
    <col min="6405" max="6405" width="9.140625" style="102"/>
    <col min="6406" max="6406" width="64.85546875" style="102" customWidth="1"/>
    <col min="6407" max="6656" width="9.140625" style="102"/>
    <col min="6657" max="6657" width="18.7109375" style="102" customWidth="1"/>
    <col min="6658" max="6658" width="22.5703125" style="102" customWidth="1"/>
    <col min="6659" max="6659" width="30.28515625" style="102" customWidth="1"/>
    <col min="6660" max="6660" width="40.7109375" style="102" customWidth="1"/>
    <col min="6661" max="6661" width="9.140625" style="102"/>
    <col min="6662" max="6662" width="64.85546875" style="102" customWidth="1"/>
    <col min="6663" max="6912" width="9.140625" style="102"/>
    <col min="6913" max="6913" width="18.7109375" style="102" customWidth="1"/>
    <col min="6914" max="6914" width="22.5703125" style="102" customWidth="1"/>
    <col min="6915" max="6915" width="30.28515625" style="102" customWidth="1"/>
    <col min="6916" max="6916" width="40.7109375" style="102" customWidth="1"/>
    <col min="6917" max="6917" width="9.140625" style="102"/>
    <col min="6918" max="6918" width="64.85546875" style="102" customWidth="1"/>
    <col min="6919" max="7168" width="9.140625" style="102"/>
    <col min="7169" max="7169" width="18.7109375" style="102" customWidth="1"/>
    <col min="7170" max="7170" width="22.5703125" style="102" customWidth="1"/>
    <col min="7171" max="7171" width="30.28515625" style="102" customWidth="1"/>
    <col min="7172" max="7172" width="40.7109375" style="102" customWidth="1"/>
    <col min="7173" max="7173" width="9.140625" style="102"/>
    <col min="7174" max="7174" width="64.85546875" style="102" customWidth="1"/>
    <col min="7175" max="7424" width="9.140625" style="102"/>
    <col min="7425" max="7425" width="18.7109375" style="102" customWidth="1"/>
    <col min="7426" max="7426" width="22.5703125" style="102" customWidth="1"/>
    <col min="7427" max="7427" width="30.28515625" style="102" customWidth="1"/>
    <col min="7428" max="7428" width="40.7109375" style="102" customWidth="1"/>
    <col min="7429" max="7429" width="9.140625" style="102"/>
    <col min="7430" max="7430" width="64.85546875" style="102" customWidth="1"/>
    <col min="7431" max="7680" width="9.140625" style="102"/>
    <col min="7681" max="7681" width="18.7109375" style="102" customWidth="1"/>
    <col min="7682" max="7682" width="22.5703125" style="102" customWidth="1"/>
    <col min="7683" max="7683" width="30.28515625" style="102" customWidth="1"/>
    <col min="7684" max="7684" width="40.7109375" style="102" customWidth="1"/>
    <col min="7685" max="7685" width="9.140625" style="102"/>
    <col min="7686" max="7686" width="64.85546875" style="102" customWidth="1"/>
    <col min="7687" max="7936" width="9.140625" style="102"/>
    <col min="7937" max="7937" width="18.7109375" style="102" customWidth="1"/>
    <col min="7938" max="7938" width="22.5703125" style="102" customWidth="1"/>
    <col min="7939" max="7939" width="30.28515625" style="102" customWidth="1"/>
    <col min="7940" max="7940" width="40.7109375" style="102" customWidth="1"/>
    <col min="7941" max="7941" width="9.140625" style="102"/>
    <col min="7942" max="7942" width="64.85546875" style="102" customWidth="1"/>
    <col min="7943" max="8192" width="9.140625" style="102"/>
    <col min="8193" max="8193" width="18.7109375" style="102" customWidth="1"/>
    <col min="8194" max="8194" width="22.5703125" style="102" customWidth="1"/>
    <col min="8195" max="8195" width="30.28515625" style="102" customWidth="1"/>
    <col min="8196" max="8196" width="40.7109375" style="102" customWidth="1"/>
    <col min="8197" max="8197" width="9.140625" style="102"/>
    <col min="8198" max="8198" width="64.85546875" style="102" customWidth="1"/>
    <col min="8199" max="8448" width="9.140625" style="102"/>
    <col min="8449" max="8449" width="18.7109375" style="102" customWidth="1"/>
    <col min="8450" max="8450" width="22.5703125" style="102" customWidth="1"/>
    <col min="8451" max="8451" width="30.28515625" style="102" customWidth="1"/>
    <col min="8452" max="8452" width="40.7109375" style="102" customWidth="1"/>
    <col min="8453" max="8453" width="9.140625" style="102"/>
    <col min="8454" max="8454" width="64.85546875" style="102" customWidth="1"/>
    <col min="8455" max="8704" width="9.140625" style="102"/>
    <col min="8705" max="8705" width="18.7109375" style="102" customWidth="1"/>
    <col min="8706" max="8706" width="22.5703125" style="102" customWidth="1"/>
    <col min="8707" max="8707" width="30.28515625" style="102" customWidth="1"/>
    <col min="8708" max="8708" width="40.7109375" style="102" customWidth="1"/>
    <col min="8709" max="8709" width="9.140625" style="102"/>
    <col min="8710" max="8710" width="64.85546875" style="102" customWidth="1"/>
    <col min="8711" max="8960" width="9.140625" style="102"/>
    <col min="8961" max="8961" width="18.7109375" style="102" customWidth="1"/>
    <col min="8962" max="8962" width="22.5703125" style="102" customWidth="1"/>
    <col min="8963" max="8963" width="30.28515625" style="102" customWidth="1"/>
    <col min="8964" max="8964" width="40.7109375" style="102" customWidth="1"/>
    <col min="8965" max="8965" width="9.140625" style="102"/>
    <col min="8966" max="8966" width="64.85546875" style="102" customWidth="1"/>
    <col min="8967" max="9216" width="9.140625" style="102"/>
    <col min="9217" max="9217" width="18.7109375" style="102" customWidth="1"/>
    <col min="9218" max="9218" width="22.5703125" style="102" customWidth="1"/>
    <col min="9219" max="9219" width="30.28515625" style="102" customWidth="1"/>
    <col min="9220" max="9220" width="40.7109375" style="102" customWidth="1"/>
    <col min="9221" max="9221" width="9.140625" style="102"/>
    <col min="9222" max="9222" width="64.85546875" style="102" customWidth="1"/>
    <col min="9223" max="9472" width="9.140625" style="102"/>
    <col min="9473" max="9473" width="18.7109375" style="102" customWidth="1"/>
    <col min="9474" max="9474" width="22.5703125" style="102" customWidth="1"/>
    <col min="9475" max="9475" width="30.28515625" style="102" customWidth="1"/>
    <col min="9476" max="9476" width="40.7109375" style="102" customWidth="1"/>
    <col min="9477" max="9477" width="9.140625" style="102"/>
    <col min="9478" max="9478" width="64.85546875" style="102" customWidth="1"/>
    <col min="9479" max="9728" width="9.140625" style="102"/>
    <col min="9729" max="9729" width="18.7109375" style="102" customWidth="1"/>
    <col min="9730" max="9730" width="22.5703125" style="102" customWidth="1"/>
    <col min="9731" max="9731" width="30.28515625" style="102" customWidth="1"/>
    <col min="9732" max="9732" width="40.7109375" style="102" customWidth="1"/>
    <col min="9733" max="9733" width="9.140625" style="102"/>
    <col min="9734" max="9734" width="64.85546875" style="102" customWidth="1"/>
    <col min="9735" max="9984" width="9.140625" style="102"/>
    <col min="9985" max="9985" width="18.7109375" style="102" customWidth="1"/>
    <col min="9986" max="9986" width="22.5703125" style="102" customWidth="1"/>
    <col min="9987" max="9987" width="30.28515625" style="102" customWidth="1"/>
    <col min="9988" max="9988" width="40.7109375" style="102" customWidth="1"/>
    <col min="9989" max="9989" width="9.140625" style="102"/>
    <col min="9990" max="9990" width="64.85546875" style="102" customWidth="1"/>
    <col min="9991" max="10240" width="9.140625" style="102"/>
    <col min="10241" max="10241" width="18.7109375" style="102" customWidth="1"/>
    <col min="10242" max="10242" width="22.5703125" style="102" customWidth="1"/>
    <col min="10243" max="10243" width="30.28515625" style="102" customWidth="1"/>
    <col min="10244" max="10244" width="40.7109375" style="102" customWidth="1"/>
    <col min="10245" max="10245" width="9.140625" style="102"/>
    <col min="10246" max="10246" width="64.85546875" style="102" customWidth="1"/>
    <col min="10247" max="10496" width="9.140625" style="102"/>
    <col min="10497" max="10497" width="18.7109375" style="102" customWidth="1"/>
    <col min="10498" max="10498" width="22.5703125" style="102" customWidth="1"/>
    <col min="10499" max="10499" width="30.28515625" style="102" customWidth="1"/>
    <col min="10500" max="10500" width="40.7109375" style="102" customWidth="1"/>
    <col min="10501" max="10501" width="9.140625" style="102"/>
    <col min="10502" max="10502" width="64.85546875" style="102" customWidth="1"/>
    <col min="10503" max="10752" width="9.140625" style="102"/>
    <col min="10753" max="10753" width="18.7109375" style="102" customWidth="1"/>
    <col min="10754" max="10754" width="22.5703125" style="102" customWidth="1"/>
    <col min="10755" max="10755" width="30.28515625" style="102" customWidth="1"/>
    <col min="10756" max="10756" width="40.7109375" style="102" customWidth="1"/>
    <col min="10757" max="10757" width="9.140625" style="102"/>
    <col min="10758" max="10758" width="64.85546875" style="102" customWidth="1"/>
    <col min="10759" max="11008" width="9.140625" style="102"/>
    <col min="11009" max="11009" width="18.7109375" style="102" customWidth="1"/>
    <col min="11010" max="11010" width="22.5703125" style="102" customWidth="1"/>
    <col min="11011" max="11011" width="30.28515625" style="102" customWidth="1"/>
    <col min="11012" max="11012" width="40.7109375" style="102" customWidth="1"/>
    <col min="11013" max="11013" width="9.140625" style="102"/>
    <col min="11014" max="11014" width="64.85546875" style="102" customWidth="1"/>
    <col min="11015" max="11264" width="9.140625" style="102"/>
    <col min="11265" max="11265" width="18.7109375" style="102" customWidth="1"/>
    <col min="11266" max="11266" width="22.5703125" style="102" customWidth="1"/>
    <col min="11267" max="11267" width="30.28515625" style="102" customWidth="1"/>
    <col min="11268" max="11268" width="40.7109375" style="102" customWidth="1"/>
    <col min="11269" max="11269" width="9.140625" style="102"/>
    <col min="11270" max="11270" width="64.85546875" style="102" customWidth="1"/>
    <col min="11271" max="11520" width="9.140625" style="102"/>
    <col min="11521" max="11521" width="18.7109375" style="102" customWidth="1"/>
    <col min="11522" max="11522" width="22.5703125" style="102" customWidth="1"/>
    <col min="11523" max="11523" width="30.28515625" style="102" customWidth="1"/>
    <col min="11524" max="11524" width="40.7109375" style="102" customWidth="1"/>
    <col min="11525" max="11525" width="9.140625" style="102"/>
    <col min="11526" max="11526" width="64.85546875" style="102" customWidth="1"/>
    <col min="11527" max="11776" width="9.140625" style="102"/>
    <col min="11777" max="11777" width="18.7109375" style="102" customWidth="1"/>
    <col min="11778" max="11778" width="22.5703125" style="102" customWidth="1"/>
    <col min="11779" max="11779" width="30.28515625" style="102" customWidth="1"/>
    <col min="11780" max="11780" width="40.7109375" style="102" customWidth="1"/>
    <col min="11781" max="11781" width="9.140625" style="102"/>
    <col min="11782" max="11782" width="64.85546875" style="102" customWidth="1"/>
    <col min="11783" max="12032" width="9.140625" style="102"/>
    <col min="12033" max="12033" width="18.7109375" style="102" customWidth="1"/>
    <col min="12034" max="12034" width="22.5703125" style="102" customWidth="1"/>
    <col min="12035" max="12035" width="30.28515625" style="102" customWidth="1"/>
    <col min="12036" max="12036" width="40.7109375" style="102" customWidth="1"/>
    <col min="12037" max="12037" width="9.140625" style="102"/>
    <col min="12038" max="12038" width="64.85546875" style="102" customWidth="1"/>
    <col min="12039" max="12288" width="9.140625" style="102"/>
    <col min="12289" max="12289" width="18.7109375" style="102" customWidth="1"/>
    <col min="12290" max="12290" width="22.5703125" style="102" customWidth="1"/>
    <col min="12291" max="12291" width="30.28515625" style="102" customWidth="1"/>
    <col min="12292" max="12292" width="40.7109375" style="102" customWidth="1"/>
    <col min="12293" max="12293" width="9.140625" style="102"/>
    <col min="12294" max="12294" width="64.85546875" style="102" customWidth="1"/>
    <col min="12295" max="12544" width="9.140625" style="102"/>
    <col min="12545" max="12545" width="18.7109375" style="102" customWidth="1"/>
    <col min="12546" max="12546" width="22.5703125" style="102" customWidth="1"/>
    <col min="12547" max="12547" width="30.28515625" style="102" customWidth="1"/>
    <col min="12548" max="12548" width="40.7109375" style="102" customWidth="1"/>
    <col min="12549" max="12549" width="9.140625" style="102"/>
    <col min="12550" max="12550" width="64.85546875" style="102" customWidth="1"/>
    <col min="12551" max="12800" width="9.140625" style="102"/>
    <col min="12801" max="12801" width="18.7109375" style="102" customWidth="1"/>
    <col min="12802" max="12802" width="22.5703125" style="102" customWidth="1"/>
    <col min="12803" max="12803" width="30.28515625" style="102" customWidth="1"/>
    <col min="12804" max="12804" width="40.7109375" style="102" customWidth="1"/>
    <col min="12805" max="12805" width="9.140625" style="102"/>
    <col min="12806" max="12806" width="64.85546875" style="102" customWidth="1"/>
    <col min="12807" max="13056" width="9.140625" style="102"/>
    <col min="13057" max="13057" width="18.7109375" style="102" customWidth="1"/>
    <col min="13058" max="13058" width="22.5703125" style="102" customWidth="1"/>
    <col min="13059" max="13059" width="30.28515625" style="102" customWidth="1"/>
    <col min="13060" max="13060" width="40.7109375" style="102" customWidth="1"/>
    <col min="13061" max="13061" width="9.140625" style="102"/>
    <col min="13062" max="13062" width="64.85546875" style="102" customWidth="1"/>
    <col min="13063" max="13312" width="9.140625" style="102"/>
    <col min="13313" max="13313" width="18.7109375" style="102" customWidth="1"/>
    <col min="13314" max="13314" width="22.5703125" style="102" customWidth="1"/>
    <col min="13315" max="13315" width="30.28515625" style="102" customWidth="1"/>
    <col min="13316" max="13316" width="40.7109375" style="102" customWidth="1"/>
    <col min="13317" max="13317" width="9.140625" style="102"/>
    <col min="13318" max="13318" width="64.85546875" style="102" customWidth="1"/>
    <col min="13319" max="13568" width="9.140625" style="102"/>
    <col min="13569" max="13569" width="18.7109375" style="102" customWidth="1"/>
    <col min="13570" max="13570" width="22.5703125" style="102" customWidth="1"/>
    <col min="13571" max="13571" width="30.28515625" style="102" customWidth="1"/>
    <col min="13572" max="13572" width="40.7109375" style="102" customWidth="1"/>
    <col min="13573" max="13573" width="9.140625" style="102"/>
    <col min="13574" max="13574" width="64.85546875" style="102" customWidth="1"/>
    <col min="13575" max="13824" width="9.140625" style="102"/>
    <col min="13825" max="13825" width="18.7109375" style="102" customWidth="1"/>
    <col min="13826" max="13826" width="22.5703125" style="102" customWidth="1"/>
    <col min="13827" max="13827" width="30.28515625" style="102" customWidth="1"/>
    <col min="13828" max="13828" width="40.7109375" style="102" customWidth="1"/>
    <col min="13829" max="13829" width="9.140625" style="102"/>
    <col min="13830" max="13830" width="64.85546875" style="102" customWidth="1"/>
    <col min="13831" max="14080" width="9.140625" style="102"/>
    <col min="14081" max="14081" width="18.7109375" style="102" customWidth="1"/>
    <col min="14082" max="14082" width="22.5703125" style="102" customWidth="1"/>
    <col min="14083" max="14083" width="30.28515625" style="102" customWidth="1"/>
    <col min="14084" max="14084" width="40.7109375" style="102" customWidth="1"/>
    <col min="14085" max="14085" width="9.140625" style="102"/>
    <col min="14086" max="14086" width="64.85546875" style="102" customWidth="1"/>
    <col min="14087" max="14336" width="9.140625" style="102"/>
    <col min="14337" max="14337" width="18.7109375" style="102" customWidth="1"/>
    <col min="14338" max="14338" width="22.5703125" style="102" customWidth="1"/>
    <col min="14339" max="14339" width="30.28515625" style="102" customWidth="1"/>
    <col min="14340" max="14340" width="40.7109375" style="102" customWidth="1"/>
    <col min="14341" max="14341" width="9.140625" style="102"/>
    <col min="14342" max="14342" width="64.85546875" style="102" customWidth="1"/>
    <col min="14343" max="14592" width="9.140625" style="102"/>
    <col min="14593" max="14593" width="18.7109375" style="102" customWidth="1"/>
    <col min="14594" max="14594" width="22.5703125" style="102" customWidth="1"/>
    <col min="14595" max="14595" width="30.28515625" style="102" customWidth="1"/>
    <col min="14596" max="14596" width="40.7109375" style="102" customWidth="1"/>
    <col min="14597" max="14597" width="9.140625" style="102"/>
    <col min="14598" max="14598" width="64.85546875" style="102" customWidth="1"/>
    <col min="14599" max="14848" width="9.140625" style="102"/>
    <col min="14849" max="14849" width="18.7109375" style="102" customWidth="1"/>
    <col min="14850" max="14850" width="22.5703125" style="102" customWidth="1"/>
    <col min="14851" max="14851" width="30.28515625" style="102" customWidth="1"/>
    <col min="14852" max="14852" width="40.7109375" style="102" customWidth="1"/>
    <col min="14853" max="14853" width="9.140625" style="102"/>
    <col min="14854" max="14854" width="64.85546875" style="102" customWidth="1"/>
    <col min="14855" max="15104" width="9.140625" style="102"/>
    <col min="15105" max="15105" width="18.7109375" style="102" customWidth="1"/>
    <col min="15106" max="15106" width="22.5703125" style="102" customWidth="1"/>
    <col min="15107" max="15107" width="30.28515625" style="102" customWidth="1"/>
    <col min="15108" max="15108" width="40.7109375" style="102" customWidth="1"/>
    <col min="15109" max="15109" width="9.140625" style="102"/>
    <col min="15110" max="15110" width="64.85546875" style="102" customWidth="1"/>
    <col min="15111" max="15360" width="9.140625" style="102"/>
    <col min="15361" max="15361" width="18.7109375" style="102" customWidth="1"/>
    <col min="15362" max="15362" width="22.5703125" style="102" customWidth="1"/>
    <col min="15363" max="15363" width="30.28515625" style="102" customWidth="1"/>
    <col min="15364" max="15364" width="40.7109375" style="102" customWidth="1"/>
    <col min="15365" max="15365" width="9.140625" style="102"/>
    <col min="15366" max="15366" width="64.85546875" style="102" customWidth="1"/>
    <col min="15367" max="15616" width="9.140625" style="102"/>
    <col min="15617" max="15617" width="18.7109375" style="102" customWidth="1"/>
    <col min="15618" max="15618" width="22.5703125" style="102" customWidth="1"/>
    <col min="15619" max="15619" width="30.28515625" style="102" customWidth="1"/>
    <col min="15620" max="15620" width="40.7109375" style="102" customWidth="1"/>
    <col min="15621" max="15621" width="9.140625" style="102"/>
    <col min="15622" max="15622" width="64.85546875" style="102" customWidth="1"/>
    <col min="15623" max="15872" width="9.140625" style="102"/>
    <col min="15873" max="15873" width="18.7109375" style="102" customWidth="1"/>
    <col min="15874" max="15874" width="22.5703125" style="102" customWidth="1"/>
    <col min="15875" max="15875" width="30.28515625" style="102" customWidth="1"/>
    <col min="15876" max="15876" width="40.7109375" style="102" customWidth="1"/>
    <col min="15877" max="15877" width="9.140625" style="102"/>
    <col min="15878" max="15878" width="64.85546875" style="102" customWidth="1"/>
    <col min="15879" max="16128" width="9.140625" style="102"/>
    <col min="16129" max="16129" width="18.7109375" style="102" customWidth="1"/>
    <col min="16130" max="16130" width="22.5703125" style="102" customWidth="1"/>
    <col min="16131" max="16131" width="30.28515625" style="102" customWidth="1"/>
    <col min="16132" max="16132" width="40.7109375" style="102" customWidth="1"/>
    <col min="16133" max="16133" width="9.140625" style="102"/>
    <col min="16134" max="16134" width="64.85546875" style="102" customWidth="1"/>
    <col min="16135" max="16384" width="9.140625" style="102"/>
  </cols>
  <sheetData>
    <row r="1" spans="1:4">
      <c r="D1" s="103"/>
    </row>
    <row r="2" spans="1:4">
      <c r="D2" s="103"/>
    </row>
    <row r="3" spans="1:4">
      <c r="D3" s="103"/>
    </row>
    <row r="4" spans="1:4">
      <c r="D4" s="103"/>
    </row>
    <row r="5" spans="1:4">
      <c r="D5" s="103"/>
    </row>
    <row r="6" spans="1:4" ht="36.75" customHeight="1"/>
    <row r="7" spans="1:4" ht="12.75" customHeight="1">
      <c r="A7" s="341" t="s">
        <v>72</v>
      </c>
      <c r="B7" s="341"/>
      <c r="C7" s="341"/>
      <c r="D7" s="341"/>
    </row>
    <row r="8" spans="1:4" ht="83.25" customHeight="1">
      <c r="A8" s="341"/>
      <c r="B8" s="341"/>
      <c r="C8" s="341"/>
      <c r="D8" s="341"/>
    </row>
    <row r="9" spans="1:4" ht="15.75">
      <c r="A9" s="104"/>
      <c r="B9" s="104"/>
      <c r="C9" s="104"/>
      <c r="D9" s="104"/>
    </row>
    <row r="10" spans="1:4" ht="12.75" customHeight="1">
      <c r="A10" s="342" t="s">
        <v>73</v>
      </c>
      <c r="B10" s="342"/>
      <c r="C10" s="343" t="s">
        <v>74</v>
      </c>
      <c r="D10" s="343"/>
    </row>
    <row r="11" spans="1:4" ht="42.75">
      <c r="A11" s="105" t="s">
        <v>75</v>
      </c>
      <c r="B11" s="105" t="s">
        <v>76</v>
      </c>
      <c r="C11" s="343"/>
      <c r="D11" s="343"/>
    </row>
    <row r="12" spans="1:4" s="108" customFormat="1" ht="30.75" customHeight="1">
      <c r="A12" s="106"/>
      <c r="B12" s="107"/>
      <c r="C12" s="344" t="s">
        <v>200</v>
      </c>
      <c r="D12" s="344"/>
    </row>
    <row r="13" spans="1:4" s="108" customFormat="1" ht="18.75" customHeight="1">
      <c r="A13" s="109" t="s">
        <v>77</v>
      </c>
      <c r="B13" s="110" t="s">
        <v>78</v>
      </c>
      <c r="C13" s="345" t="s">
        <v>34</v>
      </c>
      <c r="D13" s="345"/>
    </row>
    <row r="14" spans="1:4" s="114" customFormat="1" ht="22.5" customHeight="1">
      <c r="A14" s="111"/>
      <c r="B14" s="113"/>
      <c r="C14" s="346" t="s">
        <v>79</v>
      </c>
      <c r="D14" s="346"/>
    </row>
    <row r="15" spans="1:4" s="114" customFormat="1" ht="30.75" customHeight="1">
      <c r="A15" s="115" t="s">
        <v>0</v>
      </c>
      <c r="B15" s="110" t="s">
        <v>143</v>
      </c>
      <c r="C15" s="347" t="s">
        <v>144</v>
      </c>
      <c r="D15" s="347"/>
    </row>
    <row r="16" spans="1:4" ht="23.25" customHeight="1">
      <c r="A16" s="336" t="s">
        <v>80</v>
      </c>
      <c r="B16" s="336"/>
      <c r="C16" s="336"/>
      <c r="D16" s="336"/>
    </row>
    <row r="17" spans="1:5" s="108" customFormat="1" ht="16.5" customHeight="1">
      <c r="A17" s="111"/>
      <c r="B17" s="113"/>
      <c r="C17" s="346" t="s">
        <v>81</v>
      </c>
      <c r="D17" s="346"/>
    </row>
    <row r="18" spans="1:5" s="108" customFormat="1" ht="16.5" customHeight="1">
      <c r="A18" s="115">
        <v>182</v>
      </c>
      <c r="B18" s="112" t="s">
        <v>82</v>
      </c>
      <c r="C18" s="335" t="s">
        <v>10</v>
      </c>
      <c r="D18" s="335"/>
    </row>
    <row r="19" spans="1:5" s="108" customFormat="1" ht="29.25" customHeight="1">
      <c r="A19" s="115">
        <v>182</v>
      </c>
      <c r="B19" s="112" t="s">
        <v>83</v>
      </c>
      <c r="C19" s="337" t="s">
        <v>18</v>
      </c>
      <c r="D19" s="338"/>
    </row>
    <row r="20" spans="1:5" s="108" customFormat="1" ht="18.75" customHeight="1">
      <c r="A20" s="115" t="s">
        <v>84</v>
      </c>
      <c r="B20" s="112" t="s">
        <v>85</v>
      </c>
      <c r="C20" s="335" t="s">
        <v>20</v>
      </c>
      <c r="D20" s="335"/>
    </row>
    <row r="21" spans="1:5" s="108" customFormat="1" ht="16.5" customHeight="1">
      <c r="A21" s="115">
        <v>182</v>
      </c>
      <c r="B21" s="112" t="s">
        <v>86</v>
      </c>
      <c r="C21" s="335" t="s">
        <v>87</v>
      </c>
      <c r="D21" s="335"/>
    </row>
    <row r="22" spans="1:5" s="108" customFormat="1" ht="30.75" customHeight="1">
      <c r="A22" s="115" t="s">
        <v>84</v>
      </c>
      <c r="B22" s="112" t="s">
        <v>201</v>
      </c>
      <c r="C22" s="339" t="s">
        <v>181</v>
      </c>
      <c r="D22" s="340"/>
    </row>
    <row r="23" spans="1:5" s="108" customFormat="1" ht="44.25" customHeight="1">
      <c r="A23" s="115">
        <v>182</v>
      </c>
      <c r="B23" s="27" t="s">
        <v>88</v>
      </c>
      <c r="C23" s="335" t="s">
        <v>26</v>
      </c>
      <c r="D23" s="335"/>
    </row>
    <row r="24" spans="1:5" s="108" customFormat="1" ht="33" customHeight="1">
      <c r="A24" s="115">
        <v>182</v>
      </c>
      <c r="B24" s="112" t="s">
        <v>89</v>
      </c>
      <c r="C24" s="335" t="s">
        <v>90</v>
      </c>
      <c r="D24" s="335"/>
    </row>
    <row r="25" spans="1:5" s="108" customFormat="1" ht="44.25" customHeight="1">
      <c r="A25" s="336" t="s">
        <v>91</v>
      </c>
      <c r="B25" s="336"/>
      <c r="C25" s="336"/>
      <c r="D25" s="336"/>
    </row>
    <row r="26" spans="1:5" s="108" customFormat="1" ht="21.75" customHeight="1">
      <c r="A26" s="110"/>
      <c r="B26" s="110" t="s">
        <v>202</v>
      </c>
      <c r="C26" s="335" t="s">
        <v>203</v>
      </c>
      <c r="D26" s="335"/>
    </row>
    <row r="27" spans="1:5" ht="15">
      <c r="A27" s="117"/>
      <c r="B27" s="117"/>
      <c r="C27" s="117"/>
      <c r="D27" s="117"/>
    </row>
    <row r="28" spans="1:5" ht="15">
      <c r="A28" s="117"/>
      <c r="B28" s="117"/>
      <c r="C28" s="117"/>
      <c r="D28" s="117"/>
    </row>
    <row r="29" spans="1:5" s="1" customFormat="1" ht="15">
      <c r="A29" s="56" t="s">
        <v>3</v>
      </c>
      <c r="C29" s="118"/>
      <c r="D29" s="334" t="s">
        <v>1</v>
      </c>
      <c r="E29" s="334"/>
    </row>
  </sheetData>
  <mergeCells count="19">
    <mergeCell ref="C19:D19"/>
    <mergeCell ref="C20:D20"/>
    <mergeCell ref="C21:D21"/>
    <mergeCell ref="C22:D22"/>
    <mergeCell ref="A7:D8"/>
    <mergeCell ref="A10:B10"/>
    <mergeCell ref="C10:D11"/>
    <mergeCell ref="C12:D12"/>
    <mergeCell ref="C13:D13"/>
    <mergeCell ref="C14:D14"/>
    <mergeCell ref="C15:D15"/>
    <mergeCell ref="A16:D16"/>
    <mergeCell ref="C17:D17"/>
    <mergeCell ref="C18:D18"/>
    <mergeCell ref="D29:E29"/>
    <mergeCell ref="C26:D26"/>
    <mergeCell ref="A25:D25"/>
    <mergeCell ref="C23:D23"/>
    <mergeCell ref="C24:D24"/>
  </mergeCells>
  <hyperlinks>
    <hyperlink ref="C19" r:id="rId1" display="http://www.consultant.ru/cons/cgi/online.cgi?req=doc&amp;base=LAW&amp;n=208015&amp;rnd=235642.514532630&amp;dst=103572&amp;fld=134" xr:uid="{00000000-0004-0000-0200-000000000000}"/>
  </hyperlinks>
  <printOptions horizontalCentered="1"/>
  <pageMargins left="0.78740157480314965" right="0.39370078740157483" top="0.78740157480314965" bottom="0.39370078740157483" header="0.51181102362204722" footer="0"/>
  <pageSetup paperSize="9" scale="80" fitToHeight="28" orientation="portrait" r:id="rId2"/>
  <headerFooter differentFirst="1">
    <oddHeader>&amp;C&amp;P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59"/>
  <sheetViews>
    <sheetView view="pageBreakPreview" zoomScaleSheetLayoutView="100" workbookViewId="0">
      <selection activeCell="J45" sqref="J45"/>
    </sheetView>
  </sheetViews>
  <sheetFormatPr defaultColWidth="9.140625" defaultRowHeight="12.75"/>
  <cols>
    <col min="1" max="1" width="14.42578125" style="119" customWidth="1"/>
    <col min="2" max="3" width="30.28515625" style="119" customWidth="1"/>
    <col min="4" max="4" width="50" style="119" customWidth="1"/>
    <col min="5" max="256" width="9.140625" style="119"/>
    <col min="257" max="257" width="14.42578125" style="119" customWidth="1"/>
    <col min="258" max="259" width="30.28515625" style="119" customWidth="1"/>
    <col min="260" max="260" width="50" style="119" customWidth="1"/>
    <col min="261" max="512" width="9.140625" style="119"/>
    <col min="513" max="513" width="14.42578125" style="119" customWidth="1"/>
    <col min="514" max="515" width="30.28515625" style="119" customWidth="1"/>
    <col min="516" max="516" width="50" style="119" customWidth="1"/>
    <col min="517" max="768" width="9.140625" style="119"/>
    <col min="769" max="769" width="14.42578125" style="119" customWidth="1"/>
    <col min="770" max="771" width="30.28515625" style="119" customWidth="1"/>
    <col min="772" max="772" width="50" style="119" customWidth="1"/>
    <col min="773" max="1024" width="9.140625" style="119"/>
    <col min="1025" max="1025" width="14.42578125" style="119" customWidth="1"/>
    <col min="1026" max="1027" width="30.28515625" style="119" customWidth="1"/>
    <col min="1028" max="1028" width="50" style="119" customWidth="1"/>
    <col min="1029" max="1280" width="9.140625" style="119"/>
    <col min="1281" max="1281" width="14.42578125" style="119" customWidth="1"/>
    <col min="1282" max="1283" width="30.28515625" style="119" customWidth="1"/>
    <col min="1284" max="1284" width="50" style="119" customWidth="1"/>
    <col min="1285" max="1536" width="9.140625" style="119"/>
    <col min="1537" max="1537" width="14.42578125" style="119" customWidth="1"/>
    <col min="1538" max="1539" width="30.28515625" style="119" customWidth="1"/>
    <col min="1540" max="1540" width="50" style="119" customWidth="1"/>
    <col min="1541" max="1792" width="9.140625" style="119"/>
    <col min="1793" max="1793" width="14.42578125" style="119" customWidth="1"/>
    <col min="1794" max="1795" width="30.28515625" style="119" customWidth="1"/>
    <col min="1796" max="1796" width="50" style="119" customWidth="1"/>
    <col min="1797" max="2048" width="9.140625" style="119"/>
    <col min="2049" max="2049" width="14.42578125" style="119" customWidth="1"/>
    <col min="2050" max="2051" width="30.28515625" style="119" customWidth="1"/>
    <col min="2052" max="2052" width="50" style="119" customWidth="1"/>
    <col min="2053" max="2304" width="9.140625" style="119"/>
    <col min="2305" max="2305" width="14.42578125" style="119" customWidth="1"/>
    <col min="2306" max="2307" width="30.28515625" style="119" customWidth="1"/>
    <col min="2308" max="2308" width="50" style="119" customWidth="1"/>
    <col min="2309" max="2560" width="9.140625" style="119"/>
    <col min="2561" max="2561" width="14.42578125" style="119" customWidth="1"/>
    <col min="2562" max="2563" width="30.28515625" style="119" customWidth="1"/>
    <col min="2564" max="2564" width="50" style="119" customWidth="1"/>
    <col min="2565" max="2816" width="9.140625" style="119"/>
    <col min="2817" max="2817" width="14.42578125" style="119" customWidth="1"/>
    <col min="2818" max="2819" width="30.28515625" style="119" customWidth="1"/>
    <col min="2820" max="2820" width="50" style="119" customWidth="1"/>
    <col min="2821" max="3072" width="9.140625" style="119"/>
    <col min="3073" max="3073" width="14.42578125" style="119" customWidth="1"/>
    <col min="3074" max="3075" width="30.28515625" style="119" customWidth="1"/>
    <col min="3076" max="3076" width="50" style="119" customWidth="1"/>
    <col min="3077" max="3328" width="9.140625" style="119"/>
    <col min="3329" max="3329" width="14.42578125" style="119" customWidth="1"/>
    <col min="3330" max="3331" width="30.28515625" style="119" customWidth="1"/>
    <col min="3332" max="3332" width="50" style="119" customWidth="1"/>
    <col min="3333" max="3584" width="9.140625" style="119"/>
    <col min="3585" max="3585" width="14.42578125" style="119" customWidth="1"/>
    <col min="3586" max="3587" width="30.28515625" style="119" customWidth="1"/>
    <col min="3588" max="3588" width="50" style="119" customWidth="1"/>
    <col min="3589" max="3840" width="9.140625" style="119"/>
    <col min="3841" max="3841" width="14.42578125" style="119" customWidth="1"/>
    <col min="3842" max="3843" width="30.28515625" style="119" customWidth="1"/>
    <col min="3844" max="3844" width="50" style="119" customWidth="1"/>
    <col min="3845" max="4096" width="9.140625" style="119"/>
    <col min="4097" max="4097" width="14.42578125" style="119" customWidth="1"/>
    <col min="4098" max="4099" width="30.28515625" style="119" customWidth="1"/>
    <col min="4100" max="4100" width="50" style="119" customWidth="1"/>
    <col min="4101" max="4352" width="9.140625" style="119"/>
    <col min="4353" max="4353" width="14.42578125" style="119" customWidth="1"/>
    <col min="4354" max="4355" width="30.28515625" style="119" customWidth="1"/>
    <col min="4356" max="4356" width="50" style="119" customWidth="1"/>
    <col min="4357" max="4608" width="9.140625" style="119"/>
    <col min="4609" max="4609" width="14.42578125" style="119" customWidth="1"/>
    <col min="4610" max="4611" width="30.28515625" style="119" customWidth="1"/>
    <col min="4612" max="4612" width="50" style="119" customWidth="1"/>
    <col min="4613" max="4864" width="9.140625" style="119"/>
    <col min="4865" max="4865" width="14.42578125" style="119" customWidth="1"/>
    <col min="4866" max="4867" width="30.28515625" style="119" customWidth="1"/>
    <col min="4868" max="4868" width="50" style="119" customWidth="1"/>
    <col min="4869" max="5120" width="9.140625" style="119"/>
    <col min="5121" max="5121" width="14.42578125" style="119" customWidth="1"/>
    <col min="5122" max="5123" width="30.28515625" style="119" customWidth="1"/>
    <col min="5124" max="5124" width="50" style="119" customWidth="1"/>
    <col min="5125" max="5376" width="9.140625" style="119"/>
    <col min="5377" max="5377" width="14.42578125" style="119" customWidth="1"/>
    <col min="5378" max="5379" width="30.28515625" style="119" customWidth="1"/>
    <col min="5380" max="5380" width="50" style="119" customWidth="1"/>
    <col min="5381" max="5632" width="9.140625" style="119"/>
    <col min="5633" max="5633" width="14.42578125" style="119" customWidth="1"/>
    <col min="5634" max="5635" width="30.28515625" style="119" customWidth="1"/>
    <col min="5636" max="5636" width="50" style="119" customWidth="1"/>
    <col min="5637" max="5888" width="9.140625" style="119"/>
    <col min="5889" max="5889" width="14.42578125" style="119" customWidth="1"/>
    <col min="5890" max="5891" width="30.28515625" style="119" customWidth="1"/>
    <col min="5892" max="5892" width="50" style="119" customWidth="1"/>
    <col min="5893" max="6144" width="9.140625" style="119"/>
    <col min="6145" max="6145" width="14.42578125" style="119" customWidth="1"/>
    <col min="6146" max="6147" width="30.28515625" style="119" customWidth="1"/>
    <col min="6148" max="6148" width="50" style="119" customWidth="1"/>
    <col min="6149" max="6400" width="9.140625" style="119"/>
    <col min="6401" max="6401" width="14.42578125" style="119" customWidth="1"/>
    <col min="6402" max="6403" width="30.28515625" style="119" customWidth="1"/>
    <col min="6404" max="6404" width="50" style="119" customWidth="1"/>
    <col min="6405" max="6656" width="9.140625" style="119"/>
    <col min="6657" max="6657" width="14.42578125" style="119" customWidth="1"/>
    <col min="6658" max="6659" width="30.28515625" style="119" customWidth="1"/>
    <col min="6660" max="6660" width="50" style="119" customWidth="1"/>
    <col min="6661" max="6912" width="9.140625" style="119"/>
    <col min="6913" max="6913" width="14.42578125" style="119" customWidth="1"/>
    <col min="6914" max="6915" width="30.28515625" style="119" customWidth="1"/>
    <col min="6916" max="6916" width="50" style="119" customWidth="1"/>
    <col min="6917" max="7168" width="9.140625" style="119"/>
    <col min="7169" max="7169" width="14.42578125" style="119" customWidth="1"/>
    <col min="7170" max="7171" width="30.28515625" style="119" customWidth="1"/>
    <col min="7172" max="7172" width="50" style="119" customWidth="1"/>
    <col min="7173" max="7424" width="9.140625" style="119"/>
    <col min="7425" max="7425" width="14.42578125" style="119" customWidth="1"/>
    <col min="7426" max="7427" width="30.28515625" style="119" customWidth="1"/>
    <col min="7428" max="7428" width="50" style="119" customWidth="1"/>
    <col min="7429" max="7680" width="9.140625" style="119"/>
    <col min="7681" max="7681" width="14.42578125" style="119" customWidth="1"/>
    <col min="7682" max="7683" width="30.28515625" style="119" customWidth="1"/>
    <col min="7684" max="7684" width="50" style="119" customWidth="1"/>
    <col min="7685" max="7936" width="9.140625" style="119"/>
    <col min="7937" max="7937" width="14.42578125" style="119" customWidth="1"/>
    <col min="7938" max="7939" width="30.28515625" style="119" customWidth="1"/>
    <col min="7940" max="7940" width="50" style="119" customWidth="1"/>
    <col min="7941" max="8192" width="9.140625" style="119"/>
    <col min="8193" max="8193" width="14.42578125" style="119" customWidth="1"/>
    <col min="8194" max="8195" width="30.28515625" style="119" customWidth="1"/>
    <col min="8196" max="8196" width="50" style="119" customWidth="1"/>
    <col min="8197" max="8448" width="9.140625" style="119"/>
    <col min="8449" max="8449" width="14.42578125" style="119" customWidth="1"/>
    <col min="8450" max="8451" width="30.28515625" style="119" customWidth="1"/>
    <col min="8452" max="8452" width="50" style="119" customWidth="1"/>
    <col min="8453" max="8704" width="9.140625" style="119"/>
    <col min="8705" max="8705" width="14.42578125" style="119" customWidth="1"/>
    <col min="8706" max="8707" width="30.28515625" style="119" customWidth="1"/>
    <col min="8708" max="8708" width="50" style="119" customWidth="1"/>
    <col min="8709" max="8960" width="9.140625" style="119"/>
    <col min="8961" max="8961" width="14.42578125" style="119" customWidth="1"/>
    <col min="8962" max="8963" width="30.28515625" style="119" customWidth="1"/>
    <col min="8964" max="8964" width="50" style="119" customWidth="1"/>
    <col min="8965" max="9216" width="9.140625" style="119"/>
    <col min="9217" max="9217" width="14.42578125" style="119" customWidth="1"/>
    <col min="9218" max="9219" width="30.28515625" style="119" customWidth="1"/>
    <col min="9220" max="9220" width="50" style="119" customWidth="1"/>
    <col min="9221" max="9472" width="9.140625" style="119"/>
    <col min="9473" max="9473" width="14.42578125" style="119" customWidth="1"/>
    <col min="9474" max="9475" width="30.28515625" style="119" customWidth="1"/>
    <col min="9476" max="9476" width="50" style="119" customWidth="1"/>
    <col min="9477" max="9728" width="9.140625" style="119"/>
    <col min="9729" max="9729" width="14.42578125" style="119" customWidth="1"/>
    <col min="9730" max="9731" width="30.28515625" style="119" customWidth="1"/>
    <col min="9732" max="9732" width="50" style="119" customWidth="1"/>
    <col min="9733" max="9984" width="9.140625" style="119"/>
    <col min="9985" max="9985" width="14.42578125" style="119" customWidth="1"/>
    <col min="9986" max="9987" width="30.28515625" style="119" customWidth="1"/>
    <col min="9988" max="9988" width="50" style="119" customWidth="1"/>
    <col min="9989" max="10240" width="9.140625" style="119"/>
    <col min="10241" max="10241" width="14.42578125" style="119" customWidth="1"/>
    <col min="10242" max="10243" width="30.28515625" style="119" customWidth="1"/>
    <col min="10244" max="10244" width="50" style="119" customWidth="1"/>
    <col min="10245" max="10496" width="9.140625" style="119"/>
    <col min="10497" max="10497" width="14.42578125" style="119" customWidth="1"/>
    <col min="10498" max="10499" width="30.28515625" style="119" customWidth="1"/>
    <col min="10500" max="10500" width="50" style="119" customWidth="1"/>
    <col min="10501" max="10752" width="9.140625" style="119"/>
    <col min="10753" max="10753" width="14.42578125" style="119" customWidth="1"/>
    <col min="10754" max="10755" width="30.28515625" style="119" customWidth="1"/>
    <col min="10756" max="10756" width="50" style="119" customWidth="1"/>
    <col min="10757" max="11008" width="9.140625" style="119"/>
    <col min="11009" max="11009" width="14.42578125" style="119" customWidth="1"/>
    <col min="11010" max="11011" width="30.28515625" style="119" customWidth="1"/>
    <col min="11012" max="11012" width="50" style="119" customWidth="1"/>
    <col min="11013" max="11264" width="9.140625" style="119"/>
    <col min="11265" max="11265" width="14.42578125" style="119" customWidth="1"/>
    <col min="11266" max="11267" width="30.28515625" style="119" customWidth="1"/>
    <col min="11268" max="11268" width="50" style="119" customWidth="1"/>
    <col min="11269" max="11520" width="9.140625" style="119"/>
    <col min="11521" max="11521" width="14.42578125" style="119" customWidth="1"/>
    <col min="11522" max="11523" width="30.28515625" style="119" customWidth="1"/>
    <col min="11524" max="11524" width="50" style="119" customWidth="1"/>
    <col min="11525" max="11776" width="9.140625" style="119"/>
    <col min="11777" max="11777" width="14.42578125" style="119" customWidth="1"/>
    <col min="11778" max="11779" width="30.28515625" style="119" customWidth="1"/>
    <col min="11780" max="11780" width="50" style="119" customWidth="1"/>
    <col min="11781" max="12032" width="9.140625" style="119"/>
    <col min="12033" max="12033" width="14.42578125" style="119" customWidth="1"/>
    <col min="12034" max="12035" width="30.28515625" style="119" customWidth="1"/>
    <col min="12036" max="12036" width="50" style="119" customWidth="1"/>
    <col min="12037" max="12288" width="9.140625" style="119"/>
    <col min="12289" max="12289" width="14.42578125" style="119" customWidth="1"/>
    <col min="12290" max="12291" width="30.28515625" style="119" customWidth="1"/>
    <col min="12292" max="12292" width="50" style="119" customWidth="1"/>
    <col min="12293" max="12544" width="9.140625" style="119"/>
    <col min="12545" max="12545" width="14.42578125" style="119" customWidth="1"/>
    <col min="12546" max="12547" width="30.28515625" style="119" customWidth="1"/>
    <col min="12548" max="12548" width="50" style="119" customWidth="1"/>
    <col min="12549" max="12800" width="9.140625" style="119"/>
    <col min="12801" max="12801" width="14.42578125" style="119" customWidth="1"/>
    <col min="12802" max="12803" width="30.28515625" style="119" customWidth="1"/>
    <col min="12804" max="12804" width="50" style="119" customWidth="1"/>
    <col min="12805" max="13056" width="9.140625" style="119"/>
    <col min="13057" max="13057" width="14.42578125" style="119" customWidth="1"/>
    <col min="13058" max="13059" width="30.28515625" style="119" customWidth="1"/>
    <col min="13060" max="13060" width="50" style="119" customWidth="1"/>
    <col min="13061" max="13312" width="9.140625" style="119"/>
    <col min="13313" max="13313" width="14.42578125" style="119" customWidth="1"/>
    <col min="13314" max="13315" width="30.28515625" style="119" customWidth="1"/>
    <col min="13316" max="13316" width="50" style="119" customWidth="1"/>
    <col min="13317" max="13568" width="9.140625" style="119"/>
    <col min="13569" max="13569" width="14.42578125" style="119" customWidth="1"/>
    <col min="13570" max="13571" width="30.28515625" style="119" customWidth="1"/>
    <col min="13572" max="13572" width="50" style="119" customWidth="1"/>
    <col min="13573" max="13824" width="9.140625" style="119"/>
    <col min="13825" max="13825" width="14.42578125" style="119" customWidth="1"/>
    <col min="13826" max="13827" width="30.28515625" style="119" customWidth="1"/>
    <col min="13828" max="13828" width="50" style="119" customWidth="1"/>
    <col min="13829" max="14080" width="9.140625" style="119"/>
    <col min="14081" max="14081" width="14.42578125" style="119" customWidth="1"/>
    <col min="14082" max="14083" width="30.28515625" style="119" customWidth="1"/>
    <col min="14084" max="14084" width="50" style="119" customWidth="1"/>
    <col min="14085" max="14336" width="9.140625" style="119"/>
    <col min="14337" max="14337" width="14.42578125" style="119" customWidth="1"/>
    <col min="14338" max="14339" width="30.28515625" style="119" customWidth="1"/>
    <col min="14340" max="14340" width="50" style="119" customWidth="1"/>
    <col min="14341" max="14592" width="9.140625" style="119"/>
    <col min="14593" max="14593" width="14.42578125" style="119" customWidth="1"/>
    <col min="14594" max="14595" width="30.28515625" style="119" customWidth="1"/>
    <col min="14596" max="14596" width="50" style="119" customWidth="1"/>
    <col min="14597" max="14848" width="9.140625" style="119"/>
    <col min="14849" max="14849" width="14.42578125" style="119" customWidth="1"/>
    <col min="14850" max="14851" width="30.28515625" style="119" customWidth="1"/>
    <col min="14852" max="14852" width="50" style="119" customWidth="1"/>
    <col min="14853" max="15104" width="9.140625" style="119"/>
    <col min="15105" max="15105" width="14.42578125" style="119" customWidth="1"/>
    <col min="15106" max="15107" width="30.28515625" style="119" customWidth="1"/>
    <col min="15108" max="15108" width="50" style="119" customWidth="1"/>
    <col min="15109" max="15360" width="9.140625" style="119"/>
    <col min="15361" max="15361" width="14.42578125" style="119" customWidth="1"/>
    <col min="15362" max="15363" width="30.28515625" style="119" customWidth="1"/>
    <col min="15364" max="15364" width="50" style="119" customWidth="1"/>
    <col min="15365" max="15616" width="9.140625" style="119"/>
    <col min="15617" max="15617" width="14.42578125" style="119" customWidth="1"/>
    <col min="15618" max="15619" width="30.28515625" style="119" customWidth="1"/>
    <col min="15620" max="15620" width="50" style="119" customWidth="1"/>
    <col min="15621" max="15872" width="9.140625" style="119"/>
    <col min="15873" max="15873" width="14.42578125" style="119" customWidth="1"/>
    <col min="15874" max="15875" width="30.28515625" style="119" customWidth="1"/>
    <col min="15876" max="15876" width="50" style="119" customWidth="1"/>
    <col min="15877" max="16128" width="9.140625" style="119"/>
    <col min="16129" max="16129" width="14.42578125" style="119" customWidth="1"/>
    <col min="16130" max="16131" width="30.28515625" style="119" customWidth="1"/>
    <col min="16132" max="16132" width="50" style="119" customWidth="1"/>
    <col min="16133" max="16384" width="9.140625" style="119"/>
  </cols>
  <sheetData>
    <row r="2" spans="1:4" hidden="1"/>
    <row r="3" spans="1:4">
      <c r="D3" s="120"/>
    </row>
    <row r="4" spans="1:4">
      <c r="D4" s="120"/>
    </row>
    <row r="5" spans="1:4">
      <c r="D5" s="120"/>
    </row>
    <row r="6" spans="1:4" ht="19.5" customHeight="1">
      <c r="D6" s="120"/>
    </row>
    <row r="7" spans="1:4" ht="23.25" customHeight="1"/>
    <row r="8" spans="1:4" ht="24" hidden="1" customHeight="1"/>
    <row r="9" spans="1:4" ht="24" customHeight="1"/>
    <row r="10" spans="1:4" ht="12.75" customHeight="1">
      <c r="A10" s="355" t="s">
        <v>92</v>
      </c>
      <c r="B10" s="355"/>
      <c r="C10" s="355"/>
      <c r="D10" s="355"/>
    </row>
    <row r="11" spans="1:4" ht="48.75" customHeight="1">
      <c r="A11" s="355"/>
      <c r="B11" s="355"/>
      <c r="C11" s="355"/>
      <c r="D11" s="355"/>
    </row>
    <row r="12" spans="1:4" ht="15.75">
      <c r="A12" s="121"/>
      <c r="B12" s="121"/>
      <c r="C12" s="121"/>
      <c r="D12" s="121"/>
    </row>
    <row r="13" spans="1:4" ht="12.75" customHeight="1">
      <c r="A13" s="356" t="s">
        <v>73</v>
      </c>
      <c r="B13" s="356"/>
      <c r="C13" s="357" t="s">
        <v>74</v>
      </c>
      <c r="D13" s="358"/>
    </row>
    <row r="14" spans="1:4" ht="32.450000000000003" customHeight="1">
      <c r="A14" s="122" t="s">
        <v>75</v>
      </c>
      <c r="B14" s="122" t="s">
        <v>76</v>
      </c>
      <c r="C14" s="358"/>
      <c r="D14" s="358"/>
    </row>
    <row r="15" spans="1:4" s="125" customFormat="1" ht="33.75" customHeight="1">
      <c r="A15" s="123"/>
      <c r="B15" s="124"/>
      <c r="C15" s="349" t="s">
        <v>93</v>
      </c>
      <c r="D15" s="350"/>
    </row>
    <row r="16" spans="1:4" s="125" customFormat="1" ht="31.5" customHeight="1">
      <c r="A16" s="126">
        <v>904</v>
      </c>
      <c r="B16" s="127" t="s">
        <v>94</v>
      </c>
      <c r="C16" s="351" t="s">
        <v>43</v>
      </c>
      <c r="D16" s="350"/>
    </row>
    <row r="17" spans="1:4" s="125" customFormat="1" ht="28.5" customHeight="1">
      <c r="A17" s="126">
        <v>904</v>
      </c>
      <c r="B17" s="127" t="s">
        <v>141</v>
      </c>
      <c r="C17" s="351" t="s">
        <v>115</v>
      </c>
      <c r="D17" s="350"/>
    </row>
    <row r="18" spans="1:4" s="125" customFormat="1" ht="15.75" customHeight="1">
      <c r="A18" s="126">
        <v>904</v>
      </c>
      <c r="B18" s="126" t="s">
        <v>95</v>
      </c>
      <c r="C18" s="351" t="s">
        <v>96</v>
      </c>
      <c r="D18" s="350"/>
    </row>
    <row r="19" spans="1:4" s="125" customFormat="1" ht="15.75" customHeight="1">
      <c r="A19" s="126">
        <v>904</v>
      </c>
      <c r="B19" s="126" t="s">
        <v>205</v>
      </c>
      <c r="C19" s="351" t="s">
        <v>206</v>
      </c>
      <c r="D19" s="350"/>
    </row>
    <row r="20" spans="1:4" s="125" customFormat="1" ht="34.5" customHeight="1">
      <c r="A20" s="123"/>
      <c r="B20" s="124"/>
      <c r="C20" s="349" t="s">
        <v>97</v>
      </c>
      <c r="D20" s="350"/>
    </row>
    <row r="21" spans="1:4" s="125" customFormat="1" ht="30" customHeight="1">
      <c r="A21" s="126">
        <v>907</v>
      </c>
      <c r="B21" s="127" t="s">
        <v>94</v>
      </c>
      <c r="C21" s="351" t="s">
        <v>43</v>
      </c>
      <c r="D21" s="350"/>
    </row>
    <row r="22" spans="1:4" s="125" customFormat="1" ht="30" customHeight="1">
      <c r="A22" s="126">
        <v>907</v>
      </c>
      <c r="B22" s="127" t="s">
        <v>142</v>
      </c>
      <c r="C22" s="351" t="s">
        <v>115</v>
      </c>
      <c r="D22" s="350"/>
    </row>
    <row r="23" spans="1:4" s="125" customFormat="1" ht="15.75" customHeight="1">
      <c r="A23" s="126">
        <v>907</v>
      </c>
      <c r="B23" s="126" t="s">
        <v>95</v>
      </c>
      <c r="C23" s="351" t="s">
        <v>96</v>
      </c>
      <c r="D23" s="350"/>
    </row>
    <row r="24" spans="1:4" s="125" customFormat="1" ht="15.75" customHeight="1">
      <c r="A24" s="126">
        <v>907</v>
      </c>
      <c r="B24" s="126" t="s">
        <v>205</v>
      </c>
      <c r="C24" s="351" t="s">
        <v>206</v>
      </c>
      <c r="D24" s="350"/>
    </row>
    <row r="25" spans="1:4" s="125" customFormat="1" ht="33.75" customHeight="1">
      <c r="A25" s="123"/>
      <c r="B25" s="124"/>
      <c r="C25" s="349" t="s">
        <v>98</v>
      </c>
      <c r="D25" s="350"/>
    </row>
    <row r="26" spans="1:4" s="125" customFormat="1" ht="23.25" customHeight="1">
      <c r="A26" s="126">
        <v>910</v>
      </c>
      <c r="B26" s="127" t="s">
        <v>142</v>
      </c>
      <c r="C26" s="351" t="s">
        <v>115</v>
      </c>
      <c r="D26" s="350"/>
    </row>
    <row r="27" spans="1:4" s="125" customFormat="1" ht="18" customHeight="1">
      <c r="A27" s="126">
        <v>910</v>
      </c>
      <c r="B27" s="126" t="s">
        <v>95</v>
      </c>
      <c r="C27" s="351" t="s">
        <v>96</v>
      </c>
      <c r="D27" s="350"/>
    </row>
    <row r="28" spans="1:4" s="125" customFormat="1" ht="18" customHeight="1">
      <c r="A28" s="126">
        <v>910</v>
      </c>
      <c r="B28" s="126" t="s">
        <v>205</v>
      </c>
      <c r="C28" s="351" t="s">
        <v>206</v>
      </c>
      <c r="D28" s="350"/>
    </row>
    <row r="29" spans="1:4" s="125" customFormat="1" ht="41.25" customHeight="1">
      <c r="A29" s="123"/>
      <c r="B29" s="124"/>
      <c r="C29" s="349" t="s">
        <v>99</v>
      </c>
      <c r="D29" s="350"/>
    </row>
    <row r="30" spans="1:4" s="125" customFormat="1" ht="56.45" customHeight="1">
      <c r="A30" s="126">
        <v>913</v>
      </c>
      <c r="B30" s="126" t="s">
        <v>100</v>
      </c>
      <c r="C30" s="347" t="s">
        <v>31</v>
      </c>
      <c r="D30" s="347"/>
    </row>
    <row r="31" spans="1:4" s="125" customFormat="1" ht="45.75" customHeight="1">
      <c r="A31" s="126">
        <v>913</v>
      </c>
      <c r="B31" s="126" t="s">
        <v>101</v>
      </c>
      <c r="C31" s="351" t="s">
        <v>170</v>
      </c>
      <c r="D31" s="350"/>
    </row>
    <row r="32" spans="1:4" s="125" customFormat="1" ht="45.75" customHeight="1">
      <c r="A32" s="126">
        <v>913</v>
      </c>
      <c r="B32" s="126" t="s">
        <v>171</v>
      </c>
      <c r="C32" s="351" t="s">
        <v>172</v>
      </c>
      <c r="D32" s="350"/>
    </row>
    <row r="33" spans="1:4" s="125" customFormat="1" ht="21" customHeight="1">
      <c r="A33" s="126">
        <v>913</v>
      </c>
      <c r="B33" s="127" t="s">
        <v>173</v>
      </c>
      <c r="C33" s="351" t="s">
        <v>115</v>
      </c>
      <c r="D33" s="350"/>
    </row>
    <row r="34" spans="1:4" s="125" customFormat="1" ht="68.25" customHeight="1">
      <c r="A34" s="126">
        <v>913</v>
      </c>
      <c r="B34" s="127" t="s">
        <v>174</v>
      </c>
      <c r="C34" s="353" t="s">
        <v>175</v>
      </c>
      <c r="D34" s="354"/>
    </row>
    <row r="35" spans="1:4" s="128" customFormat="1" ht="45.75" customHeight="1">
      <c r="A35" s="127">
        <v>913</v>
      </c>
      <c r="B35" s="127" t="s">
        <v>102</v>
      </c>
      <c r="C35" s="351" t="s">
        <v>48</v>
      </c>
      <c r="D35" s="350"/>
    </row>
    <row r="36" spans="1:4" s="125" customFormat="1" ht="18.75" customHeight="1">
      <c r="A36" s="126">
        <v>913</v>
      </c>
      <c r="B36" s="126" t="s">
        <v>95</v>
      </c>
      <c r="C36" s="351" t="s">
        <v>96</v>
      </c>
      <c r="D36" s="350"/>
    </row>
    <row r="37" spans="1:4" s="125" customFormat="1" ht="18.75" customHeight="1">
      <c r="A37" s="126">
        <v>913</v>
      </c>
      <c r="B37" s="126" t="s">
        <v>205</v>
      </c>
      <c r="C37" s="351" t="s">
        <v>206</v>
      </c>
      <c r="D37" s="350"/>
    </row>
    <row r="38" spans="1:4" s="125" customFormat="1" ht="24.75" customHeight="1">
      <c r="A38" s="123"/>
      <c r="B38" s="124"/>
      <c r="C38" s="349" t="s">
        <v>103</v>
      </c>
      <c r="D38" s="350"/>
    </row>
    <row r="39" spans="1:4" s="125" customFormat="1" ht="24.75" customHeight="1">
      <c r="A39" s="126">
        <v>917</v>
      </c>
      <c r="B39" s="127" t="s">
        <v>142</v>
      </c>
      <c r="C39" s="351" t="s">
        <v>115</v>
      </c>
      <c r="D39" s="350"/>
    </row>
    <row r="40" spans="1:4" s="125" customFormat="1" ht="61.5" customHeight="1">
      <c r="A40" s="126">
        <v>917</v>
      </c>
      <c r="B40" s="127" t="s">
        <v>204</v>
      </c>
      <c r="C40" s="351" t="s">
        <v>184</v>
      </c>
      <c r="D40" s="350"/>
    </row>
    <row r="41" spans="1:4" s="125" customFormat="1" ht="15">
      <c r="A41" s="126">
        <v>917</v>
      </c>
      <c r="B41" s="126" t="s">
        <v>95</v>
      </c>
      <c r="C41" s="351" t="s">
        <v>96</v>
      </c>
      <c r="D41" s="350"/>
    </row>
    <row r="42" spans="1:4" s="125" customFormat="1" ht="15">
      <c r="A42" s="126">
        <v>917</v>
      </c>
      <c r="B42" s="126" t="s">
        <v>205</v>
      </c>
      <c r="C42" s="351" t="s">
        <v>206</v>
      </c>
      <c r="D42" s="350"/>
    </row>
    <row r="43" spans="1:4" s="125" customFormat="1" ht="51" customHeight="1">
      <c r="A43" s="123"/>
      <c r="B43" s="124"/>
      <c r="C43" s="349" t="s">
        <v>176</v>
      </c>
      <c r="D43" s="350"/>
    </row>
    <row r="44" spans="1:4" s="125" customFormat="1" ht="16.5" customHeight="1">
      <c r="A44" s="126">
        <v>918</v>
      </c>
      <c r="B44" s="127" t="s">
        <v>142</v>
      </c>
      <c r="C44" s="351" t="s">
        <v>115</v>
      </c>
      <c r="D44" s="350"/>
    </row>
    <row r="45" spans="1:4" s="125" customFormat="1" ht="66.75" customHeight="1">
      <c r="A45" s="126">
        <v>918</v>
      </c>
      <c r="B45" s="127" t="s">
        <v>204</v>
      </c>
      <c r="C45" s="351" t="s">
        <v>184</v>
      </c>
      <c r="D45" s="350"/>
    </row>
    <row r="46" spans="1:4" s="125" customFormat="1" ht="15">
      <c r="A46" s="126">
        <v>918</v>
      </c>
      <c r="B46" s="126" t="s">
        <v>95</v>
      </c>
      <c r="C46" s="351" t="s">
        <v>96</v>
      </c>
      <c r="D46" s="350"/>
    </row>
    <row r="47" spans="1:4" s="125" customFormat="1" ht="15">
      <c r="A47" s="126">
        <v>918</v>
      </c>
      <c r="B47" s="126" t="s">
        <v>205</v>
      </c>
      <c r="C47" s="351" t="s">
        <v>206</v>
      </c>
      <c r="D47" s="350"/>
    </row>
    <row r="48" spans="1:4" s="125" customFormat="1" ht="32.25" customHeight="1">
      <c r="A48" s="126"/>
      <c r="B48" s="126"/>
      <c r="C48" s="349" t="s">
        <v>177</v>
      </c>
      <c r="D48" s="350"/>
    </row>
    <row r="49" spans="1:5" s="125" customFormat="1" ht="21.75" customHeight="1">
      <c r="A49" s="126">
        <v>923</v>
      </c>
      <c r="B49" s="127" t="s">
        <v>142</v>
      </c>
      <c r="C49" s="351" t="s">
        <v>115</v>
      </c>
      <c r="D49" s="350"/>
    </row>
    <row r="50" spans="1:5" s="125" customFormat="1" ht="18.75" customHeight="1">
      <c r="A50" s="126">
        <v>923</v>
      </c>
      <c r="B50" s="126" t="s">
        <v>95</v>
      </c>
      <c r="C50" s="351" t="s">
        <v>96</v>
      </c>
      <c r="D50" s="350"/>
    </row>
    <row r="51" spans="1:5" s="125" customFormat="1" ht="18.75" customHeight="1">
      <c r="A51" s="126">
        <v>923</v>
      </c>
      <c r="B51" s="126" t="s">
        <v>205</v>
      </c>
      <c r="C51" s="351" t="s">
        <v>206</v>
      </c>
      <c r="D51" s="350"/>
    </row>
    <row r="52" spans="1:5" s="125" customFormat="1" ht="60" customHeight="1">
      <c r="A52" s="116"/>
      <c r="B52" s="15"/>
      <c r="C52" s="349" t="s">
        <v>104</v>
      </c>
      <c r="D52" s="349"/>
    </row>
    <row r="53" spans="1:5" s="125" customFormat="1" ht="13.5" customHeight="1">
      <c r="A53" s="116"/>
      <c r="B53" s="15" t="s">
        <v>105</v>
      </c>
      <c r="C53" s="352" t="s">
        <v>106</v>
      </c>
      <c r="D53" s="352"/>
    </row>
    <row r="54" spans="1:5" s="125" customFormat="1" ht="13.5" customHeight="1">
      <c r="A54" s="129"/>
      <c r="B54" s="130"/>
      <c r="C54" s="131"/>
      <c r="D54" s="131"/>
    </row>
    <row r="55" spans="1:5" s="132" customFormat="1" ht="19.899999999999999" customHeight="1">
      <c r="A55" s="348" t="s">
        <v>107</v>
      </c>
      <c r="B55" s="348"/>
      <c r="C55" s="348"/>
      <c r="D55" s="348"/>
    </row>
    <row r="56" spans="1:5" s="132" customFormat="1" ht="30.75" customHeight="1">
      <c r="A56" s="348" t="s">
        <v>178</v>
      </c>
      <c r="B56" s="348"/>
      <c r="C56" s="348"/>
      <c r="D56" s="348"/>
    </row>
    <row r="57" spans="1:5">
      <c r="A57" s="133"/>
      <c r="B57" s="133"/>
      <c r="C57" s="133"/>
      <c r="D57" s="133"/>
    </row>
    <row r="59" spans="1:5" ht="15">
      <c r="A59" s="56" t="s">
        <v>3</v>
      </c>
      <c r="B59" s="1"/>
      <c r="C59" s="118"/>
      <c r="D59" s="334" t="s">
        <v>108</v>
      </c>
      <c r="E59" s="334"/>
    </row>
  </sheetData>
  <mergeCells count="45">
    <mergeCell ref="C23:D23"/>
    <mergeCell ref="A10:D11"/>
    <mergeCell ref="A13:B13"/>
    <mergeCell ref="C13:D14"/>
    <mergeCell ref="C15:D15"/>
    <mergeCell ref="C16:D16"/>
    <mergeCell ref="C17:D17"/>
    <mergeCell ref="C18:D18"/>
    <mergeCell ref="C19:D19"/>
    <mergeCell ref="C20:D20"/>
    <mergeCell ref="C21:D21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A55:D55"/>
    <mergeCell ref="A56:D56"/>
    <mergeCell ref="D59:E59"/>
    <mergeCell ref="C48:D48"/>
    <mergeCell ref="C49:D49"/>
    <mergeCell ref="C50:D50"/>
    <mergeCell ref="C51:D51"/>
    <mergeCell ref="C52:D52"/>
    <mergeCell ref="C53:D53"/>
  </mergeCells>
  <pageMargins left="0.78740157480314965" right="0.39370078740157483" top="0.6692913385826772" bottom="0.39370078740157483" header="0.51181102362204722" footer="0"/>
  <pageSetup paperSize="9" scale="70" orientation="portrait" r:id="rId1"/>
  <headerFooter differentFirst="1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workbookViewId="0">
      <selection activeCell="E7" sqref="E7"/>
    </sheetView>
  </sheetViews>
  <sheetFormatPr defaultRowHeight="47.45" customHeight="1"/>
  <cols>
    <col min="1" max="1" width="20.5703125" style="1" customWidth="1"/>
    <col min="2" max="2" width="50" style="1" customWidth="1"/>
    <col min="3" max="3" width="48.28515625" style="1" customWidth="1"/>
    <col min="4" max="256" width="8.85546875" style="1"/>
    <col min="257" max="257" width="20.5703125" style="1" customWidth="1"/>
    <col min="258" max="258" width="50" style="1" customWidth="1"/>
    <col min="259" max="259" width="48.28515625" style="1" customWidth="1"/>
    <col min="260" max="512" width="8.85546875" style="1"/>
    <col min="513" max="513" width="20.5703125" style="1" customWidth="1"/>
    <col min="514" max="514" width="50" style="1" customWidth="1"/>
    <col min="515" max="515" width="48.28515625" style="1" customWidth="1"/>
    <col min="516" max="768" width="8.85546875" style="1"/>
    <col min="769" max="769" width="20.5703125" style="1" customWidth="1"/>
    <col min="770" max="770" width="50" style="1" customWidth="1"/>
    <col min="771" max="771" width="48.28515625" style="1" customWidth="1"/>
    <col min="772" max="1024" width="8.85546875" style="1"/>
    <col min="1025" max="1025" width="20.5703125" style="1" customWidth="1"/>
    <col min="1026" max="1026" width="50" style="1" customWidth="1"/>
    <col min="1027" max="1027" width="48.28515625" style="1" customWidth="1"/>
    <col min="1028" max="1280" width="8.85546875" style="1"/>
    <col min="1281" max="1281" width="20.5703125" style="1" customWidth="1"/>
    <col min="1282" max="1282" width="50" style="1" customWidth="1"/>
    <col min="1283" max="1283" width="48.28515625" style="1" customWidth="1"/>
    <col min="1284" max="1536" width="8.85546875" style="1"/>
    <col min="1537" max="1537" width="20.5703125" style="1" customWidth="1"/>
    <col min="1538" max="1538" width="50" style="1" customWidth="1"/>
    <col min="1539" max="1539" width="48.28515625" style="1" customWidth="1"/>
    <col min="1540" max="1792" width="8.85546875" style="1"/>
    <col min="1793" max="1793" width="20.5703125" style="1" customWidth="1"/>
    <col min="1794" max="1794" width="50" style="1" customWidth="1"/>
    <col min="1795" max="1795" width="48.28515625" style="1" customWidth="1"/>
    <col min="1796" max="2048" width="8.85546875" style="1"/>
    <col min="2049" max="2049" width="20.5703125" style="1" customWidth="1"/>
    <col min="2050" max="2050" width="50" style="1" customWidth="1"/>
    <col min="2051" max="2051" width="48.28515625" style="1" customWidth="1"/>
    <col min="2052" max="2304" width="8.85546875" style="1"/>
    <col min="2305" max="2305" width="20.5703125" style="1" customWidth="1"/>
    <col min="2306" max="2306" width="50" style="1" customWidth="1"/>
    <col min="2307" max="2307" width="48.28515625" style="1" customWidth="1"/>
    <col min="2308" max="2560" width="8.85546875" style="1"/>
    <col min="2561" max="2561" width="20.5703125" style="1" customWidth="1"/>
    <col min="2562" max="2562" width="50" style="1" customWidth="1"/>
    <col min="2563" max="2563" width="48.28515625" style="1" customWidth="1"/>
    <col min="2564" max="2816" width="8.85546875" style="1"/>
    <col min="2817" max="2817" width="20.5703125" style="1" customWidth="1"/>
    <col min="2818" max="2818" width="50" style="1" customWidth="1"/>
    <col min="2819" max="2819" width="48.28515625" style="1" customWidth="1"/>
    <col min="2820" max="3072" width="8.85546875" style="1"/>
    <col min="3073" max="3073" width="20.5703125" style="1" customWidth="1"/>
    <col min="3074" max="3074" width="50" style="1" customWidth="1"/>
    <col min="3075" max="3075" width="48.28515625" style="1" customWidth="1"/>
    <col min="3076" max="3328" width="8.85546875" style="1"/>
    <col min="3329" max="3329" width="20.5703125" style="1" customWidth="1"/>
    <col min="3330" max="3330" width="50" style="1" customWidth="1"/>
    <col min="3331" max="3331" width="48.28515625" style="1" customWidth="1"/>
    <col min="3332" max="3584" width="8.85546875" style="1"/>
    <col min="3585" max="3585" width="20.5703125" style="1" customWidth="1"/>
    <col min="3586" max="3586" width="50" style="1" customWidth="1"/>
    <col min="3587" max="3587" width="48.28515625" style="1" customWidth="1"/>
    <col min="3588" max="3840" width="8.85546875" style="1"/>
    <col min="3841" max="3841" width="20.5703125" style="1" customWidth="1"/>
    <col min="3842" max="3842" width="50" style="1" customWidth="1"/>
    <col min="3843" max="3843" width="48.28515625" style="1" customWidth="1"/>
    <col min="3844" max="4096" width="8.85546875" style="1"/>
    <col min="4097" max="4097" width="20.5703125" style="1" customWidth="1"/>
    <col min="4098" max="4098" width="50" style="1" customWidth="1"/>
    <col min="4099" max="4099" width="48.28515625" style="1" customWidth="1"/>
    <col min="4100" max="4352" width="8.85546875" style="1"/>
    <col min="4353" max="4353" width="20.5703125" style="1" customWidth="1"/>
    <col min="4354" max="4354" width="50" style="1" customWidth="1"/>
    <col min="4355" max="4355" width="48.28515625" style="1" customWidth="1"/>
    <col min="4356" max="4608" width="8.85546875" style="1"/>
    <col min="4609" max="4609" width="20.5703125" style="1" customWidth="1"/>
    <col min="4610" max="4610" width="50" style="1" customWidth="1"/>
    <col min="4611" max="4611" width="48.28515625" style="1" customWidth="1"/>
    <col min="4612" max="4864" width="8.85546875" style="1"/>
    <col min="4865" max="4865" width="20.5703125" style="1" customWidth="1"/>
    <col min="4866" max="4866" width="50" style="1" customWidth="1"/>
    <col min="4867" max="4867" width="48.28515625" style="1" customWidth="1"/>
    <col min="4868" max="5120" width="8.85546875" style="1"/>
    <col min="5121" max="5121" width="20.5703125" style="1" customWidth="1"/>
    <col min="5122" max="5122" width="50" style="1" customWidth="1"/>
    <col min="5123" max="5123" width="48.28515625" style="1" customWidth="1"/>
    <col min="5124" max="5376" width="8.85546875" style="1"/>
    <col min="5377" max="5377" width="20.5703125" style="1" customWidth="1"/>
    <col min="5378" max="5378" width="50" style="1" customWidth="1"/>
    <col min="5379" max="5379" width="48.28515625" style="1" customWidth="1"/>
    <col min="5380" max="5632" width="8.85546875" style="1"/>
    <col min="5633" max="5633" width="20.5703125" style="1" customWidth="1"/>
    <col min="5634" max="5634" width="50" style="1" customWidth="1"/>
    <col min="5635" max="5635" width="48.28515625" style="1" customWidth="1"/>
    <col min="5636" max="5888" width="8.85546875" style="1"/>
    <col min="5889" max="5889" width="20.5703125" style="1" customWidth="1"/>
    <col min="5890" max="5890" width="50" style="1" customWidth="1"/>
    <col min="5891" max="5891" width="48.28515625" style="1" customWidth="1"/>
    <col min="5892" max="6144" width="8.85546875" style="1"/>
    <col min="6145" max="6145" width="20.5703125" style="1" customWidth="1"/>
    <col min="6146" max="6146" width="50" style="1" customWidth="1"/>
    <col min="6147" max="6147" width="48.28515625" style="1" customWidth="1"/>
    <col min="6148" max="6400" width="8.85546875" style="1"/>
    <col min="6401" max="6401" width="20.5703125" style="1" customWidth="1"/>
    <col min="6402" max="6402" width="50" style="1" customWidth="1"/>
    <col min="6403" max="6403" width="48.28515625" style="1" customWidth="1"/>
    <col min="6404" max="6656" width="8.85546875" style="1"/>
    <col min="6657" max="6657" width="20.5703125" style="1" customWidth="1"/>
    <col min="6658" max="6658" width="50" style="1" customWidth="1"/>
    <col min="6659" max="6659" width="48.28515625" style="1" customWidth="1"/>
    <col min="6660" max="6912" width="8.85546875" style="1"/>
    <col min="6913" max="6913" width="20.5703125" style="1" customWidth="1"/>
    <col min="6914" max="6914" width="50" style="1" customWidth="1"/>
    <col min="6915" max="6915" width="48.28515625" style="1" customWidth="1"/>
    <col min="6916" max="7168" width="8.85546875" style="1"/>
    <col min="7169" max="7169" width="20.5703125" style="1" customWidth="1"/>
    <col min="7170" max="7170" width="50" style="1" customWidth="1"/>
    <col min="7171" max="7171" width="48.28515625" style="1" customWidth="1"/>
    <col min="7172" max="7424" width="8.85546875" style="1"/>
    <col min="7425" max="7425" width="20.5703125" style="1" customWidth="1"/>
    <col min="7426" max="7426" width="50" style="1" customWidth="1"/>
    <col min="7427" max="7427" width="48.28515625" style="1" customWidth="1"/>
    <col min="7428" max="7680" width="8.85546875" style="1"/>
    <col min="7681" max="7681" width="20.5703125" style="1" customWidth="1"/>
    <col min="7682" max="7682" width="50" style="1" customWidth="1"/>
    <col min="7683" max="7683" width="48.28515625" style="1" customWidth="1"/>
    <col min="7684" max="7936" width="8.85546875" style="1"/>
    <col min="7937" max="7937" width="20.5703125" style="1" customWidth="1"/>
    <col min="7938" max="7938" width="50" style="1" customWidth="1"/>
    <col min="7939" max="7939" width="48.28515625" style="1" customWidth="1"/>
    <col min="7940" max="8192" width="8.85546875" style="1"/>
    <col min="8193" max="8193" width="20.5703125" style="1" customWidth="1"/>
    <col min="8194" max="8194" width="50" style="1" customWidth="1"/>
    <col min="8195" max="8195" width="48.28515625" style="1" customWidth="1"/>
    <col min="8196" max="8448" width="8.85546875" style="1"/>
    <col min="8449" max="8449" width="20.5703125" style="1" customWidth="1"/>
    <col min="8450" max="8450" width="50" style="1" customWidth="1"/>
    <col min="8451" max="8451" width="48.28515625" style="1" customWidth="1"/>
    <col min="8452" max="8704" width="8.85546875" style="1"/>
    <col min="8705" max="8705" width="20.5703125" style="1" customWidth="1"/>
    <col min="8706" max="8706" width="50" style="1" customWidth="1"/>
    <col min="8707" max="8707" width="48.28515625" style="1" customWidth="1"/>
    <col min="8708" max="8960" width="8.85546875" style="1"/>
    <col min="8961" max="8961" width="20.5703125" style="1" customWidth="1"/>
    <col min="8962" max="8962" width="50" style="1" customWidth="1"/>
    <col min="8963" max="8963" width="48.28515625" style="1" customWidth="1"/>
    <col min="8964" max="9216" width="8.85546875" style="1"/>
    <col min="9217" max="9217" width="20.5703125" style="1" customWidth="1"/>
    <col min="9218" max="9218" width="50" style="1" customWidth="1"/>
    <col min="9219" max="9219" width="48.28515625" style="1" customWidth="1"/>
    <col min="9220" max="9472" width="8.85546875" style="1"/>
    <col min="9473" max="9473" width="20.5703125" style="1" customWidth="1"/>
    <col min="9474" max="9474" width="50" style="1" customWidth="1"/>
    <col min="9475" max="9475" width="48.28515625" style="1" customWidth="1"/>
    <col min="9476" max="9728" width="8.85546875" style="1"/>
    <col min="9729" max="9729" width="20.5703125" style="1" customWidth="1"/>
    <col min="9730" max="9730" width="50" style="1" customWidth="1"/>
    <col min="9731" max="9731" width="48.28515625" style="1" customWidth="1"/>
    <col min="9732" max="9984" width="8.85546875" style="1"/>
    <col min="9985" max="9985" width="20.5703125" style="1" customWidth="1"/>
    <col min="9986" max="9986" width="50" style="1" customWidth="1"/>
    <col min="9987" max="9987" width="48.28515625" style="1" customWidth="1"/>
    <col min="9988" max="10240" width="8.85546875" style="1"/>
    <col min="10241" max="10241" width="20.5703125" style="1" customWidth="1"/>
    <col min="10242" max="10242" width="50" style="1" customWidth="1"/>
    <col min="10243" max="10243" width="48.28515625" style="1" customWidth="1"/>
    <col min="10244" max="10496" width="8.85546875" style="1"/>
    <col min="10497" max="10497" width="20.5703125" style="1" customWidth="1"/>
    <col min="10498" max="10498" width="50" style="1" customWidth="1"/>
    <col min="10499" max="10499" width="48.28515625" style="1" customWidth="1"/>
    <col min="10500" max="10752" width="8.85546875" style="1"/>
    <col min="10753" max="10753" width="20.5703125" style="1" customWidth="1"/>
    <col min="10754" max="10754" width="50" style="1" customWidth="1"/>
    <col min="10755" max="10755" width="48.28515625" style="1" customWidth="1"/>
    <col min="10756" max="11008" width="8.85546875" style="1"/>
    <col min="11009" max="11009" width="20.5703125" style="1" customWidth="1"/>
    <col min="11010" max="11010" width="50" style="1" customWidth="1"/>
    <col min="11011" max="11011" width="48.28515625" style="1" customWidth="1"/>
    <col min="11012" max="11264" width="8.85546875" style="1"/>
    <col min="11265" max="11265" width="20.5703125" style="1" customWidth="1"/>
    <col min="11266" max="11266" width="50" style="1" customWidth="1"/>
    <col min="11267" max="11267" width="48.28515625" style="1" customWidth="1"/>
    <col min="11268" max="11520" width="8.85546875" style="1"/>
    <col min="11521" max="11521" width="20.5703125" style="1" customWidth="1"/>
    <col min="11522" max="11522" width="50" style="1" customWidth="1"/>
    <col min="11523" max="11523" width="48.28515625" style="1" customWidth="1"/>
    <col min="11524" max="11776" width="8.85546875" style="1"/>
    <col min="11777" max="11777" width="20.5703125" style="1" customWidth="1"/>
    <col min="11778" max="11778" width="50" style="1" customWidth="1"/>
    <col min="11779" max="11779" width="48.28515625" style="1" customWidth="1"/>
    <col min="11780" max="12032" width="8.85546875" style="1"/>
    <col min="12033" max="12033" width="20.5703125" style="1" customWidth="1"/>
    <col min="12034" max="12034" width="50" style="1" customWidth="1"/>
    <col min="12035" max="12035" width="48.28515625" style="1" customWidth="1"/>
    <col min="12036" max="12288" width="8.85546875" style="1"/>
    <col min="12289" max="12289" width="20.5703125" style="1" customWidth="1"/>
    <col min="12290" max="12290" width="50" style="1" customWidth="1"/>
    <col min="12291" max="12291" width="48.28515625" style="1" customWidth="1"/>
    <col min="12292" max="12544" width="8.85546875" style="1"/>
    <col min="12545" max="12545" width="20.5703125" style="1" customWidth="1"/>
    <col min="12546" max="12546" width="50" style="1" customWidth="1"/>
    <col min="12547" max="12547" width="48.28515625" style="1" customWidth="1"/>
    <col min="12548" max="12800" width="8.85546875" style="1"/>
    <col min="12801" max="12801" width="20.5703125" style="1" customWidth="1"/>
    <col min="12802" max="12802" width="50" style="1" customWidth="1"/>
    <col min="12803" max="12803" width="48.28515625" style="1" customWidth="1"/>
    <col min="12804" max="13056" width="8.85546875" style="1"/>
    <col min="13057" max="13057" width="20.5703125" style="1" customWidth="1"/>
    <col min="13058" max="13058" width="50" style="1" customWidth="1"/>
    <col min="13059" max="13059" width="48.28515625" style="1" customWidth="1"/>
    <col min="13060" max="13312" width="8.85546875" style="1"/>
    <col min="13313" max="13313" width="20.5703125" style="1" customWidth="1"/>
    <col min="13314" max="13314" width="50" style="1" customWidth="1"/>
    <col min="13315" max="13315" width="48.28515625" style="1" customWidth="1"/>
    <col min="13316" max="13568" width="8.85546875" style="1"/>
    <col min="13569" max="13569" width="20.5703125" style="1" customWidth="1"/>
    <col min="13570" max="13570" width="50" style="1" customWidth="1"/>
    <col min="13571" max="13571" width="48.28515625" style="1" customWidth="1"/>
    <col min="13572" max="13824" width="8.85546875" style="1"/>
    <col min="13825" max="13825" width="20.5703125" style="1" customWidth="1"/>
    <col min="13826" max="13826" width="50" style="1" customWidth="1"/>
    <col min="13827" max="13827" width="48.28515625" style="1" customWidth="1"/>
    <col min="13828" max="14080" width="8.85546875" style="1"/>
    <col min="14081" max="14081" width="20.5703125" style="1" customWidth="1"/>
    <col min="14082" max="14082" width="50" style="1" customWidth="1"/>
    <col min="14083" max="14083" width="48.28515625" style="1" customWidth="1"/>
    <col min="14084" max="14336" width="8.85546875" style="1"/>
    <col min="14337" max="14337" width="20.5703125" style="1" customWidth="1"/>
    <col min="14338" max="14338" width="50" style="1" customWidth="1"/>
    <col min="14339" max="14339" width="48.28515625" style="1" customWidth="1"/>
    <col min="14340" max="14592" width="8.85546875" style="1"/>
    <col min="14593" max="14593" width="20.5703125" style="1" customWidth="1"/>
    <col min="14594" max="14594" width="50" style="1" customWidth="1"/>
    <col min="14595" max="14595" width="48.28515625" style="1" customWidth="1"/>
    <col min="14596" max="14848" width="8.85546875" style="1"/>
    <col min="14849" max="14849" width="20.5703125" style="1" customWidth="1"/>
    <col min="14850" max="14850" width="50" style="1" customWidth="1"/>
    <col min="14851" max="14851" width="48.28515625" style="1" customWidth="1"/>
    <col min="14852" max="15104" width="8.85546875" style="1"/>
    <col min="15105" max="15105" width="20.5703125" style="1" customWidth="1"/>
    <col min="15106" max="15106" width="50" style="1" customWidth="1"/>
    <col min="15107" max="15107" width="48.28515625" style="1" customWidth="1"/>
    <col min="15108" max="15360" width="8.85546875" style="1"/>
    <col min="15361" max="15361" width="20.5703125" style="1" customWidth="1"/>
    <col min="15362" max="15362" width="50" style="1" customWidth="1"/>
    <col min="15363" max="15363" width="48.28515625" style="1" customWidth="1"/>
    <col min="15364" max="15616" width="8.85546875" style="1"/>
    <col min="15617" max="15617" width="20.5703125" style="1" customWidth="1"/>
    <col min="15618" max="15618" width="50" style="1" customWidth="1"/>
    <col min="15619" max="15619" width="48.28515625" style="1" customWidth="1"/>
    <col min="15620" max="15872" width="8.85546875" style="1"/>
    <col min="15873" max="15873" width="20.5703125" style="1" customWidth="1"/>
    <col min="15874" max="15874" width="50" style="1" customWidth="1"/>
    <col min="15875" max="15875" width="48.28515625" style="1" customWidth="1"/>
    <col min="15876" max="16128" width="8.85546875" style="1"/>
    <col min="16129" max="16129" width="20.5703125" style="1" customWidth="1"/>
    <col min="16130" max="16130" width="50" style="1" customWidth="1"/>
    <col min="16131" max="16131" width="48.28515625" style="1" customWidth="1"/>
    <col min="16132" max="16384" width="8.85546875" style="1"/>
  </cols>
  <sheetData>
    <row r="1" spans="1:3" ht="24.6" customHeight="1">
      <c r="C1" s="231"/>
    </row>
    <row r="2" spans="1:3" ht="16.899999999999999" customHeight="1">
      <c r="C2" s="231"/>
    </row>
    <row r="3" spans="1:3" ht="16.149999999999999" customHeight="1">
      <c r="C3" s="231"/>
    </row>
    <row r="4" spans="1:3" ht="16.149999999999999" customHeight="1">
      <c r="C4" s="231"/>
    </row>
    <row r="5" spans="1:3" ht="18.600000000000001" customHeight="1">
      <c r="C5" s="231"/>
    </row>
    <row r="6" spans="1:3" ht="21.75" customHeight="1"/>
    <row r="7" spans="1:3" ht="47.45" customHeight="1">
      <c r="A7" s="359" t="s">
        <v>737</v>
      </c>
      <c r="B7" s="360"/>
      <c r="C7" s="360"/>
    </row>
    <row r="8" spans="1:3" ht="22.9" customHeight="1">
      <c r="A8" s="104"/>
      <c r="B8" s="233"/>
      <c r="C8" s="232"/>
    </row>
    <row r="9" spans="1:3" ht="47.45" customHeight="1">
      <c r="A9" s="361" t="s">
        <v>5</v>
      </c>
      <c r="B9" s="361"/>
      <c r="C9" s="361" t="s">
        <v>738</v>
      </c>
    </row>
    <row r="10" spans="1:3" ht="47.45" customHeight="1">
      <c r="A10" s="234" t="s">
        <v>739</v>
      </c>
      <c r="B10" s="234" t="s">
        <v>740</v>
      </c>
      <c r="C10" s="361"/>
    </row>
    <row r="11" spans="1:3" ht="47.45" customHeight="1">
      <c r="A11" s="235">
        <v>910</v>
      </c>
      <c r="B11" s="236"/>
      <c r="C11" s="237" t="s">
        <v>98</v>
      </c>
    </row>
    <row r="12" spans="1:3" ht="47.45" customHeight="1">
      <c r="A12" s="238">
        <v>910</v>
      </c>
      <c r="B12" s="239" t="s">
        <v>741</v>
      </c>
      <c r="C12" s="240" t="s">
        <v>742</v>
      </c>
    </row>
    <row r="13" spans="1:3" ht="47.45" customHeight="1">
      <c r="A13" s="238">
        <v>910</v>
      </c>
      <c r="B13" s="239" t="s">
        <v>743</v>
      </c>
      <c r="C13" s="240" t="s">
        <v>744</v>
      </c>
    </row>
    <row r="14" spans="1:3" ht="47.45" customHeight="1">
      <c r="A14" s="238">
        <v>910</v>
      </c>
      <c r="B14" s="239" t="s">
        <v>745</v>
      </c>
      <c r="C14" s="240" t="s">
        <v>746</v>
      </c>
    </row>
    <row r="15" spans="1:3" ht="47.45" customHeight="1">
      <c r="A15" s="238">
        <v>910</v>
      </c>
      <c r="B15" s="239" t="s">
        <v>747</v>
      </c>
      <c r="C15" s="240" t="s">
        <v>748</v>
      </c>
    </row>
    <row r="16" spans="1:3" ht="60" customHeight="1">
      <c r="A16" s="238">
        <v>910</v>
      </c>
      <c r="B16" s="239" t="s">
        <v>749</v>
      </c>
      <c r="C16" s="241" t="s">
        <v>750</v>
      </c>
    </row>
    <row r="17" spans="1:3" ht="47.45" customHeight="1">
      <c r="A17" s="238">
        <v>910</v>
      </c>
      <c r="B17" s="239" t="s">
        <v>751</v>
      </c>
      <c r="C17" s="240" t="s">
        <v>752</v>
      </c>
    </row>
    <row r="18" spans="1:3" ht="47.45" customHeight="1">
      <c r="A18" s="242">
        <v>910</v>
      </c>
      <c r="B18" s="239" t="s">
        <v>753</v>
      </c>
      <c r="C18" s="243" t="s">
        <v>754</v>
      </c>
    </row>
    <row r="19" spans="1:3" ht="47.45" customHeight="1">
      <c r="A19" s="242">
        <v>910</v>
      </c>
      <c r="B19" s="239" t="s">
        <v>755</v>
      </c>
      <c r="C19" s="243" t="s">
        <v>756</v>
      </c>
    </row>
    <row r="20" spans="1:3" ht="47.45" customHeight="1">
      <c r="A20" s="244"/>
      <c r="B20" s="244"/>
      <c r="C20" s="244"/>
    </row>
    <row r="21" spans="1:3" ht="47.45" customHeight="1">
      <c r="A21" s="245" t="s">
        <v>3</v>
      </c>
      <c r="B21" s="244"/>
      <c r="C21" s="246" t="s">
        <v>757</v>
      </c>
    </row>
    <row r="22" spans="1:3" ht="47.45" customHeight="1">
      <c r="A22" s="244"/>
      <c r="B22" s="244"/>
      <c r="C22" s="244"/>
    </row>
    <row r="23" spans="1:3" ht="47.45" customHeight="1">
      <c r="A23" s="244"/>
      <c r="B23" s="244"/>
      <c r="C23" s="244"/>
    </row>
  </sheetData>
  <mergeCells count="3">
    <mergeCell ref="A7:C7"/>
    <mergeCell ref="A9:B9"/>
    <mergeCell ref="C9:C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54"/>
  <sheetViews>
    <sheetView showGridLines="0" workbookViewId="0">
      <selection activeCell="I16" sqref="I16"/>
    </sheetView>
  </sheetViews>
  <sheetFormatPr defaultColWidth="9.140625" defaultRowHeight="15.75"/>
  <cols>
    <col min="1" max="1" width="71.7109375" style="179" customWidth="1"/>
    <col min="2" max="2" width="12.7109375" style="194" customWidth="1"/>
    <col min="3" max="3" width="7.42578125" style="194" customWidth="1"/>
    <col min="4" max="4" width="10" style="194" customWidth="1"/>
    <col min="5" max="5" width="13" style="179" customWidth="1"/>
    <col min="6" max="237" width="9.140625" style="179" customWidth="1"/>
    <col min="238" max="16384" width="9.140625" style="179"/>
  </cols>
  <sheetData>
    <row r="1" spans="1:5">
      <c r="A1" s="176"/>
      <c r="B1" s="177"/>
      <c r="C1" s="177"/>
      <c r="D1" s="177"/>
      <c r="E1" s="176"/>
    </row>
    <row r="2" spans="1:5">
      <c r="A2" s="176"/>
      <c r="B2" s="177"/>
      <c r="C2" s="177"/>
      <c r="D2" s="177"/>
      <c r="E2" s="176"/>
    </row>
    <row r="3" spans="1:5">
      <c r="A3" s="176"/>
      <c r="B3" s="177"/>
      <c r="C3" s="177"/>
      <c r="D3" s="177"/>
      <c r="E3" s="176"/>
    </row>
    <row r="4" spans="1:5">
      <c r="A4" s="176"/>
      <c r="B4" s="177"/>
      <c r="C4" s="177"/>
      <c r="D4" s="177"/>
      <c r="E4" s="176"/>
    </row>
    <row r="5" spans="1:5">
      <c r="A5" s="176"/>
      <c r="B5" s="177"/>
      <c r="C5" s="177"/>
      <c r="D5" s="177"/>
      <c r="E5" s="176"/>
    </row>
    <row r="6" spans="1:5">
      <c r="A6" s="176"/>
      <c r="B6" s="177"/>
      <c r="C6" s="177"/>
      <c r="D6" s="177"/>
      <c r="E6" s="176"/>
    </row>
    <row r="7" spans="1:5">
      <c r="A7" s="176"/>
      <c r="B7" s="177"/>
      <c r="C7" s="177"/>
      <c r="D7" s="177"/>
      <c r="E7" s="176"/>
    </row>
    <row r="8" spans="1:5" ht="54.75" customHeight="1">
      <c r="A8" s="363" t="s">
        <v>210</v>
      </c>
      <c r="B8" s="363"/>
      <c r="C8" s="363"/>
      <c r="D8" s="363"/>
      <c r="E8" s="363"/>
    </row>
    <row r="9" spans="1:5" ht="16.5" customHeight="1">
      <c r="A9" s="196"/>
      <c r="B9" s="192"/>
      <c r="C9" s="192"/>
      <c r="D9" s="192"/>
      <c r="E9" s="193"/>
    </row>
    <row r="10" spans="1:5" s="185" customFormat="1">
      <c r="A10" s="364" t="s">
        <v>211</v>
      </c>
      <c r="B10" s="365" t="s">
        <v>212</v>
      </c>
      <c r="C10" s="365"/>
      <c r="D10" s="365"/>
      <c r="E10" s="366" t="s">
        <v>213</v>
      </c>
    </row>
    <row r="11" spans="1:5" s="185" customFormat="1" ht="30" customHeight="1">
      <c r="A11" s="364"/>
      <c r="B11" s="315" t="s">
        <v>214</v>
      </c>
      <c r="C11" s="315" t="s">
        <v>215</v>
      </c>
      <c r="D11" s="181" t="s">
        <v>216</v>
      </c>
      <c r="E11" s="366"/>
    </row>
    <row r="12" spans="1:5" s="185" customFormat="1" ht="12.75" customHeight="1">
      <c r="A12" s="182">
        <v>1</v>
      </c>
      <c r="B12" s="182">
        <v>2</v>
      </c>
      <c r="C12" s="182">
        <v>3</v>
      </c>
      <c r="D12" s="182">
        <v>4</v>
      </c>
      <c r="E12" s="182">
        <v>5</v>
      </c>
    </row>
    <row r="13" spans="1:5" s="185" customFormat="1" ht="31.5">
      <c r="A13" s="183" t="s">
        <v>217</v>
      </c>
      <c r="B13" s="316" t="s">
        <v>218</v>
      </c>
      <c r="C13" s="317" t="s">
        <v>219</v>
      </c>
      <c r="D13" s="318">
        <v>0</v>
      </c>
      <c r="E13" s="184">
        <v>924561.7</v>
      </c>
    </row>
    <row r="14" spans="1:5" ht="31.5">
      <c r="A14" s="186" t="s">
        <v>220</v>
      </c>
      <c r="B14" s="319" t="s">
        <v>221</v>
      </c>
      <c r="C14" s="320" t="s">
        <v>219</v>
      </c>
      <c r="D14" s="321">
        <v>0</v>
      </c>
      <c r="E14" s="187">
        <v>906759.2</v>
      </c>
    </row>
    <row r="15" spans="1:5" ht="31.5">
      <c r="A15" s="186" t="s">
        <v>222</v>
      </c>
      <c r="B15" s="319" t="s">
        <v>223</v>
      </c>
      <c r="C15" s="320" t="s">
        <v>219</v>
      </c>
      <c r="D15" s="321">
        <v>0</v>
      </c>
      <c r="E15" s="187">
        <v>243108.7</v>
      </c>
    </row>
    <row r="16" spans="1:5" ht="31.5">
      <c r="A16" s="186" t="s">
        <v>224</v>
      </c>
      <c r="B16" s="319" t="s">
        <v>225</v>
      </c>
      <c r="C16" s="320" t="s">
        <v>219</v>
      </c>
      <c r="D16" s="321">
        <v>0</v>
      </c>
      <c r="E16" s="187">
        <v>1455</v>
      </c>
    </row>
    <row r="17" spans="1:5" ht="31.5">
      <c r="A17" s="186" t="s">
        <v>226</v>
      </c>
      <c r="B17" s="319" t="s">
        <v>225</v>
      </c>
      <c r="C17" s="320" t="s">
        <v>227</v>
      </c>
      <c r="D17" s="321">
        <v>0</v>
      </c>
      <c r="E17" s="187">
        <v>1455</v>
      </c>
    </row>
    <row r="18" spans="1:5">
      <c r="A18" s="186" t="s">
        <v>228</v>
      </c>
      <c r="B18" s="319" t="s">
        <v>225</v>
      </c>
      <c r="C18" s="320" t="s">
        <v>227</v>
      </c>
      <c r="D18" s="321">
        <v>701</v>
      </c>
      <c r="E18" s="187">
        <v>1455</v>
      </c>
    </row>
    <row r="19" spans="1:5">
      <c r="A19" s="186" t="s">
        <v>229</v>
      </c>
      <c r="B19" s="319" t="s">
        <v>230</v>
      </c>
      <c r="C19" s="320" t="s">
        <v>219</v>
      </c>
      <c r="D19" s="321">
        <v>0</v>
      </c>
      <c r="E19" s="187">
        <v>1100</v>
      </c>
    </row>
    <row r="20" spans="1:5" ht="31.5">
      <c r="A20" s="186" t="s">
        <v>226</v>
      </c>
      <c r="B20" s="319" t="s">
        <v>230</v>
      </c>
      <c r="C20" s="320" t="s">
        <v>227</v>
      </c>
      <c r="D20" s="321">
        <v>0</v>
      </c>
      <c r="E20" s="187">
        <v>1100</v>
      </c>
    </row>
    <row r="21" spans="1:5">
      <c r="A21" s="186" t="s">
        <v>228</v>
      </c>
      <c r="B21" s="319" t="s">
        <v>230</v>
      </c>
      <c r="C21" s="320" t="s">
        <v>227</v>
      </c>
      <c r="D21" s="321">
        <v>701</v>
      </c>
      <c r="E21" s="187">
        <v>1100</v>
      </c>
    </row>
    <row r="22" spans="1:5">
      <c r="A22" s="186" t="s">
        <v>231</v>
      </c>
      <c r="B22" s="319" t="s">
        <v>232</v>
      </c>
      <c r="C22" s="320" t="s">
        <v>219</v>
      </c>
      <c r="D22" s="321">
        <v>0</v>
      </c>
      <c r="E22" s="187">
        <v>33.4</v>
      </c>
    </row>
    <row r="23" spans="1:5" ht="31.5">
      <c r="A23" s="186" t="s">
        <v>226</v>
      </c>
      <c r="B23" s="319" t="s">
        <v>232</v>
      </c>
      <c r="C23" s="320" t="s">
        <v>227</v>
      </c>
      <c r="D23" s="321">
        <v>0</v>
      </c>
      <c r="E23" s="187">
        <v>33.4</v>
      </c>
    </row>
    <row r="24" spans="1:5">
      <c r="A24" s="186" t="s">
        <v>228</v>
      </c>
      <c r="B24" s="319" t="s">
        <v>232</v>
      </c>
      <c r="C24" s="320" t="s">
        <v>227</v>
      </c>
      <c r="D24" s="321">
        <v>701</v>
      </c>
      <c r="E24" s="187">
        <v>33.4</v>
      </c>
    </row>
    <row r="25" spans="1:5">
      <c r="A25" s="186" t="s">
        <v>233</v>
      </c>
      <c r="B25" s="319" t="s">
        <v>234</v>
      </c>
      <c r="C25" s="320" t="s">
        <v>219</v>
      </c>
      <c r="D25" s="321">
        <v>0</v>
      </c>
      <c r="E25" s="187">
        <v>153.69999999999999</v>
      </c>
    </row>
    <row r="26" spans="1:5" ht="31.5">
      <c r="A26" s="186" t="s">
        <v>226</v>
      </c>
      <c r="B26" s="319" t="s">
        <v>234</v>
      </c>
      <c r="C26" s="320" t="s">
        <v>227</v>
      </c>
      <c r="D26" s="321">
        <v>0</v>
      </c>
      <c r="E26" s="187">
        <v>153.69999999999999</v>
      </c>
    </row>
    <row r="27" spans="1:5" ht="31.5">
      <c r="A27" s="186" t="s">
        <v>235</v>
      </c>
      <c r="B27" s="319" t="s">
        <v>234</v>
      </c>
      <c r="C27" s="320" t="s">
        <v>227</v>
      </c>
      <c r="D27" s="321">
        <v>705</v>
      </c>
      <c r="E27" s="187">
        <v>153.69999999999999</v>
      </c>
    </row>
    <row r="28" spans="1:5">
      <c r="A28" s="186" t="s">
        <v>236</v>
      </c>
      <c r="B28" s="319" t="s">
        <v>237</v>
      </c>
      <c r="C28" s="320" t="s">
        <v>219</v>
      </c>
      <c r="D28" s="321">
        <v>0</v>
      </c>
      <c r="E28" s="187">
        <v>35523.800000000003</v>
      </c>
    </row>
    <row r="29" spans="1:5" ht="31.5">
      <c r="A29" s="186" t="s">
        <v>226</v>
      </c>
      <c r="B29" s="319" t="s">
        <v>237</v>
      </c>
      <c r="C29" s="320" t="s">
        <v>227</v>
      </c>
      <c r="D29" s="321">
        <v>0</v>
      </c>
      <c r="E29" s="187">
        <v>34860.699999999997</v>
      </c>
    </row>
    <row r="30" spans="1:5">
      <c r="A30" s="186" t="s">
        <v>228</v>
      </c>
      <c r="B30" s="319" t="s">
        <v>237</v>
      </c>
      <c r="C30" s="320" t="s">
        <v>227</v>
      </c>
      <c r="D30" s="321">
        <v>701</v>
      </c>
      <c r="E30" s="187">
        <v>34860.699999999997</v>
      </c>
    </row>
    <row r="31" spans="1:5">
      <c r="A31" s="186" t="s">
        <v>238</v>
      </c>
      <c r="B31" s="319" t="s">
        <v>237</v>
      </c>
      <c r="C31" s="320" t="s">
        <v>239</v>
      </c>
      <c r="D31" s="321">
        <v>0</v>
      </c>
      <c r="E31" s="187">
        <v>663.1</v>
      </c>
    </row>
    <row r="32" spans="1:5">
      <c r="A32" s="186" t="s">
        <v>228</v>
      </c>
      <c r="B32" s="319" t="s">
        <v>237</v>
      </c>
      <c r="C32" s="320" t="s">
        <v>239</v>
      </c>
      <c r="D32" s="321">
        <v>701</v>
      </c>
      <c r="E32" s="187">
        <v>663.1</v>
      </c>
    </row>
    <row r="33" spans="1:5" ht="46.5" customHeight="1">
      <c r="A33" s="186" t="s">
        <v>240</v>
      </c>
      <c r="B33" s="319" t="s">
        <v>241</v>
      </c>
      <c r="C33" s="320" t="s">
        <v>219</v>
      </c>
      <c r="D33" s="321">
        <v>0</v>
      </c>
      <c r="E33" s="187">
        <v>204842.8</v>
      </c>
    </row>
    <row r="34" spans="1:5" ht="63">
      <c r="A34" s="186" t="s">
        <v>242</v>
      </c>
      <c r="B34" s="319" t="s">
        <v>241</v>
      </c>
      <c r="C34" s="320" t="s">
        <v>0</v>
      </c>
      <c r="D34" s="321">
        <v>0</v>
      </c>
      <c r="E34" s="187">
        <v>203460.8</v>
      </c>
    </row>
    <row r="35" spans="1:5">
      <c r="A35" s="186" t="s">
        <v>228</v>
      </c>
      <c r="B35" s="319" t="s">
        <v>241</v>
      </c>
      <c r="C35" s="320" t="s">
        <v>0</v>
      </c>
      <c r="D35" s="321">
        <v>701</v>
      </c>
      <c r="E35" s="187">
        <v>203460.8</v>
      </c>
    </row>
    <row r="36" spans="1:5" ht="31.5">
      <c r="A36" s="186" t="s">
        <v>226</v>
      </c>
      <c r="B36" s="319" t="s">
        <v>241</v>
      </c>
      <c r="C36" s="320" t="s">
        <v>227</v>
      </c>
      <c r="D36" s="321">
        <v>0</v>
      </c>
      <c r="E36" s="187">
        <v>1382</v>
      </c>
    </row>
    <row r="37" spans="1:5">
      <c r="A37" s="186" t="s">
        <v>228</v>
      </c>
      <c r="B37" s="319" t="s">
        <v>241</v>
      </c>
      <c r="C37" s="320" t="s">
        <v>227</v>
      </c>
      <c r="D37" s="321">
        <v>701</v>
      </c>
      <c r="E37" s="187">
        <v>1382</v>
      </c>
    </row>
    <row r="38" spans="1:5" ht="18.75" customHeight="1">
      <c r="A38" s="186" t="s">
        <v>243</v>
      </c>
      <c r="B38" s="319" t="s">
        <v>244</v>
      </c>
      <c r="C38" s="320" t="s">
        <v>219</v>
      </c>
      <c r="D38" s="321">
        <v>0</v>
      </c>
      <c r="E38" s="187">
        <v>577824.69999999995</v>
      </c>
    </row>
    <row r="39" spans="1:5" ht="31.5">
      <c r="A39" s="186" t="s">
        <v>224</v>
      </c>
      <c r="B39" s="319" t="s">
        <v>245</v>
      </c>
      <c r="C39" s="320" t="s">
        <v>219</v>
      </c>
      <c r="D39" s="321">
        <v>0</v>
      </c>
      <c r="E39" s="187">
        <v>1194.8</v>
      </c>
    </row>
    <row r="40" spans="1:5" ht="31.5">
      <c r="A40" s="186" t="s">
        <v>226</v>
      </c>
      <c r="B40" s="319" t="s">
        <v>245</v>
      </c>
      <c r="C40" s="320" t="s">
        <v>227</v>
      </c>
      <c r="D40" s="321">
        <v>0</v>
      </c>
      <c r="E40" s="187">
        <v>1194.8</v>
      </c>
    </row>
    <row r="41" spans="1:5">
      <c r="A41" s="186" t="s">
        <v>246</v>
      </c>
      <c r="B41" s="319" t="s">
        <v>245</v>
      </c>
      <c r="C41" s="320" t="s">
        <v>227</v>
      </c>
      <c r="D41" s="321">
        <v>702</v>
      </c>
      <c r="E41" s="187">
        <v>1194.8</v>
      </c>
    </row>
    <row r="42" spans="1:5">
      <c r="A42" s="186" t="s">
        <v>229</v>
      </c>
      <c r="B42" s="319" t="s">
        <v>247</v>
      </c>
      <c r="C42" s="320" t="s">
        <v>219</v>
      </c>
      <c r="D42" s="321">
        <v>0</v>
      </c>
      <c r="E42" s="187">
        <v>1100</v>
      </c>
    </row>
    <row r="43" spans="1:5" ht="31.5">
      <c r="A43" s="186" t="s">
        <v>226</v>
      </c>
      <c r="B43" s="319" t="s">
        <v>247</v>
      </c>
      <c r="C43" s="320" t="s">
        <v>227</v>
      </c>
      <c r="D43" s="321">
        <v>0</v>
      </c>
      <c r="E43" s="187">
        <v>1100</v>
      </c>
    </row>
    <row r="44" spans="1:5">
      <c r="A44" s="186" t="s">
        <v>246</v>
      </c>
      <c r="B44" s="319" t="s">
        <v>247</v>
      </c>
      <c r="C44" s="320" t="s">
        <v>227</v>
      </c>
      <c r="D44" s="321">
        <v>702</v>
      </c>
      <c r="E44" s="187">
        <v>1100</v>
      </c>
    </row>
    <row r="45" spans="1:5">
      <c r="A45" s="186" t="s">
        <v>231</v>
      </c>
      <c r="B45" s="319" t="s">
        <v>248</v>
      </c>
      <c r="C45" s="320" t="s">
        <v>219</v>
      </c>
      <c r="D45" s="321">
        <v>0</v>
      </c>
      <c r="E45" s="187">
        <v>90.5</v>
      </c>
    </row>
    <row r="46" spans="1:5" ht="31.5">
      <c r="A46" s="186" t="s">
        <v>226</v>
      </c>
      <c r="B46" s="319" t="s">
        <v>248</v>
      </c>
      <c r="C46" s="320" t="s">
        <v>227</v>
      </c>
      <c r="D46" s="321">
        <v>0</v>
      </c>
      <c r="E46" s="187">
        <v>90.5</v>
      </c>
    </row>
    <row r="47" spans="1:5">
      <c r="A47" s="186" t="s">
        <v>246</v>
      </c>
      <c r="B47" s="319" t="s">
        <v>248</v>
      </c>
      <c r="C47" s="320" t="s">
        <v>227</v>
      </c>
      <c r="D47" s="321">
        <v>702</v>
      </c>
      <c r="E47" s="187">
        <v>90.5</v>
      </c>
    </row>
    <row r="48" spans="1:5" ht="31.5">
      <c r="A48" s="186" t="s">
        <v>249</v>
      </c>
      <c r="B48" s="319" t="s">
        <v>250</v>
      </c>
      <c r="C48" s="320" t="s">
        <v>219</v>
      </c>
      <c r="D48" s="321">
        <v>0</v>
      </c>
      <c r="E48" s="187">
        <v>8654.2000000000007</v>
      </c>
    </row>
    <row r="49" spans="1:5" ht="31.5">
      <c r="A49" s="186" t="s">
        <v>226</v>
      </c>
      <c r="B49" s="319" t="s">
        <v>250</v>
      </c>
      <c r="C49" s="320" t="s">
        <v>227</v>
      </c>
      <c r="D49" s="321">
        <v>0</v>
      </c>
      <c r="E49" s="187">
        <v>8654.2000000000007</v>
      </c>
    </row>
    <row r="50" spans="1:5">
      <c r="A50" s="186" t="s">
        <v>246</v>
      </c>
      <c r="B50" s="319" t="s">
        <v>250</v>
      </c>
      <c r="C50" s="320" t="s">
        <v>227</v>
      </c>
      <c r="D50" s="321">
        <v>702</v>
      </c>
      <c r="E50" s="187">
        <v>8654.2000000000007</v>
      </c>
    </row>
    <row r="51" spans="1:5" ht="31.5">
      <c r="A51" s="186" t="s">
        <v>251</v>
      </c>
      <c r="B51" s="319" t="s">
        <v>252</v>
      </c>
      <c r="C51" s="320" t="s">
        <v>219</v>
      </c>
      <c r="D51" s="321">
        <v>0</v>
      </c>
      <c r="E51" s="187">
        <v>120</v>
      </c>
    </row>
    <row r="52" spans="1:5" ht="63">
      <c r="A52" s="186" t="s">
        <v>242</v>
      </c>
      <c r="B52" s="319" t="s">
        <v>252</v>
      </c>
      <c r="C52" s="320" t="s">
        <v>0</v>
      </c>
      <c r="D52" s="321">
        <v>0</v>
      </c>
      <c r="E52" s="187">
        <v>120</v>
      </c>
    </row>
    <row r="53" spans="1:5">
      <c r="A53" s="186" t="s">
        <v>246</v>
      </c>
      <c r="B53" s="319" t="s">
        <v>252</v>
      </c>
      <c r="C53" s="320" t="s">
        <v>0</v>
      </c>
      <c r="D53" s="321">
        <v>702</v>
      </c>
      <c r="E53" s="187">
        <v>120</v>
      </c>
    </row>
    <row r="54" spans="1:5">
      <c r="A54" s="186" t="s">
        <v>253</v>
      </c>
      <c r="B54" s="319" t="s">
        <v>254</v>
      </c>
      <c r="C54" s="320" t="s">
        <v>219</v>
      </c>
      <c r="D54" s="321">
        <v>0</v>
      </c>
      <c r="E54" s="187">
        <v>15</v>
      </c>
    </row>
    <row r="55" spans="1:5" ht="31.5">
      <c r="A55" s="186" t="s">
        <v>226</v>
      </c>
      <c r="B55" s="319" t="s">
        <v>254</v>
      </c>
      <c r="C55" s="320" t="s">
        <v>227</v>
      </c>
      <c r="D55" s="321">
        <v>0</v>
      </c>
      <c r="E55" s="187">
        <v>15</v>
      </c>
    </row>
    <row r="56" spans="1:5">
      <c r="A56" s="186" t="s">
        <v>246</v>
      </c>
      <c r="B56" s="319" t="s">
        <v>254</v>
      </c>
      <c r="C56" s="320" t="s">
        <v>227</v>
      </c>
      <c r="D56" s="321">
        <v>702</v>
      </c>
      <c r="E56" s="187">
        <v>15</v>
      </c>
    </row>
    <row r="57" spans="1:5">
      <c r="A57" s="186" t="s">
        <v>255</v>
      </c>
      <c r="B57" s="319" t="s">
        <v>256</v>
      </c>
      <c r="C57" s="320" t="s">
        <v>219</v>
      </c>
      <c r="D57" s="321">
        <v>0</v>
      </c>
      <c r="E57" s="187">
        <v>205.2</v>
      </c>
    </row>
    <row r="58" spans="1:5" ht="31.5">
      <c r="A58" s="186" t="s">
        <v>226</v>
      </c>
      <c r="B58" s="319" t="s">
        <v>256</v>
      </c>
      <c r="C58" s="320" t="s">
        <v>227</v>
      </c>
      <c r="D58" s="321">
        <v>0</v>
      </c>
      <c r="E58" s="187">
        <v>205.2</v>
      </c>
    </row>
    <row r="59" spans="1:5">
      <c r="A59" s="186" t="s">
        <v>246</v>
      </c>
      <c r="B59" s="319" t="s">
        <v>256</v>
      </c>
      <c r="C59" s="320" t="s">
        <v>227</v>
      </c>
      <c r="D59" s="321">
        <v>702</v>
      </c>
      <c r="E59" s="187">
        <v>205.2</v>
      </c>
    </row>
    <row r="60" spans="1:5">
      <c r="A60" s="186" t="s">
        <v>233</v>
      </c>
      <c r="B60" s="319" t="s">
        <v>257</v>
      </c>
      <c r="C60" s="320" t="s">
        <v>219</v>
      </c>
      <c r="D60" s="321">
        <v>0</v>
      </c>
      <c r="E60" s="187">
        <v>121</v>
      </c>
    </row>
    <row r="61" spans="1:5" ht="31.5">
      <c r="A61" s="186" t="s">
        <v>226</v>
      </c>
      <c r="B61" s="319" t="s">
        <v>257</v>
      </c>
      <c r="C61" s="320" t="s">
        <v>227</v>
      </c>
      <c r="D61" s="321">
        <v>0</v>
      </c>
      <c r="E61" s="187">
        <v>121</v>
      </c>
    </row>
    <row r="62" spans="1:5" ht="31.5">
      <c r="A62" s="186" t="s">
        <v>235</v>
      </c>
      <c r="B62" s="319" t="s">
        <v>257</v>
      </c>
      <c r="C62" s="320" t="s">
        <v>227</v>
      </c>
      <c r="D62" s="321">
        <v>705</v>
      </c>
      <c r="E62" s="187">
        <v>121</v>
      </c>
    </row>
    <row r="63" spans="1:5">
      <c r="A63" s="186" t="s">
        <v>236</v>
      </c>
      <c r="B63" s="319" t="s">
        <v>258</v>
      </c>
      <c r="C63" s="320" t="s">
        <v>219</v>
      </c>
      <c r="D63" s="321">
        <v>0</v>
      </c>
      <c r="E63" s="187">
        <v>34625.199999999997</v>
      </c>
    </row>
    <row r="64" spans="1:5" ht="31.5">
      <c r="A64" s="186" t="s">
        <v>226</v>
      </c>
      <c r="B64" s="319" t="s">
        <v>258</v>
      </c>
      <c r="C64" s="320" t="s">
        <v>227</v>
      </c>
      <c r="D64" s="321">
        <v>0</v>
      </c>
      <c r="E64" s="187">
        <v>32468.6</v>
      </c>
    </row>
    <row r="65" spans="1:5">
      <c r="A65" s="186" t="s">
        <v>246</v>
      </c>
      <c r="B65" s="319" t="s">
        <v>258</v>
      </c>
      <c r="C65" s="320" t="s">
        <v>227</v>
      </c>
      <c r="D65" s="321">
        <v>702</v>
      </c>
      <c r="E65" s="187">
        <v>32468.6</v>
      </c>
    </row>
    <row r="66" spans="1:5">
      <c r="A66" s="186" t="s">
        <v>238</v>
      </c>
      <c r="B66" s="319" t="s">
        <v>258</v>
      </c>
      <c r="C66" s="320" t="s">
        <v>239</v>
      </c>
      <c r="D66" s="321">
        <v>0</v>
      </c>
      <c r="E66" s="187">
        <v>2156.6</v>
      </c>
    </row>
    <row r="67" spans="1:5">
      <c r="A67" s="186" t="s">
        <v>246</v>
      </c>
      <c r="B67" s="319" t="s">
        <v>258</v>
      </c>
      <c r="C67" s="320" t="s">
        <v>239</v>
      </c>
      <c r="D67" s="321">
        <v>702</v>
      </c>
      <c r="E67" s="187">
        <v>2156.6</v>
      </c>
    </row>
    <row r="68" spans="1:5" ht="77.25" customHeight="1">
      <c r="A68" s="186" t="s">
        <v>259</v>
      </c>
      <c r="B68" s="319" t="s">
        <v>260</v>
      </c>
      <c r="C68" s="320" t="s">
        <v>219</v>
      </c>
      <c r="D68" s="321">
        <v>0</v>
      </c>
      <c r="E68" s="187">
        <v>440222.3</v>
      </c>
    </row>
    <row r="69" spans="1:5" ht="63">
      <c r="A69" s="186" t="s">
        <v>242</v>
      </c>
      <c r="B69" s="319" t="s">
        <v>260</v>
      </c>
      <c r="C69" s="320" t="s">
        <v>0</v>
      </c>
      <c r="D69" s="321">
        <v>0</v>
      </c>
      <c r="E69" s="187">
        <v>431844.3</v>
      </c>
    </row>
    <row r="70" spans="1:5">
      <c r="A70" s="186" t="s">
        <v>246</v>
      </c>
      <c r="B70" s="319" t="s">
        <v>260</v>
      </c>
      <c r="C70" s="320" t="s">
        <v>0</v>
      </c>
      <c r="D70" s="321">
        <v>702</v>
      </c>
      <c r="E70" s="187">
        <v>431844.3</v>
      </c>
    </row>
    <row r="71" spans="1:5" ht="31.5">
      <c r="A71" s="186" t="s">
        <v>226</v>
      </c>
      <c r="B71" s="319" t="s">
        <v>260</v>
      </c>
      <c r="C71" s="320" t="s">
        <v>227</v>
      </c>
      <c r="D71" s="321">
        <v>0</v>
      </c>
      <c r="E71" s="187">
        <v>8378</v>
      </c>
    </row>
    <row r="72" spans="1:5">
      <c r="A72" s="186" t="s">
        <v>246</v>
      </c>
      <c r="B72" s="319" t="s">
        <v>260</v>
      </c>
      <c r="C72" s="320" t="s">
        <v>227</v>
      </c>
      <c r="D72" s="321">
        <v>702</v>
      </c>
      <c r="E72" s="187">
        <v>8378</v>
      </c>
    </row>
    <row r="73" spans="1:5" ht="94.5">
      <c r="A73" s="186" t="s">
        <v>836</v>
      </c>
      <c r="B73" s="319" t="s">
        <v>837</v>
      </c>
      <c r="C73" s="320" t="s">
        <v>219</v>
      </c>
      <c r="D73" s="321">
        <v>0</v>
      </c>
      <c r="E73" s="187">
        <v>500.2</v>
      </c>
    </row>
    <row r="74" spans="1:5" ht="31.5">
      <c r="A74" s="186" t="s">
        <v>226</v>
      </c>
      <c r="B74" s="319" t="s">
        <v>837</v>
      </c>
      <c r="C74" s="320" t="s">
        <v>227</v>
      </c>
      <c r="D74" s="321">
        <v>0</v>
      </c>
      <c r="E74" s="187">
        <v>500.2</v>
      </c>
    </row>
    <row r="75" spans="1:5">
      <c r="A75" s="186" t="s">
        <v>285</v>
      </c>
      <c r="B75" s="319" t="s">
        <v>837</v>
      </c>
      <c r="C75" s="320" t="s">
        <v>227</v>
      </c>
      <c r="D75" s="321">
        <v>1004</v>
      </c>
      <c r="E75" s="187">
        <v>500.2</v>
      </c>
    </row>
    <row r="76" spans="1:5" ht="31.5">
      <c r="A76" s="186" t="s">
        <v>838</v>
      </c>
      <c r="B76" s="319" t="s">
        <v>839</v>
      </c>
      <c r="C76" s="320" t="s">
        <v>219</v>
      </c>
      <c r="D76" s="321">
        <v>0</v>
      </c>
      <c r="E76" s="187">
        <v>570.9</v>
      </c>
    </row>
    <row r="77" spans="1:5" ht="31.5">
      <c r="A77" s="186" t="s">
        <v>226</v>
      </c>
      <c r="B77" s="319" t="s">
        <v>839</v>
      </c>
      <c r="C77" s="320" t="s">
        <v>227</v>
      </c>
      <c r="D77" s="321">
        <v>0</v>
      </c>
      <c r="E77" s="187">
        <v>570.9</v>
      </c>
    </row>
    <row r="78" spans="1:5">
      <c r="A78" s="186" t="s">
        <v>246</v>
      </c>
      <c r="B78" s="319" t="s">
        <v>839</v>
      </c>
      <c r="C78" s="320" t="s">
        <v>227</v>
      </c>
      <c r="D78" s="321">
        <v>702</v>
      </c>
      <c r="E78" s="187">
        <v>570.9</v>
      </c>
    </row>
    <row r="79" spans="1:5" ht="78.75">
      <c r="A79" s="186" t="s">
        <v>840</v>
      </c>
      <c r="B79" s="319" t="s">
        <v>841</v>
      </c>
      <c r="C79" s="320" t="s">
        <v>219</v>
      </c>
      <c r="D79" s="321">
        <v>0</v>
      </c>
      <c r="E79" s="187">
        <v>30200</v>
      </c>
    </row>
    <row r="80" spans="1:5" ht="31.5">
      <c r="A80" s="186" t="s">
        <v>226</v>
      </c>
      <c r="B80" s="319" t="s">
        <v>841</v>
      </c>
      <c r="C80" s="320" t="s">
        <v>227</v>
      </c>
      <c r="D80" s="321">
        <v>0</v>
      </c>
      <c r="E80" s="187">
        <v>30200</v>
      </c>
    </row>
    <row r="81" spans="1:5">
      <c r="A81" s="186" t="s">
        <v>246</v>
      </c>
      <c r="B81" s="319" t="s">
        <v>841</v>
      </c>
      <c r="C81" s="320" t="s">
        <v>227</v>
      </c>
      <c r="D81" s="321">
        <v>702</v>
      </c>
      <c r="E81" s="187">
        <v>30200</v>
      </c>
    </row>
    <row r="82" spans="1:5" ht="18" customHeight="1">
      <c r="A82" s="186" t="s">
        <v>261</v>
      </c>
      <c r="B82" s="319" t="s">
        <v>262</v>
      </c>
      <c r="C82" s="320" t="s">
        <v>219</v>
      </c>
      <c r="D82" s="321">
        <v>0</v>
      </c>
      <c r="E82" s="187">
        <v>27865.200000000001</v>
      </c>
    </row>
    <row r="83" spans="1:5" ht="31.5">
      <c r="A83" s="186" t="s">
        <v>226</v>
      </c>
      <c r="B83" s="319" t="s">
        <v>262</v>
      </c>
      <c r="C83" s="320" t="s">
        <v>227</v>
      </c>
      <c r="D83" s="321">
        <v>0</v>
      </c>
      <c r="E83" s="187">
        <v>27865.200000000001</v>
      </c>
    </row>
    <row r="84" spans="1:5">
      <c r="A84" s="186" t="s">
        <v>246</v>
      </c>
      <c r="B84" s="319" t="s">
        <v>262</v>
      </c>
      <c r="C84" s="320" t="s">
        <v>227</v>
      </c>
      <c r="D84" s="321">
        <v>702</v>
      </c>
      <c r="E84" s="187">
        <v>27865.200000000001</v>
      </c>
    </row>
    <row r="85" spans="1:5" ht="94.5">
      <c r="A85" s="186" t="s">
        <v>263</v>
      </c>
      <c r="B85" s="319" t="s">
        <v>264</v>
      </c>
      <c r="C85" s="320" t="s">
        <v>219</v>
      </c>
      <c r="D85" s="321">
        <v>0</v>
      </c>
      <c r="E85" s="187">
        <v>2456</v>
      </c>
    </row>
    <row r="86" spans="1:5" ht="31.5">
      <c r="A86" s="186" t="s">
        <v>226</v>
      </c>
      <c r="B86" s="319" t="s">
        <v>264</v>
      </c>
      <c r="C86" s="320" t="s">
        <v>227</v>
      </c>
      <c r="D86" s="321">
        <v>0</v>
      </c>
      <c r="E86" s="187">
        <v>2456</v>
      </c>
    </row>
    <row r="87" spans="1:5">
      <c r="A87" s="186" t="s">
        <v>246</v>
      </c>
      <c r="B87" s="319" t="s">
        <v>264</v>
      </c>
      <c r="C87" s="320" t="s">
        <v>227</v>
      </c>
      <c r="D87" s="321">
        <v>702</v>
      </c>
      <c r="E87" s="187">
        <v>2456</v>
      </c>
    </row>
    <row r="88" spans="1:5" ht="47.25">
      <c r="A88" s="186" t="s">
        <v>265</v>
      </c>
      <c r="B88" s="319" t="s">
        <v>266</v>
      </c>
      <c r="C88" s="320" t="s">
        <v>219</v>
      </c>
      <c r="D88" s="321">
        <v>0</v>
      </c>
      <c r="E88" s="187">
        <v>15610.4</v>
      </c>
    </row>
    <row r="89" spans="1:5" ht="31.5">
      <c r="A89" s="186" t="s">
        <v>226</v>
      </c>
      <c r="B89" s="319" t="s">
        <v>266</v>
      </c>
      <c r="C89" s="320" t="s">
        <v>227</v>
      </c>
      <c r="D89" s="321">
        <v>0</v>
      </c>
      <c r="E89" s="187">
        <v>15610.4</v>
      </c>
    </row>
    <row r="90" spans="1:5">
      <c r="A90" s="186" t="s">
        <v>246</v>
      </c>
      <c r="B90" s="319" t="s">
        <v>266</v>
      </c>
      <c r="C90" s="320" t="s">
        <v>227</v>
      </c>
      <c r="D90" s="321">
        <v>702</v>
      </c>
      <c r="E90" s="187">
        <v>15610.4</v>
      </c>
    </row>
    <row r="91" spans="1:5" ht="47.25">
      <c r="A91" s="186" t="s">
        <v>842</v>
      </c>
      <c r="B91" s="319" t="s">
        <v>843</v>
      </c>
      <c r="C91" s="320" t="s">
        <v>219</v>
      </c>
      <c r="D91" s="321">
        <v>0</v>
      </c>
      <c r="E91" s="187">
        <v>2203.8000000000002</v>
      </c>
    </row>
    <row r="92" spans="1:5" ht="31.5">
      <c r="A92" s="186" t="s">
        <v>226</v>
      </c>
      <c r="B92" s="319" t="s">
        <v>843</v>
      </c>
      <c r="C92" s="320" t="s">
        <v>227</v>
      </c>
      <c r="D92" s="321">
        <v>0</v>
      </c>
      <c r="E92" s="187">
        <v>2203.8000000000002</v>
      </c>
    </row>
    <row r="93" spans="1:5">
      <c r="A93" s="186" t="s">
        <v>246</v>
      </c>
      <c r="B93" s="319" t="s">
        <v>843</v>
      </c>
      <c r="C93" s="320" t="s">
        <v>227</v>
      </c>
      <c r="D93" s="321">
        <v>702</v>
      </c>
      <c r="E93" s="187">
        <v>2203.8000000000002</v>
      </c>
    </row>
    <row r="94" spans="1:5" ht="47.25">
      <c r="A94" s="186" t="s">
        <v>267</v>
      </c>
      <c r="B94" s="319" t="s">
        <v>268</v>
      </c>
      <c r="C94" s="320" t="s">
        <v>219</v>
      </c>
      <c r="D94" s="321">
        <v>0</v>
      </c>
      <c r="E94" s="187">
        <v>8710.2000000000007</v>
      </c>
    </row>
    <row r="95" spans="1:5" ht="31.5">
      <c r="A95" s="186" t="s">
        <v>226</v>
      </c>
      <c r="B95" s="319" t="s">
        <v>268</v>
      </c>
      <c r="C95" s="320" t="s">
        <v>227</v>
      </c>
      <c r="D95" s="321">
        <v>0</v>
      </c>
      <c r="E95" s="187">
        <v>8710.2000000000007</v>
      </c>
    </row>
    <row r="96" spans="1:5">
      <c r="A96" s="186" t="s">
        <v>246</v>
      </c>
      <c r="B96" s="319" t="s">
        <v>268</v>
      </c>
      <c r="C96" s="320" t="s">
        <v>227</v>
      </c>
      <c r="D96" s="321">
        <v>702</v>
      </c>
      <c r="E96" s="187">
        <v>8710.2000000000007</v>
      </c>
    </row>
    <row r="97" spans="1:5" ht="47.25">
      <c r="A97" s="186" t="s">
        <v>269</v>
      </c>
      <c r="B97" s="319" t="s">
        <v>270</v>
      </c>
      <c r="C97" s="320" t="s">
        <v>219</v>
      </c>
      <c r="D97" s="321">
        <v>0</v>
      </c>
      <c r="E97" s="187">
        <v>2452.3000000000002</v>
      </c>
    </row>
    <row r="98" spans="1:5" ht="31.5">
      <c r="A98" s="186" t="s">
        <v>226</v>
      </c>
      <c r="B98" s="319" t="s">
        <v>270</v>
      </c>
      <c r="C98" s="320" t="s">
        <v>227</v>
      </c>
      <c r="D98" s="321">
        <v>0</v>
      </c>
      <c r="E98" s="187">
        <v>2452.3000000000002</v>
      </c>
    </row>
    <row r="99" spans="1:5">
      <c r="A99" s="186" t="s">
        <v>246</v>
      </c>
      <c r="B99" s="319" t="s">
        <v>270</v>
      </c>
      <c r="C99" s="320" t="s">
        <v>227</v>
      </c>
      <c r="D99" s="321">
        <v>702</v>
      </c>
      <c r="E99" s="187">
        <v>2452.3000000000002</v>
      </c>
    </row>
    <row r="100" spans="1:5" ht="94.5">
      <c r="A100" s="186" t="s">
        <v>271</v>
      </c>
      <c r="B100" s="319" t="s">
        <v>272</v>
      </c>
      <c r="C100" s="320" t="s">
        <v>219</v>
      </c>
      <c r="D100" s="321">
        <v>0</v>
      </c>
      <c r="E100" s="187">
        <v>907.5</v>
      </c>
    </row>
    <row r="101" spans="1:5" ht="31.5">
      <c r="A101" s="186" t="s">
        <v>226</v>
      </c>
      <c r="B101" s="319" t="s">
        <v>272</v>
      </c>
      <c r="C101" s="320" t="s">
        <v>227</v>
      </c>
      <c r="D101" s="321">
        <v>0</v>
      </c>
      <c r="E101" s="187">
        <v>907.5</v>
      </c>
    </row>
    <row r="102" spans="1:5">
      <c r="A102" s="186" t="s">
        <v>246</v>
      </c>
      <c r="B102" s="319" t="s">
        <v>272</v>
      </c>
      <c r="C102" s="320" t="s">
        <v>227</v>
      </c>
      <c r="D102" s="321">
        <v>702</v>
      </c>
      <c r="E102" s="187">
        <v>907.5</v>
      </c>
    </row>
    <row r="103" spans="1:5" ht="31.5">
      <c r="A103" s="186" t="s">
        <v>273</v>
      </c>
      <c r="B103" s="319" t="s">
        <v>274</v>
      </c>
      <c r="C103" s="320" t="s">
        <v>219</v>
      </c>
      <c r="D103" s="321">
        <v>0</v>
      </c>
      <c r="E103" s="187">
        <v>49488.6</v>
      </c>
    </row>
    <row r="104" spans="1:5" ht="31.5">
      <c r="A104" s="186" t="s">
        <v>224</v>
      </c>
      <c r="B104" s="319" t="s">
        <v>275</v>
      </c>
      <c r="C104" s="320" t="s">
        <v>219</v>
      </c>
      <c r="D104" s="321">
        <v>0</v>
      </c>
      <c r="E104" s="187">
        <v>77.7</v>
      </c>
    </row>
    <row r="105" spans="1:5" ht="31.5">
      <c r="A105" s="186" t="s">
        <v>226</v>
      </c>
      <c r="B105" s="319" t="s">
        <v>275</v>
      </c>
      <c r="C105" s="320" t="s">
        <v>227</v>
      </c>
      <c r="D105" s="321">
        <v>0</v>
      </c>
      <c r="E105" s="187">
        <v>77.7</v>
      </c>
    </row>
    <row r="106" spans="1:5">
      <c r="A106" s="186" t="s">
        <v>276</v>
      </c>
      <c r="B106" s="319" t="s">
        <v>275</v>
      </c>
      <c r="C106" s="320" t="s">
        <v>227</v>
      </c>
      <c r="D106" s="321">
        <v>703</v>
      </c>
      <c r="E106" s="187">
        <v>77.7</v>
      </c>
    </row>
    <row r="107" spans="1:5">
      <c r="A107" s="186" t="s">
        <v>233</v>
      </c>
      <c r="B107" s="319" t="s">
        <v>277</v>
      </c>
      <c r="C107" s="320" t="s">
        <v>219</v>
      </c>
      <c r="D107" s="321">
        <v>0</v>
      </c>
      <c r="E107" s="187">
        <v>9</v>
      </c>
    </row>
    <row r="108" spans="1:5" ht="31.5">
      <c r="A108" s="186" t="s">
        <v>226</v>
      </c>
      <c r="B108" s="319" t="s">
        <v>277</v>
      </c>
      <c r="C108" s="320" t="s">
        <v>227</v>
      </c>
      <c r="D108" s="321">
        <v>0</v>
      </c>
      <c r="E108" s="187">
        <v>9</v>
      </c>
    </row>
    <row r="109" spans="1:5" ht="31.5">
      <c r="A109" s="186" t="s">
        <v>235</v>
      </c>
      <c r="B109" s="319" t="s">
        <v>277</v>
      </c>
      <c r="C109" s="320" t="s">
        <v>227</v>
      </c>
      <c r="D109" s="321">
        <v>705</v>
      </c>
      <c r="E109" s="187">
        <v>9</v>
      </c>
    </row>
    <row r="110" spans="1:5">
      <c r="A110" s="186" t="s">
        <v>236</v>
      </c>
      <c r="B110" s="319" t="s">
        <v>278</v>
      </c>
      <c r="C110" s="320" t="s">
        <v>219</v>
      </c>
      <c r="D110" s="321">
        <v>0</v>
      </c>
      <c r="E110" s="187">
        <v>29515.9</v>
      </c>
    </row>
    <row r="111" spans="1:5" ht="63">
      <c r="A111" s="186" t="s">
        <v>242</v>
      </c>
      <c r="B111" s="319" t="s">
        <v>278</v>
      </c>
      <c r="C111" s="320" t="s">
        <v>0</v>
      </c>
      <c r="D111" s="321">
        <v>0</v>
      </c>
      <c r="E111" s="187">
        <v>26795.5</v>
      </c>
    </row>
    <row r="112" spans="1:5">
      <c r="A112" s="186" t="s">
        <v>276</v>
      </c>
      <c r="B112" s="319" t="s">
        <v>278</v>
      </c>
      <c r="C112" s="320" t="s">
        <v>0</v>
      </c>
      <c r="D112" s="321">
        <v>703</v>
      </c>
      <c r="E112" s="187">
        <v>26795.5</v>
      </c>
    </row>
    <row r="113" spans="1:5" ht="31.5">
      <c r="A113" s="186" t="s">
        <v>226</v>
      </c>
      <c r="B113" s="319" t="s">
        <v>278</v>
      </c>
      <c r="C113" s="320" t="s">
        <v>227</v>
      </c>
      <c r="D113" s="321">
        <v>0</v>
      </c>
      <c r="E113" s="187">
        <v>2374.1</v>
      </c>
    </row>
    <row r="114" spans="1:5">
      <c r="A114" s="186" t="s">
        <v>276</v>
      </c>
      <c r="B114" s="319" t="s">
        <v>278</v>
      </c>
      <c r="C114" s="320" t="s">
        <v>227</v>
      </c>
      <c r="D114" s="321">
        <v>703</v>
      </c>
      <c r="E114" s="187">
        <v>2374.1</v>
      </c>
    </row>
    <row r="115" spans="1:5">
      <c r="A115" s="186" t="s">
        <v>238</v>
      </c>
      <c r="B115" s="319" t="s">
        <v>278</v>
      </c>
      <c r="C115" s="320" t="s">
        <v>239</v>
      </c>
      <c r="D115" s="321">
        <v>0</v>
      </c>
      <c r="E115" s="187">
        <v>346.3</v>
      </c>
    </row>
    <row r="116" spans="1:5">
      <c r="A116" s="186" t="s">
        <v>276</v>
      </c>
      <c r="B116" s="319" t="s">
        <v>278</v>
      </c>
      <c r="C116" s="320" t="s">
        <v>239</v>
      </c>
      <c r="D116" s="321">
        <v>703</v>
      </c>
      <c r="E116" s="187">
        <v>346.3</v>
      </c>
    </row>
    <row r="117" spans="1:5" ht="126" customHeight="1">
      <c r="A117" s="186" t="s">
        <v>279</v>
      </c>
      <c r="B117" s="319" t="s">
        <v>280</v>
      </c>
      <c r="C117" s="320" t="s">
        <v>219</v>
      </c>
      <c r="D117" s="321">
        <v>0</v>
      </c>
      <c r="E117" s="187">
        <v>19886</v>
      </c>
    </row>
    <row r="118" spans="1:5" ht="63">
      <c r="A118" s="186" t="s">
        <v>242</v>
      </c>
      <c r="B118" s="319" t="s">
        <v>280</v>
      </c>
      <c r="C118" s="320" t="s">
        <v>0</v>
      </c>
      <c r="D118" s="321">
        <v>0</v>
      </c>
      <c r="E118" s="187">
        <v>19886</v>
      </c>
    </row>
    <row r="119" spans="1:5">
      <c r="A119" s="186" t="s">
        <v>276</v>
      </c>
      <c r="B119" s="319" t="s">
        <v>280</v>
      </c>
      <c r="C119" s="320" t="s">
        <v>0</v>
      </c>
      <c r="D119" s="321">
        <v>703</v>
      </c>
      <c r="E119" s="187">
        <v>19886</v>
      </c>
    </row>
    <row r="120" spans="1:5">
      <c r="A120" s="186" t="s">
        <v>844</v>
      </c>
      <c r="B120" s="319" t="s">
        <v>845</v>
      </c>
      <c r="C120" s="320" t="s">
        <v>219</v>
      </c>
      <c r="D120" s="321">
        <v>0</v>
      </c>
      <c r="E120" s="187">
        <v>6508.8</v>
      </c>
    </row>
    <row r="121" spans="1:5" ht="47.25">
      <c r="A121" s="186" t="s">
        <v>846</v>
      </c>
      <c r="B121" s="319" t="s">
        <v>847</v>
      </c>
      <c r="C121" s="320" t="s">
        <v>219</v>
      </c>
      <c r="D121" s="321">
        <v>0</v>
      </c>
      <c r="E121" s="187">
        <v>6508.8</v>
      </c>
    </row>
    <row r="122" spans="1:5" ht="31.5">
      <c r="A122" s="186" t="s">
        <v>226</v>
      </c>
      <c r="B122" s="319" t="s">
        <v>847</v>
      </c>
      <c r="C122" s="320" t="s">
        <v>227</v>
      </c>
      <c r="D122" s="321">
        <v>0</v>
      </c>
      <c r="E122" s="187">
        <v>6508.8</v>
      </c>
    </row>
    <row r="123" spans="1:5">
      <c r="A123" s="186" t="s">
        <v>246</v>
      </c>
      <c r="B123" s="319" t="s">
        <v>847</v>
      </c>
      <c r="C123" s="320" t="s">
        <v>227</v>
      </c>
      <c r="D123" s="321">
        <v>702</v>
      </c>
      <c r="E123" s="187">
        <v>6508.8</v>
      </c>
    </row>
    <row r="124" spans="1:5" ht="31.5">
      <c r="A124" s="186" t="s">
        <v>281</v>
      </c>
      <c r="B124" s="319" t="s">
        <v>282</v>
      </c>
      <c r="C124" s="320" t="s">
        <v>219</v>
      </c>
      <c r="D124" s="321">
        <v>0</v>
      </c>
      <c r="E124" s="187">
        <v>29828.400000000001</v>
      </c>
    </row>
    <row r="125" spans="1:5" ht="47.25">
      <c r="A125" s="186" t="s">
        <v>283</v>
      </c>
      <c r="B125" s="319" t="s">
        <v>284</v>
      </c>
      <c r="C125" s="320" t="s">
        <v>219</v>
      </c>
      <c r="D125" s="321">
        <v>0</v>
      </c>
      <c r="E125" s="187">
        <v>29828.400000000001</v>
      </c>
    </row>
    <row r="126" spans="1:5" ht="31.5">
      <c r="A126" s="186" t="s">
        <v>226</v>
      </c>
      <c r="B126" s="319" t="s">
        <v>284</v>
      </c>
      <c r="C126" s="320" t="s">
        <v>227</v>
      </c>
      <c r="D126" s="321">
        <v>0</v>
      </c>
      <c r="E126" s="187">
        <v>29828.400000000001</v>
      </c>
    </row>
    <row r="127" spans="1:5">
      <c r="A127" s="186" t="s">
        <v>285</v>
      </c>
      <c r="B127" s="319" t="s">
        <v>284</v>
      </c>
      <c r="C127" s="320" t="s">
        <v>227</v>
      </c>
      <c r="D127" s="321">
        <v>1004</v>
      </c>
      <c r="E127" s="187">
        <v>29828.400000000001</v>
      </c>
    </row>
    <row r="128" spans="1:5" ht="31.5">
      <c r="A128" s="186" t="s">
        <v>286</v>
      </c>
      <c r="B128" s="319" t="s">
        <v>287</v>
      </c>
      <c r="C128" s="320" t="s">
        <v>219</v>
      </c>
      <c r="D128" s="321">
        <v>0</v>
      </c>
      <c r="E128" s="187">
        <v>17802.5</v>
      </c>
    </row>
    <row r="129" spans="1:5" ht="31.5">
      <c r="A129" s="186" t="s">
        <v>288</v>
      </c>
      <c r="B129" s="319" t="s">
        <v>289</v>
      </c>
      <c r="C129" s="320" t="s">
        <v>219</v>
      </c>
      <c r="D129" s="321">
        <v>0</v>
      </c>
      <c r="E129" s="187">
        <v>13653.4</v>
      </c>
    </row>
    <row r="130" spans="1:5">
      <c r="A130" s="186" t="s">
        <v>290</v>
      </c>
      <c r="B130" s="319" t="s">
        <v>291</v>
      </c>
      <c r="C130" s="320" t="s">
        <v>219</v>
      </c>
      <c r="D130" s="321">
        <v>0</v>
      </c>
      <c r="E130" s="187">
        <v>2482.4</v>
      </c>
    </row>
    <row r="131" spans="1:5" ht="63">
      <c r="A131" s="186" t="s">
        <v>242</v>
      </c>
      <c r="B131" s="319" t="s">
        <v>291</v>
      </c>
      <c r="C131" s="320" t="s">
        <v>0</v>
      </c>
      <c r="D131" s="321">
        <v>0</v>
      </c>
      <c r="E131" s="187">
        <v>2056.3000000000002</v>
      </c>
    </row>
    <row r="132" spans="1:5">
      <c r="A132" s="186" t="s">
        <v>292</v>
      </c>
      <c r="B132" s="319" t="s">
        <v>291</v>
      </c>
      <c r="C132" s="320" t="s">
        <v>0</v>
      </c>
      <c r="D132" s="321">
        <v>709</v>
      </c>
      <c r="E132" s="187">
        <v>2056.3000000000002</v>
      </c>
    </row>
    <row r="133" spans="1:5" ht="31.5">
      <c r="A133" s="186" t="s">
        <v>226</v>
      </c>
      <c r="B133" s="319" t="s">
        <v>291</v>
      </c>
      <c r="C133" s="320" t="s">
        <v>227</v>
      </c>
      <c r="D133" s="321">
        <v>0</v>
      </c>
      <c r="E133" s="187">
        <v>422.3</v>
      </c>
    </row>
    <row r="134" spans="1:5">
      <c r="A134" s="186" t="s">
        <v>292</v>
      </c>
      <c r="B134" s="319" t="s">
        <v>291</v>
      </c>
      <c r="C134" s="320" t="s">
        <v>227</v>
      </c>
      <c r="D134" s="321">
        <v>709</v>
      </c>
      <c r="E134" s="187">
        <v>422.3</v>
      </c>
    </row>
    <row r="135" spans="1:5">
      <c r="A135" s="186" t="s">
        <v>238</v>
      </c>
      <c r="B135" s="319" t="s">
        <v>291</v>
      </c>
      <c r="C135" s="320" t="s">
        <v>239</v>
      </c>
      <c r="D135" s="321">
        <v>0</v>
      </c>
      <c r="E135" s="187">
        <v>3.8</v>
      </c>
    </row>
    <row r="136" spans="1:5">
      <c r="A136" s="186" t="s">
        <v>292</v>
      </c>
      <c r="B136" s="319" t="s">
        <v>291</v>
      </c>
      <c r="C136" s="320" t="s">
        <v>239</v>
      </c>
      <c r="D136" s="321">
        <v>709</v>
      </c>
      <c r="E136" s="187">
        <v>3.8</v>
      </c>
    </row>
    <row r="137" spans="1:5">
      <c r="A137" s="186" t="s">
        <v>236</v>
      </c>
      <c r="B137" s="319" t="s">
        <v>293</v>
      </c>
      <c r="C137" s="320" t="s">
        <v>219</v>
      </c>
      <c r="D137" s="321">
        <v>0</v>
      </c>
      <c r="E137" s="187">
        <v>5751</v>
      </c>
    </row>
    <row r="138" spans="1:5" ht="63">
      <c r="A138" s="186" t="s">
        <v>242</v>
      </c>
      <c r="B138" s="319" t="s">
        <v>293</v>
      </c>
      <c r="C138" s="320" t="s">
        <v>0</v>
      </c>
      <c r="D138" s="321">
        <v>0</v>
      </c>
      <c r="E138" s="187">
        <v>5676</v>
      </c>
    </row>
    <row r="139" spans="1:5">
      <c r="A139" s="186" t="s">
        <v>292</v>
      </c>
      <c r="B139" s="319" t="s">
        <v>293</v>
      </c>
      <c r="C139" s="320" t="s">
        <v>0</v>
      </c>
      <c r="D139" s="321">
        <v>709</v>
      </c>
      <c r="E139" s="187">
        <v>5676</v>
      </c>
    </row>
    <row r="140" spans="1:5" ht="31.5">
      <c r="A140" s="186" t="s">
        <v>226</v>
      </c>
      <c r="B140" s="319" t="s">
        <v>293</v>
      </c>
      <c r="C140" s="320" t="s">
        <v>227</v>
      </c>
      <c r="D140" s="321">
        <v>0</v>
      </c>
      <c r="E140" s="187">
        <v>75</v>
      </c>
    </row>
    <row r="141" spans="1:5">
      <c r="A141" s="186" t="s">
        <v>292</v>
      </c>
      <c r="B141" s="319" t="s">
        <v>293</v>
      </c>
      <c r="C141" s="320" t="s">
        <v>227</v>
      </c>
      <c r="D141" s="321">
        <v>709</v>
      </c>
      <c r="E141" s="187">
        <v>75</v>
      </c>
    </row>
    <row r="142" spans="1:5" ht="126" customHeight="1">
      <c r="A142" s="186" t="s">
        <v>279</v>
      </c>
      <c r="B142" s="319" t="s">
        <v>294</v>
      </c>
      <c r="C142" s="320" t="s">
        <v>219</v>
      </c>
      <c r="D142" s="321">
        <v>0</v>
      </c>
      <c r="E142" s="187">
        <v>5420</v>
      </c>
    </row>
    <row r="143" spans="1:5" ht="63">
      <c r="A143" s="186" t="s">
        <v>242</v>
      </c>
      <c r="B143" s="319" t="s">
        <v>294</v>
      </c>
      <c r="C143" s="320" t="s">
        <v>0</v>
      </c>
      <c r="D143" s="321">
        <v>0</v>
      </c>
      <c r="E143" s="187">
        <v>5420</v>
      </c>
    </row>
    <row r="144" spans="1:5">
      <c r="A144" s="186" t="s">
        <v>292</v>
      </c>
      <c r="B144" s="319" t="s">
        <v>294</v>
      </c>
      <c r="C144" s="320" t="s">
        <v>0</v>
      </c>
      <c r="D144" s="321">
        <v>709</v>
      </c>
      <c r="E144" s="187">
        <v>5420</v>
      </c>
    </row>
    <row r="145" spans="1:5" ht="31.5">
      <c r="A145" s="186" t="s">
        <v>295</v>
      </c>
      <c r="B145" s="319" t="s">
        <v>296</v>
      </c>
      <c r="C145" s="320" t="s">
        <v>219</v>
      </c>
      <c r="D145" s="321">
        <v>0</v>
      </c>
      <c r="E145" s="187">
        <v>10</v>
      </c>
    </row>
    <row r="146" spans="1:5" ht="47.25">
      <c r="A146" s="186" t="s">
        <v>297</v>
      </c>
      <c r="B146" s="319" t="s">
        <v>298</v>
      </c>
      <c r="C146" s="320" t="s">
        <v>219</v>
      </c>
      <c r="D146" s="321">
        <v>0</v>
      </c>
      <c r="E146" s="187">
        <v>10</v>
      </c>
    </row>
    <row r="147" spans="1:5" ht="31.5">
      <c r="A147" s="186" t="s">
        <v>226</v>
      </c>
      <c r="B147" s="319" t="s">
        <v>298</v>
      </c>
      <c r="C147" s="320" t="s">
        <v>227</v>
      </c>
      <c r="D147" s="321">
        <v>0</v>
      </c>
      <c r="E147" s="187">
        <v>10</v>
      </c>
    </row>
    <row r="148" spans="1:5">
      <c r="A148" s="186" t="s">
        <v>292</v>
      </c>
      <c r="B148" s="319" t="s">
        <v>298</v>
      </c>
      <c r="C148" s="320" t="s">
        <v>227</v>
      </c>
      <c r="D148" s="321">
        <v>709</v>
      </c>
      <c r="E148" s="187">
        <v>10</v>
      </c>
    </row>
    <row r="149" spans="1:5" ht="31.5">
      <c r="A149" s="186" t="s">
        <v>299</v>
      </c>
      <c r="B149" s="319" t="s">
        <v>300</v>
      </c>
      <c r="C149" s="320" t="s">
        <v>219</v>
      </c>
      <c r="D149" s="321">
        <v>0</v>
      </c>
      <c r="E149" s="187">
        <v>962.2</v>
      </c>
    </row>
    <row r="150" spans="1:5" ht="47.25">
      <c r="A150" s="186" t="s">
        <v>301</v>
      </c>
      <c r="B150" s="319" t="s">
        <v>302</v>
      </c>
      <c r="C150" s="320" t="s">
        <v>219</v>
      </c>
      <c r="D150" s="321">
        <v>0</v>
      </c>
      <c r="E150" s="187">
        <v>962.2</v>
      </c>
    </row>
    <row r="151" spans="1:5" ht="63">
      <c r="A151" s="186" t="s">
        <v>242</v>
      </c>
      <c r="B151" s="319" t="s">
        <v>302</v>
      </c>
      <c r="C151" s="320" t="s">
        <v>0</v>
      </c>
      <c r="D151" s="321">
        <v>0</v>
      </c>
      <c r="E151" s="187">
        <v>100</v>
      </c>
    </row>
    <row r="152" spans="1:5">
      <c r="A152" s="186" t="s">
        <v>292</v>
      </c>
      <c r="B152" s="319" t="s">
        <v>302</v>
      </c>
      <c r="C152" s="320" t="s">
        <v>0</v>
      </c>
      <c r="D152" s="321">
        <v>709</v>
      </c>
      <c r="E152" s="187">
        <v>100</v>
      </c>
    </row>
    <row r="153" spans="1:5" ht="31.5">
      <c r="A153" s="186" t="s">
        <v>226</v>
      </c>
      <c r="B153" s="319" t="s">
        <v>302</v>
      </c>
      <c r="C153" s="320" t="s">
        <v>227</v>
      </c>
      <c r="D153" s="321">
        <v>0</v>
      </c>
      <c r="E153" s="187">
        <v>853.2</v>
      </c>
    </row>
    <row r="154" spans="1:5">
      <c r="A154" s="186" t="s">
        <v>292</v>
      </c>
      <c r="B154" s="319" t="s">
        <v>302</v>
      </c>
      <c r="C154" s="320" t="s">
        <v>227</v>
      </c>
      <c r="D154" s="321">
        <v>709</v>
      </c>
      <c r="E154" s="187">
        <v>853.2</v>
      </c>
    </row>
    <row r="155" spans="1:5">
      <c r="A155" s="186" t="s">
        <v>303</v>
      </c>
      <c r="B155" s="319" t="s">
        <v>302</v>
      </c>
      <c r="C155" s="320" t="s">
        <v>304</v>
      </c>
      <c r="D155" s="321">
        <v>0</v>
      </c>
      <c r="E155" s="187">
        <v>9</v>
      </c>
    </row>
    <row r="156" spans="1:5">
      <c r="A156" s="186" t="s">
        <v>246</v>
      </c>
      <c r="B156" s="319" t="s">
        <v>302</v>
      </c>
      <c r="C156" s="320" t="s">
        <v>304</v>
      </c>
      <c r="D156" s="321">
        <v>702</v>
      </c>
      <c r="E156" s="187">
        <v>9</v>
      </c>
    </row>
    <row r="157" spans="1:5">
      <c r="A157" s="186" t="s">
        <v>305</v>
      </c>
      <c r="B157" s="319" t="s">
        <v>306</v>
      </c>
      <c r="C157" s="320" t="s">
        <v>219</v>
      </c>
      <c r="D157" s="321">
        <v>0</v>
      </c>
      <c r="E157" s="187">
        <v>3176.9</v>
      </c>
    </row>
    <row r="158" spans="1:5">
      <c r="A158" s="186" t="s">
        <v>231</v>
      </c>
      <c r="B158" s="319" t="s">
        <v>307</v>
      </c>
      <c r="C158" s="320" t="s">
        <v>219</v>
      </c>
      <c r="D158" s="321">
        <v>0</v>
      </c>
      <c r="E158" s="187">
        <v>254.9</v>
      </c>
    </row>
    <row r="159" spans="1:5" ht="31.5">
      <c r="A159" s="186" t="s">
        <v>226</v>
      </c>
      <c r="B159" s="319" t="s">
        <v>307</v>
      </c>
      <c r="C159" s="320" t="s">
        <v>227</v>
      </c>
      <c r="D159" s="321">
        <v>0</v>
      </c>
      <c r="E159" s="187">
        <v>254.9</v>
      </c>
    </row>
    <row r="160" spans="1:5">
      <c r="A160" s="186" t="s">
        <v>308</v>
      </c>
      <c r="B160" s="319" t="s">
        <v>307</v>
      </c>
      <c r="C160" s="320" t="s">
        <v>227</v>
      </c>
      <c r="D160" s="321">
        <v>707</v>
      </c>
      <c r="E160" s="187">
        <v>254.9</v>
      </c>
    </row>
    <row r="161" spans="1:5" ht="63">
      <c r="A161" s="186" t="s">
        <v>309</v>
      </c>
      <c r="B161" s="319" t="s">
        <v>310</v>
      </c>
      <c r="C161" s="320" t="s">
        <v>219</v>
      </c>
      <c r="D161" s="321">
        <v>0</v>
      </c>
      <c r="E161" s="187">
        <v>2922</v>
      </c>
    </row>
    <row r="162" spans="1:5" ht="31.5">
      <c r="A162" s="186" t="s">
        <v>226</v>
      </c>
      <c r="B162" s="319" t="s">
        <v>310</v>
      </c>
      <c r="C162" s="320" t="s">
        <v>227</v>
      </c>
      <c r="D162" s="321">
        <v>0</v>
      </c>
      <c r="E162" s="187">
        <v>2922</v>
      </c>
    </row>
    <row r="163" spans="1:5">
      <c r="A163" s="186" t="s">
        <v>308</v>
      </c>
      <c r="B163" s="319" t="s">
        <v>310</v>
      </c>
      <c r="C163" s="320" t="s">
        <v>227</v>
      </c>
      <c r="D163" s="321">
        <v>707</v>
      </c>
      <c r="E163" s="187">
        <v>2922</v>
      </c>
    </row>
    <row r="164" spans="1:5" s="185" customFormat="1" ht="47.25">
      <c r="A164" s="183" t="s">
        <v>311</v>
      </c>
      <c r="B164" s="316" t="s">
        <v>312</v>
      </c>
      <c r="C164" s="317" t="s">
        <v>219</v>
      </c>
      <c r="D164" s="318">
        <v>0</v>
      </c>
      <c r="E164" s="184">
        <v>51570.5</v>
      </c>
    </row>
    <row r="165" spans="1:5" ht="47.25">
      <c r="A165" s="186" t="s">
        <v>313</v>
      </c>
      <c r="B165" s="319" t="s">
        <v>314</v>
      </c>
      <c r="C165" s="320" t="s">
        <v>219</v>
      </c>
      <c r="D165" s="321">
        <v>0</v>
      </c>
      <c r="E165" s="187">
        <v>49900.4</v>
      </c>
    </row>
    <row r="166" spans="1:5">
      <c r="A166" s="186" t="s">
        <v>315</v>
      </c>
      <c r="B166" s="319" t="s">
        <v>316</v>
      </c>
      <c r="C166" s="320" t="s">
        <v>219</v>
      </c>
      <c r="D166" s="321">
        <v>0</v>
      </c>
      <c r="E166" s="187">
        <v>2609.8000000000002</v>
      </c>
    </row>
    <row r="167" spans="1:5">
      <c r="A167" s="186" t="s">
        <v>233</v>
      </c>
      <c r="B167" s="319" t="s">
        <v>317</v>
      </c>
      <c r="C167" s="320" t="s">
        <v>219</v>
      </c>
      <c r="D167" s="321">
        <v>0</v>
      </c>
      <c r="E167" s="187">
        <v>10</v>
      </c>
    </row>
    <row r="168" spans="1:5" ht="31.5">
      <c r="A168" s="186" t="s">
        <v>226</v>
      </c>
      <c r="B168" s="319" t="s">
        <v>317</v>
      </c>
      <c r="C168" s="320" t="s">
        <v>227</v>
      </c>
      <c r="D168" s="321">
        <v>0</v>
      </c>
      <c r="E168" s="187">
        <v>10</v>
      </c>
    </row>
    <row r="169" spans="1:5" ht="31.5">
      <c r="A169" s="186" t="s">
        <v>235</v>
      </c>
      <c r="B169" s="319" t="s">
        <v>317</v>
      </c>
      <c r="C169" s="320" t="s">
        <v>227</v>
      </c>
      <c r="D169" s="321">
        <v>705</v>
      </c>
      <c r="E169" s="187">
        <v>10</v>
      </c>
    </row>
    <row r="170" spans="1:5">
      <c r="A170" s="186" t="s">
        <v>236</v>
      </c>
      <c r="B170" s="319" t="s">
        <v>318</v>
      </c>
      <c r="C170" s="320" t="s">
        <v>219</v>
      </c>
      <c r="D170" s="321">
        <v>0</v>
      </c>
      <c r="E170" s="187">
        <v>1639.8</v>
      </c>
    </row>
    <row r="171" spans="1:5" ht="63">
      <c r="A171" s="186" t="s">
        <v>242</v>
      </c>
      <c r="B171" s="319" t="s">
        <v>318</v>
      </c>
      <c r="C171" s="320" t="s">
        <v>0</v>
      </c>
      <c r="D171" s="321">
        <v>0</v>
      </c>
      <c r="E171" s="187">
        <v>1365.6</v>
      </c>
    </row>
    <row r="172" spans="1:5">
      <c r="A172" s="186" t="s">
        <v>319</v>
      </c>
      <c r="B172" s="319" t="s">
        <v>318</v>
      </c>
      <c r="C172" s="320" t="s">
        <v>0</v>
      </c>
      <c r="D172" s="321">
        <v>801</v>
      </c>
      <c r="E172" s="187">
        <v>1365.6</v>
      </c>
    </row>
    <row r="173" spans="1:5" ht="31.5">
      <c r="A173" s="186" t="s">
        <v>226</v>
      </c>
      <c r="B173" s="319" t="s">
        <v>318</v>
      </c>
      <c r="C173" s="320" t="s">
        <v>227</v>
      </c>
      <c r="D173" s="321">
        <v>0</v>
      </c>
      <c r="E173" s="187">
        <v>266.8</v>
      </c>
    </row>
    <row r="174" spans="1:5">
      <c r="A174" s="186" t="s">
        <v>319</v>
      </c>
      <c r="B174" s="319" t="s">
        <v>318</v>
      </c>
      <c r="C174" s="320" t="s">
        <v>227</v>
      </c>
      <c r="D174" s="321">
        <v>801</v>
      </c>
      <c r="E174" s="187">
        <v>266.8</v>
      </c>
    </row>
    <row r="175" spans="1:5">
      <c r="A175" s="186" t="s">
        <v>238</v>
      </c>
      <c r="B175" s="319" t="s">
        <v>318</v>
      </c>
      <c r="C175" s="320" t="s">
        <v>239</v>
      </c>
      <c r="D175" s="321">
        <v>0</v>
      </c>
      <c r="E175" s="187">
        <v>7.4</v>
      </c>
    </row>
    <row r="176" spans="1:5">
      <c r="A176" s="186" t="s">
        <v>319</v>
      </c>
      <c r="B176" s="319" t="s">
        <v>318</v>
      </c>
      <c r="C176" s="320" t="s">
        <v>239</v>
      </c>
      <c r="D176" s="321">
        <v>801</v>
      </c>
      <c r="E176" s="187">
        <v>7.4</v>
      </c>
    </row>
    <row r="177" spans="1:5" ht="126" customHeight="1">
      <c r="A177" s="186" t="s">
        <v>279</v>
      </c>
      <c r="B177" s="319" t="s">
        <v>320</v>
      </c>
      <c r="C177" s="320" t="s">
        <v>219</v>
      </c>
      <c r="D177" s="321">
        <v>0</v>
      </c>
      <c r="E177" s="187">
        <v>960</v>
      </c>
    </row>
    <row r="178" spans="1:5" ht="63">
      <c r="A178" s="186" t="s">
        <v>242</v>
      </c>
      <c r="B178" s="319" t="s">
        <v>320</v>
      </c>
      <c r="C178" s="320" t="s">
        <v>0</v>
      </c>
      <c r="D178" s="321">
        <v>0</v>
      </c>
      <c r="E178" s="187">
        <v>960</v>
      </c>
    </row>
    <row r="179" spans="1:5">
      <c r="A179" s="186" t="s">
        <v>319</v>
      </c>
      <c r="B179" s="319" t="s">
        <v>320</v>
      </c>
      <c r="C179" s="320" t="s">
        <v>0</v>
      </c>
      <c r="D179" s="321">
        <v>801</v>
      </c>
      <c r="E179" s="187">
        <v>960</v>
      </c>
    </row>
    <row r="180" spans="1:5">
      <c r="A180" s="186" t="s">
        <v>321</v>
      </c>
      <c r="B180" s="319" t="s">
        <v>322</v>
      </c>
      <c r="C180" s="320" t="s">
        <v>219</v>
      </c>
      <c r="D180" s="321">
        <v>0</v>
      </c>
      <c r="E180" s="187">
        <v>23180.7</v>
      </c>
    </row>
    <row r="181" spans="1:5">
      <c r="A181" s="186" t="s">
        <v>233</v>
      </c>
      <c r="B181" s="319" t="s">
        <v>323</v>
      </c>
      <c r="C181" s="320" t="s">
        <v>219</v>
      </c>
      <c r="D181" s="321">
        <v>0</v>
      </c>
      <c r="E181" s="187">
        <v>10</v>
      </c>
    </row>
    <row r="182" spans="1:5" ht="31.5">
      <c r="A182" s="186" t="s">
        <v>226</v>
      </c>
      <c r="B182" s="319" t="s">
        <v>323</v>
      </c>
      <c r="C182" s="320" t="s">
        <v>227</v>
      </c>
      <c r="D182" s="321">
        <v>0</v>
      </c>
      <c r="E182" s="187">
        <v>10</v>
      </c>
    </row>
    <row r="183" spans="1:5" ht="31.5">
      <c r="A183" s="186" t="s">
        <v>235</v>
      </c>
      <c r="B183" s="319" t="s">
        <v>323</v>
      </c>
      <c r="C183" s="320" t="s">
        <v>227</v>
      </c>
      <c r="D183" s="321">
        <v>705</v>
      </c>
      <c r="E183" s="187">
        <v>10</v>
      </c>
    </row>
    <row r="184" spans="1:5">
      <c r="A184" s="186" t="s">
        <v>236</v>
      </c>
      <c r="B184" s="319" t="s">
        <v>324</v>
      </c>
      <c r="C184" s="320" t="s">
        <v>219</v>
      </c>
      <c r="D184" s="321">
        <v>0</v>
      </c>
      <c r="E184" s="187">
        <v>14618</v>
      </c>
    </row>
    <row r="185" spans="1:5" ht="63">
      <c r="A185" s="186" t="s">
        <v>242</v>
      </c>
      <c r="B185" s="319" t="s">
        <v>324</v>
      </c>
      <c r="C185" s="320" t="s">
        <v>0</v>
      </c>
      <c r="D185" s="321">
        <v>0</v>
      </c>
      <c r="E185" s="187">
        <v>11737.6</v>
      </c>
    </row>
    <row r="186" spans="1:5">
      <c r="A186" s="186" t="s">
        <v>319</v>
      </c>
      <c r="B186" s="319" t="s">
        <v>324</v>
      </c>
      <c r="C186" s="320" t="s">
        <v>0</v>
      </c>
      <c r="D186" s="321">
        <v>801</v>
      </c>
      <c r="E186" s="187">
        <v>11737.6</v>
      </c>
    </row>
    <row r="187" spans="1:5" ht="31.5">
      <c r="A187" s="186" t="s">
        <v>226</v>
      </c>
      <c r="B187" s="319" t="s">
        <v>324</v>
      </c>
      <c r="C187" s="320" t="s">
        <v>227</v>
      </c>
      <c r="D187" s="321">
        <v>0</v>
      </c>
      <c r="E187" s="187">
        <v>2867.3</v>
      </c>
    </row>
    <row r="188" spans="1:5">
      <c r="A188" s="186" t="s">
        <v>319</v>
      </c>
      <c r="B188" s="319" t="s">
        <v>324</v>
      </c>
      <c r="C188" s="320" t="s">
        <v>227</v>
      </c>
      <c r="D188" s="321">
        <v>801</v>
      </c>
      <c r="E188" s="187">
        <v>2867.3</v>
      </c>
    </row>
    <row r="189" spans="1:5">
      <c r="A189" s="186" t="s">
        <v>238</v>
      </c>
      <c r="B189" s="319" t="s">
        <v>324</v>
      </c>
      <c r="C189" s="320" t="s">
        <v>239</v>
      </c>
      <c r="D189" s="321">
        <v>0</v>
      </c>
      <c r="E189" s="187">
        <v>13.1</v>
      </c>
    </row>
    <row r="190" spans="1:5">
      <c r="A190" s="186" t="s">
        <v>319</v>
      </c>
      <c r="B190" s="319" t="s">
        <v>324</v>
      </c>
      <c r="C190" s="320" t="s">
        <v>239</v>
      </c>
      <c r="D190" s="321">
        <v>801</v>
      </c>
      <c r="E190" s="187">
        <v>13.1</v>
      </c>
    </row>
    <row r="191" spans="1:5" ht="126" customHeight="1">
      <c r="A191" s="186" t="s">
        <v>279</v>
      </c>
      <c r="B191" s="319" t="s">
        <v>325</v>
      </c>
      <c r="C191" s="320" t="s">
        <v>219</v>
      </c>
      <c r="D191" s="321">
        <v>0</v>
      </c>
      <c r="E191" s="187">
        <v>8278</v>
      </c>
    </row>
    <row r="192" spans="1:5" ht="63">
      <c r="A192" s="186" t="s">
        <v>242</v>
      </c>
      <c r="B192" s="319" t="s">
        <v>325</v>
      </c>
      <c r="C192" s="320" t="s">
        <v>0</v>
      </c>
      <c r="D192" s="321">
        <v>0</v>
      </c>
      <c r="E192" s="187">
        <v>8278</v>
      </c>
    </row>
    <row r="193" spans="1:5">
      <c r="A193" s="186" t="s">
        <v>319</v>
      </c>
      <c r="B193" s="319" t="s">
        <v>325</v>
      </c>
      <c r="C193" s="320" t="s">
        <v>0</v>
      </c>
      <c r="D193" s="321">
        <v>801</v>
      </c>
      <c r="E193" s="187">
        <v>8278</v>
      </c>
    </row>
    <row r="194" spans="1:5" ht="31.5">
      <c r="A194" s="186" t="s">
        <v>326</v>
      </c>
      <c r="B194" s="319" t="s">
        <v>327</v>
      </c>
      <c r="C194" s="320" t="s">
        <v>219</v>
      </c>
      <c r="D194" s="321">
        <v>0</v>
      </c>
      <c r="E194" s="187">
        <v>39.700000000000003</v>
      </c>
    </row>
    <row r="195" spans="1:5" ht="31.5">
      <c r="A195" s="186" t="s">
        <v>226</v>
      </c>
      <c r="B195" s="319" t="s">
        <v>327</v>
      </c>
      <c r="C195" s="320" t="s">
        <v>227</v>
      </c>
      <c r="D195" s="321">
        <v>0</v>
      </c>
      <c r="E195" s="187">
        <v>39.700000000000003</v>
      </c>
    </row>
    <row r="196" spans="1:5">
      <c r="A196" s="186" t="s">
        <v>319</v>
      </c>
      <c r="B196" s="319" t="s">
        <v>327</v>
      </c>
      <c r="C196" s="320" t="s">
        <v>227</v>
      </c>
      <c r="D196" s="321">
        <v>801</v>
      </c>
      <c r="E196" s="187">
        <v>39.700000000000003</v>
      </c>
    </row>
    <row r="197" spans="1:5" ht="31.5">
      <c r="A197" s="186" t="s">
        <v>328</v>
      </c>
      <c r="B197" s="319" t="s">
        <v>329</v>
      </c>
      <c r="C197" s="320" t="s">
        <v>219</v>
      </c>
      <c r="D197" s="321">
        <v>0</v>
      </c>
      <c r="E197" s="187">
        <v>235</v>
      </c>
    </row>
    <row r="198" spans="1:5" ht="31.5">
      <c r="A198" s="186" t="s">
        <v>226</v>
      </c>
      <c r="B198" s="319" t="s">
        <v>329</v>
      </c>
      <c r="C198" s="320" t="s">
        <v>227</v>
      </c>
      <c r="D198" s="321">
        <v>0</v>
      </c>
      <c r="E198" s="187">
        <v>235</v>
      </c>
    </row>
    <row r="199" spans="1:5">
      <c r="A199" s="186" t="s">
        <v>319</v>
      </c>
      <c r="B199" s="319" t="s">
        <v>329</v>
      </c>
      <c r="C199" s="320" t="s">
        <v>227</v>
      </c>
      <c r="D199" s="321">
        <v>801</v>
      </c>
      <c r="E199" s="187">
        <v>235</v>
      </c>
    </row>
    <row r="200" spans="1:5">
      <c r="A200" s="186" t="s">
        <v>330</v>
      </c>
      <c r="B200" s="319" t="s">
        <v>331</v>
      </c>
      <c r="C200" s="320" t="s">
        <v>219</v>
      </c>
      <c r="D200" s="321">
        <v>0</v>
      </c>
      <c r="E200" s="187">
        <v>14585</v>
      </c>
    </row>
    <row r="201" spans="1:5" ht="31.5">
      <c r="A201" s="186" t="s">
        <v>332</v>
      </c>
      <c r="B201" s="319" t="s">
        <v>333</v>
      </c>
      <c r="C201" s="320" t="s">
        <v>219</v>
      </c>
      <c r="D201" s="321">
        <v>0</v>
      </c>
      <c r="E201" s="187">
        <v>222</v>
      </c>
    </row>
    <row r="202" spans="1:5" ht="31.5">
      <c r="A202" s="186" t="s">
        <v>226</v>
      </c>
      <c r="B202" s="319" t="s">
        <v>333</v>
      </c>
      <c r="C202" s="320" t="s">
        <v>227</v>
      </c>
      <c r="D202" s="321">
        <v>0</v>
      </c>
      <c r="E202" s="187">
        <v>222</v>
      </c>
    </row>
    <row r="203" spans="1:5">
      <c r="A203" s="186" t="s">
        <v>319</v>
      </c>
      <c r="B203" s="319" t="s">
        <v>333</v>
      </c>
      <c r="C203" s="320" t="s">
        <v>227</v>
      </c>
      <c r="D203" s="321">
        <v>801</v>
      </c>
      <c r="E203" s="187">
        <v>222</v>
      </c>
    </row>
    <row r="204" spans="1:5">
      <c r="A204" s="186" t="s">
        <v>233</v>
      </c>
      <c r="B204" s="319" t="s">
        <v>334</v>
      </c>
      <c r="C204" s="320" t="s">
        <v>219</v>
      </c>
      <c r="D204" s="321">
        <v>0</v>
      </c>
      <c r="E204" s="187">
        <v>10</v>
      </c>
    </row>
    <row r="205" spans="1:5" ht="31.5">
      <c r="A205" s="186" t="s">
        <v>226</v>
      </c>
      <c r="B205" s="319" t="s">
        <v>334</v>
      </c>
      <c r="C205" s="320" t="s">
        <v>227</v>
      </c>
      <c r="D205" s="321">
        <v>0</v>
      </c>
      <c r="E205" s="187">
        <v>10</v>
      </c>
    </row>
    <row r="206" spans="1:5" ht="31.5">
      <c r="A206" s="186" t="s">
        <v>235</v>
      </c>
      <c r="B206" s="319" t="s">
        <v>334</v>
      </c>
      <c r="C206" s="320" t="s">
        <v>227</v>
      </c>
      <c r="D206" s="321">
        <v>705</v>
      </c>
      <c r="E206" s="187">
        <v>10</v>
      </c>
    </row>
    <row r="207" spans="1:5">
      <c r="A207" s="186" t="s">
        <v>236</v>
      </c>
      <c r="B207" s="319" t="s">
        <v>335</v>
      </c>
      <c r="C207" s="320" t="s">
        <v>219</v>
      </c>
      <c r="D207" s="321">
        <v>0</v>
      </c>
      <c r="E207" s="187">
        <v>8055.1</v>
      </c>
    </row>
    <row r="208" spans="1:5" ht="63">
      <c r="A208" s="186" t="s">
        <v>242</v>
      </c>
      <c r="B208" s="319" t="s">
        <v>335</v>
      </c>
      <c r="C208" s="320" t="s">
        <v>0</v>
      </c>
      <c r="D208" s="321">
        <v>0</v>
      </c>
      <c r="E208" s="187">
        <v>6976</v>
      </c>
    </row>
    <row r="209" spans="1:5">
      <c r="A209" s="186" t="s">
        <v>319</v>
      </c>
      <c r="B209" s="319" t="s">
        <v>335</v>
      </c>
      <c r="C209" s="320" t="s">
        <v>0</v>
      </c>
      <c r="D209" s="321">
        <v>801</v>
      </c>
      <c r="E209" s="187">
        <v>6976</v>
      </c>
    </row>
    <row r="210" spans="1:5" ht="31.5">
      <c r="A210" s="186" t="s">
        <v>226</v>
      </c>
      <c r="B210" s="319" t="s">
        <v>335</v>
      </c>
      <c r="C210" s="320" t="s">
        <v>227</v>
      </c>
      <c r="D210" s="321">
        <v>0</v>
      </c>
      <c r="E210" s="187">
        <v>1059.3</v>
      </c>
    </row>
    <row r="211" spans="1:5">
      <c r="A211" s="186" t="s">
        <v>319</v>
      </c>
      <c r="B211" s="319" t="s">
        <v>335</v>
      </c>
      <c r="C211" s="320" t="s">
        <v>227</v>
      </c>
      <c r="D211" s="321">
        <v>801</v>
      </c>
      <c r="E211" s="187">
        <v>1059.3</v>
      </c>
    </row>
    <row r="212" spans="1:5">
      <c r="A212" s="186" t="s">
        <v>238</v>
      </c>
      <c r="B212" s="319" t="s">
        <v>335</v>
      </c>
      <c r="C212" s="320" t="s">
        <v>239</v>
      </c>
      <c r="D212" s="321">
        <v>0</v>
      </c>
      <c r="E212" s="187">
        <v>19.8</v>
      </c>
    </row>
    <row r="213" spans="1:5">
      <c r="A213" s="186" t="s">
        <v>319</v>
      </c>
      <c r="B213" s="319" t="s">
        <v>335</v>
      </c>
      <c r="C213" s="320" t="s">
        <v>239</v>
      </c>
      <c r="D213" s="321">
        <v>801</v>
      </c>
      <c r="E213" s="187">
        <v>19.8</v>
      </c>
    </row>
    <row r="214" spans="1:5" ht="126" customHeight="1">
      <c r="A214" s="186" t="s">
        <v>279</v>
      </c>
      <c r="B214" s="319" t="s">
        <v>336</v>
      </c>
      <c r="C214" s="320" t="s">
        <v>219</v>
      </c>
      <c r="D214" s="321">
        <v>0</v>
      </c>
      <c r="E214" s="187">
        <v>4919</v>
      </c>
    </row>
    <row r="215" spans="1:5" ht="63">
      <c r="A215" s="186" t="s">
        <v>242</v>
      </c>
      <c r="B215" s="319" t="s">
        <v>336</v>
      </c>
      <c r="C215" s="320" t="s">
        <v>0</v>
      </c>
      <c r="D215" s="321">
        <v>0</v>
      </c>
      <c r="E215" s="187">
        <v>4919</v>
      </c>
    </row>
    <row r="216" spans="1:5">
      <c r="A216" s="186" t="s">
        <v>319</v>
      </c>
      <c r="B216" s="319" t="s">
        <v>336</v>
      </c>
      <c r="C216" s="320" t="s">
        <v>0</v>
      </c>
      <c r="D216" s="321">
        <v>801</v>
      </c>
      <c r="E216" s="187">
        <v>4919</v>
      </c>
    </row>
    <row r="217" spans="1:5">
      <c r="A217" s="186" t="s">
        <v>848</v>
      </c>
      <c r="B217" s="319" t="s">
        <v>849</v>
      </c>
      <c r="C217" s="320" t="s">
        <v>219</v>
      </c>
      <c r="D217" s="321">
        <v>0</v>
      </c>
      <c r="E217" s="187">
        <v>1378.9</v>
      </c>
    </row>
    <row r="218" spans="1:5" ht="31.5">
      <c r="A218" s="186" t="s">
        <v>226</v>
      </c>
      <c r="B218" s="319" t="s">
        <v>849</v>
      </c>
      <c r="C218" s="320" t="s">
        <v>227</v>
      </c>
      <c r="D218" s="321">
        <v>0</v>
      </c>
      <c r="E218" s="187">
        <v>1378.9</v>
      </c>
    </row>
    <row r="219" spans="1:5">
      <c r="A219" s="186" t="s">
        <v>319</v>
      </c>
      <c r="B219" s="319" t="s">
        <v>849</v>
      </c>
      <c r="C219" s="320" t="s">
        <v>227</v>
      </c>
      <c r="D219" s="321">
        <v>801</v>
      </c>
      <c r="E219" s="187">
        <v>1378.9</v>
      </c>
    </row>
    <row r="220" spans="1:5" ht="31.5">
      <c r="A220" s="186" t="s">
        <v>337</v>
      </c>
      <c r="B220" s="319" t="s">
        <v>338</v>
      </c>
      <c r="C220" s="320" t="s">
        <v>219</v>
      </c>
      <c r="D220" s="321">
        <v>0</v>
      </c>
      <c r="E220" s="187">
        <v>9524.9</v>
      </c>
    </row>
    <row r="221" spans="1:5">
      <c r="A221" s="186" t="s">
        <v>339</v>
      </c>
      <c r="B221" s="319" t="s">
        <v>340</v>
      </c>
      <c r="C221" s="320" t="s">
        <v>219</v>
      </c>
      <c r="D221" s="321">
        <v>0</v>
      </c>
      <c r="E221" s="187">
        <v>14.4</v>
      </c>
    </row>
    <row r="222" spans="1:5">
      <c r="A222" s="186" t="s">
        <v>303</v>
      </c>
      <c r="B222" s="319" t="s">
        <v>340</v>
      </c>
      <c r="C222" s="320" t="s">
        <v>304</v>
      </c>
      <c r="D222" s="321">
        <v>0</v>
      </c>
      <c r="E222" s="187">
        <v>14.4</v>
      </c>
    </row>
    <row r="223" spans="1:5">
      <c r="A223" s="186" t="s">
        <v>276</v>
      </c>
      <c r="B223" s="319" t="s">
        <v>340</v>
      </c>
      <c r="C223" s="320" t="s">
        <v>304</v>
      </c>
      <c r="D223" s="321">
        <v>703</v>
      </c>
      <c r="E223" s="187">
        <v>14.4</v>
      </c>
    </row>
    <row r="224" spans="1:5">
      <c r="A224" s="186" t="s">
        <v>233</v>
      </c>
      <c r="B224" s="319" t="s">
        <v>341</v>
      </c>
      <c r="C224" s="320" t="s">
        <v>219</v>
      </c>
      <c r="D224" s="321">
        <v>0</v>
      </c>
      <c r="E224" s="187">
        <v>16</v>
      </c>
    </row>
    <row r="225" spans="1:5" ht="31.5">
      <c r="A225" s="186" t="s">
        <v>226</v>
      </c>
      <c r="B225" s="319" t="s">
        <v>341</v>
      </c>
      <c r="C225" s="320" t="s">
        <v>227</v>
      </c>
      <c r="D225" s="321">
        <v>0</v>
      </c>
      <c r="E225" s="187">
        <v>16</v>
      </c>
    </row>
    <row r="226" spans="1:5" ht="31.5">
      <c r="A226" s="186" t="s">
        <v>235</v>
      </c>
      <c r="B226" s="319" t="s">
        <v>341</v>
      </c>
      <c r="C226" s="320" t="s">
        <v>227</v>
      </c>
      <c r="D226" s="321">
        <v>705</v>
      </c>
      <c r="E226" s="187">
        <v>16</v>
      </c>
    </row>
    <row r="227" spans="1:5">
      <c r="A227" s="186" t="s">
        <v>236</v>
      </c>
      <c r="B227" s="319" t="s">
        <v>342</v>
      </c>
      <c r="C227" s="320" t="s">
        <v>219</v>
      </c>
      <c r="D227" s="321">
        <v>0</v>
      </c>
      <c r="E227" s="187">
        <v>5743.5</v>
      </c>
    </row>
    <row r="228" spans="1:5" ht="63">
      <c r="A228" s="186" t="s">
        <v>242</v>
      </c>
      <c r="B228" s="319" t="s">
        <v>342</v>
      </c>
      <c r="C228" s="320" t="s">
        <v>0</v>
      </c>
      <c r="D228" s="321">
        <v>0</v>
      </c>
      <c r="E228" s="187">
        <v>5322.7</v>
      </c>
    </row>
    <row r="229" spans="1:5">
      <c r="A229" s="186" t="s">
        <v>276</v>
      </c>
      <c r="B229" s="319" t="s">
        <v>342</v>
      </c>
      <c r="C229" s="320" t="s">
        <v>0</v>
      </c>
      <c r="D229" s="321">
        <v>703</v>
      </c>
      <c r="E229" s="187">
        <v>5322.7</v>
      </c>
    </row>
    <row r="230" spans="1:5" ht="31.5">
      <c r="A230" s="186" t="s">
        <v>226</v>
      </c>
      <c r="B230" s="319" t="s">
        <v>342</v>
      </c>
      <c r="C230" s="320" t="s">
        <v>227</v>
      </c>
      <c r="D230" s="321">
        <v>0</v>
      </c>
      <c r="E230" s="187">
        <v>420.8</v>
      </c>
    </row>
    <row r="231" spans="1:5">
      <c r="A231" s="186" t="s">
        <v>276</v>
      </c>
      <c r="B231" s="319" t="s">
        <v>342</v>
      </c>
      <c r="C231" s="320" t="s">
        <v>227</v>
      </c>
      <c r="D231" s="321">
        <v>703</v>
      </c>
      <c r="E231" s="187">
        <v>420.8</v>
      </c>
    </row>
    <row r="232" spans="1:5" ht="126" customHeight="1">
      <c r="A232" s="186" t="s">
        <v>279</v>
      </c>
      <c r="B232" s="319" t="s">
        <v>343</v>
      </c>
      <c r="C232" s="320" t="s">
        <v>219</v>
      </c>
      <c r="D232" s="321">
        <v>0</v>
      </c>
      <c r="E232" s="187">
        <v>3751</v>
      </c>
    </row>
    <row r="233" spans="1:5" ht="63">
      <c r="A233" s="186" t="s">
        <v>242</v>
      </c>
      <c r="B233" s="319" t="s">
        <v>343</v>
      </c>
      <c r="C233" s="320" t="s">
        <v>0</v>
      </c>
      <c r="D233" s="321">
        <v>0</v>
      </c>
      <c r="E233" s="187">
        <v>3751</v>
      </c>
    </row>
    <row r="234" spans="1:5">
      <c r="A234" s="186" t="s">
        <v>276</v>
      </c>
      <c r="B234" s="319" t="s">
        <v>343</v>
      </c>
      <c r="C234" s="320" t="s">
        <v>0</v>
      </c>
      <c r="D234" s="321">
        <v>703</v>
      </c>
      <c r="E234" s="187">
        <v>3751</v>
      </c>
    </row>
    <row r="235" spans="1:5" ht="31.5">
      <c r="A235" s="186" t="s">
        <v>344</v>
      </c>
      <c r="B235" s="319" t="s">
        <v>345</v>
      </c>
      <c r="C235" s="320" t="s">
        <v>219</v>
      </c>
      <c r="D235" s="321">
        <v>0</v>
      </c>
      <c r="E235" s="187">
        <v>1670.1</v>
      </c>
    </row>
    <row r="236" spans="1:5" ht="18" customHeight="1">
      <c r="A236" s="186" t="s">
        <v>346</v>
      </c>
      <c r="B236" s="319" t="s">
        <v>347</v>
      </c>
      <c r="C236" s="320" t="s">
        <v>219</v>
      </c>
      <c r="D236" s="321">
        <v>0</v>
      </c>
      <c r="E236" s="187">
        <v>1670.1</v>
      </c>
    </row>
    <row r="237" spans="1:5">
      <c r="A237" s="186" t="s">
        <v>348</v>
      </c>
      <c r="B237" s="319" t="s">
        <v>349</v>
      </c>
      <c r="C237" s="320" t="s">
        <v>219</v>
      </c>
      <c r="D237" s="321">
        <v>0</v>
      </c>
      <c r="E237" s="187">
        <v>980.1</v>
      </c>
    </row>
    <row r="238" spans="1:5" ht="63">
      <c r="A238" s="186" t="s">
        <v>242</v>
      </c>
      <c r="B238" s="319" t="s">
        <v>349</v>
      </c>
      <c r="C238" s="320" t="s">
        <v>0</v>
      </c>
      <c r="D238" s="321">
        <v>0</v>
      </c>
      <c r="E238" s="187">
        <v>977.2</v>
      </c>
    </row>
    <row r="239" spans="1:5">
      <c r="A239" s="186" t="s">
        <v>350</v>
      </c>
      <c r="B239" s="319" t="s">
        <v>349</v>
      </c>
      <c r="C239" s="320" t="s">
        <v>0</v>
      </c>
      <c r="D239" s="321">
        <v>804</v>
      </c>
      <c r="E239" s="187">
        <v>977.2</v>
      </c>
    </row>
    <row r="240" spans="1:5" ht="31.5">
      <c r="A240" s="186" t="s">
        <v>226</v>
      </c>
      <c r="B240" s="319" t="s">
        <v>349</v>
      </c>
      <c r="C240" s="320" t="s">
        <v>227</v>
      </c>
      <c r="D240" s="321">
        <v>0</v>
      </c>
      <c r="E240" s="187">
        <v>2.9</v>
      </c>
    </row>
    <row r="241" spans="1:5">
      <c r="A241" s="186" t="s">
        <v>350</v>
      </c>
      <c r="B241" s="319" t="s">
        <v>349</v>
      </c>
      <c r="C241" s="320" t="s">
        <v>227</v>
      </c>
      <c r="D241" s="321">
        <v>804</v>
      </c>
      <c r="E241" s="187">
        <v>2.9</v>
      </c>
    </row>
    <row r="242" spans="1:5" ht="126" customHeight="1">
      <c r="A242" s="186" t="s">
        <v>279</v>
      </c>
      <c r="B242" s="319" t="s">
        <v>351</v>
      </c>
      <c r="C242" s="320" t="s">
        <v>219</v>
      </c>
      <c r="D242" s="321">
        <v>0</v>
      </c>
      <c r="E242" s="187">
        <v>690</v>
      </c>
    </row>
    <row r="243" spans="1:5" ht="63">
      <c r="A243" s="186" t="s">
        <v>242</v>
      </c>
      <c r="B243" s="319" t="s">
        <v>351</v>
      </c>
      <c r="C243" s="320" t="s">
        <v>0</v>
      </c>
      <c r="D243" s="321">
        <v>0</v>
      </c>
      <c r="E243" s="187">
        <v>690</v>
      </c>
    </row>
    <row r="244" spans="1:5">
      <c r="A244" s="186" t="s">
        <v>350</v>
      </c>
      <c r="B244" s="319" t="s">
        <v>351</v>
      </c>
      <c r="C244" s="320" t="s">
        <v>0</v>
      </c>
      <c r="D244" s="321">
        <v>804</v>
      </c>
      <c r="E244" s="187">
        <v>690</v>
      </c>
    </row>
    <row r="245" spans="1:5" s="185" customFormat="1" ht="47.25">
      <c r="A245" s="183" t="s">
        <v>352</v>
      </c>
      <c r="B245" s="316" t="s">
        <v>353</v>
      </c>
      <c r="C245" s="317" t="s">
        <v>219</v>
      </c>
      <c r="D245" s="318">
        <v>0</v>
      </c>
      <c r="E245" s="184">
        <v>20592.599999999999</v>
      </c>
    </row>
    <row r="246" spans="1:5" ht="47.25">
      <c r="A246" s="186" t="s">
        <v>354</v>
      </c>
      <c r="B246" s="319" t="s">
        <v>355</v>
      </c>
      <c r="C246" s="320" t="s">
        <v>219</v>
      </c>
      <c r="D246" s="321">
        <v>0</v>
      </c>
      <c r="E246" s="187">
        <v>984.5</v>
      </c>
    </row>
    <row r="247" spans="1:5" ht="31.5">
      <c r="A247" s="186" t="s">
        <v>356</v>
      </c>
      <c r="B247" s="319" t="s">
        <v>357</v>
      </c>
      <c r="C247" s="320" t="s">
        <v>219</v>
      </c>
      <c r="D247" s="321">
        <v>0</v>
      </c>
      <c r="E247" s="187">
        <v>870</v>
      </c>
    </row>
    <row r="248" spans="1:5" ht="20.25" customHeight="1">
      <c r="A248" s="186" t="s">
        <v>358</v>
      </c>
      <c r="B248" s="319" t="s">
        <v>359</v>
      </c>
      <c r="C248" s="320" t="s">
        <v>219</v>
      </c>
      <c r="D248" s="321">
        <v>0</v>
      </c>
      <c r="E248" s="187">
        <v>870</v>
      </c>
    </row>
    <row r="249" spans="1:5" ht="31.5">
      <c r="A249" s="186" t="s">
        <v>360</v>
      </c>
      <c r="B249" s="319" t="s">
        <v>359</v>
      </c>
      <c r="C249" s="320" t="s">
        <v>361</v>
      </c>
      <c r="D249" s="321">
        <v>0</v>
      </c>
      <c r="E249" s="187">
        <v>870</v>
      </c>
    </row>
    <row r="250" spans="1:5">
      <c r="A250" s="186" t="s">
        <v>246</v>
      </c>
      <c r="B250" s="319" t="s">
        <v>359</v>
      </c>
      <c r="C250" s="320" t="s">
        <v>361</v>
      </c>
      <c r="D250" s="321">
        <v>702</v>
      </c>
      <c r="E250" s="187">
        <v>870</v>
      </c>
    </row>
    <row r="251" spans="1:5" ht="47.25">
      <c r="A251" s="186" t="s">
        <v>362</v>
      </c>
      <c r="B251" s="319" t="s">
        <v>363</v>
      </c>
      <c r="C251" s="320" t="s">
        <v>219</v>
      </c>
      <c r="D251" s="321">
        <v>0</v>
      </c>
      <c r="E251" s="187">
        <v>114.5</v>
      </c>
    </row>
    <row r="252" spans="1:5" ht="31.5">
      <c r="A252" s="186" t="s">
        <v>364</v>
      </c>
      <c r="B252" s="319" t="s">
        <v>365</v>
      </c>
      <c r="C252" s="320" t="s">
        <v>219</v>
      </c>
      <c r="D252" s="321">
        <v>0</v>
      </c>
      <c r="E252" s="187">
        <v>114.5</v>
      </c>
    </row>
    <row r="253" spans="1:5" ht="31.5">
      <c r="A253" s="186" t="s">
        <v>226</v>
      </c>
      <c r="B253" s="319" t="s">
        <v>365</v>
      </c>
      <c r="C253" s="320" t="s">
        <v>227</v>
      </c>
      <c r="D253" s="321">
        <v>0</v>
      </c>
      <c r="E253" s="187">
        <v>4.2</v>
      </c>
    </row>
    <row r="254" spans="1:5">
      <c r="A254" s="186" t="s">
        <v>366</v>
      </c>
      <c r="B254" s="319" t="s">
        <v>365</v>
      </c>
      <c r="C254" s="320" t="s">
        <v>227</v>
      </c>
      <c r="D254" s="321">
        <v>113</v>
      </c>
      <c r="E254" s="187">
        <v>4.2</v>
      </c>
    </row>
    <row r="255" spans="1:5">
      <c r="A255" s="186" t="s">
        <v>238</v>
      </c>
      <c r="B255" s="319" t="s">
        <v>365</v>
      </c>
      <c r="C255" s="320" t="s">
        <v>239</v>
      </c>
      <c r="D255" s="321">
        <v>0</v>
      </c>
      <c r="E255" s="187">
        <v>110.3</v>
      </c>
    </row>
    <row r="256" spans="1:5">
      <c r="A256" s="186" t="s">
        <v>366</v>
      </c>
      <c r="B256" s="319" t="s">
        <v>365</v>
      </c>
      <c r="C256" s="320" t="s">
        <v>239</v>
      </c>
      <c r="D256" s="321">
        <v>113</v>
      </c>
      <c r="E256" s="187">
        <v>110.3</v>
      </c>
    </row>
    <row r="257" spans="1:5" ht="30" customHeight="1">
      <c r="A257" s="186" t="s">
        <v>367</v>
      </c>
      <c r="B257" s="319" t="s">
        <v>368</v>
      </c>
      <c r="C257" s="320" t="s">
        <v>219</v>
      </c>
      <c r="D257" s="321">
        <v>0</v>
      </c>
      <c r="E257" s="187">
        <v>1159.2</v>
      </c>
    </row>
    <row r="258" spans="1:5" ht="31.5">
      <c r="A258" s="186" t="s">
        <v>369</v>
      </c>
      <c r="B258" s="319" t="s">
        <v>370</v>
      </c>
      <c r="C258" s="320" t="s">
        <v>219</v>
      </c>
      <c r="D258" s="321">
        <v>0</v>
      </c>
      <c r="E258" s="187">
        <v>1159.2</v>
      </c>
    </row>
    <row r="259" spans="1:5" ht="46.5" customHeight="1">
      <c r="A259" s="186" t="s">
        <v>371</v>
      </c>
      <c r="B259" s="319" t="s">
        <v>372</v>
      </c>
      <c r="C259" s="320" t="s">
        <v>219</v>
      </c>
      <c r="D259" s="321">
        <v>0</v>
      </c>
      <c r="E259" s="187">
        <v>1159.2</v>
      </c>
    </row>
    <row r="260" spans="1:5" ht="31.5">
      <c r="A260" s="186" t="s">
        <v>226</v>
      </c>
      <c r="B260" s="319" t="s">
        <v>372</v>
      </c>
      <c r="C260" s="320" t="s">
        <v>227</v>
      </c>
      <c r="D260" s="321">
        <v>0</v>
      </c>
      <c r="E260" s="187">
        <v>1159.2</v>
      </c>
    </row>
    <row r="261" spans="1:5">
      <c r="A261" s="186" t="s">
        <v>373</v>
      </c>
      <c r="B261" s="319" t="s">
        <v>372</v>
      </c>
      <c r="C261" s="320" t="s">
        <v>227</v>
      </c>
      <c r="D261" s="321">
        <v>405</v>
      </c>
      <c r="E261" s="187">
        <v>1159.2</v>
      </c>
    </row>
    <row r="262" spans="1:5" ht="47.25">
      <c r="A262" s="186" t="s">
        <v>374</v>
      </c>
      <c r="B262" s="319" t="s">
        <v>375</v>
      </c>
      <c r="C262" s="320" t="s">
        <v>219</v>
      </c>
      <c r="D262" s="321">
        <v>0</v>
      </c>
      <c r="E262" s="187">
        <v>396.8</v>
      </c>
    </row>
    <row r="263" spans="1:5" ht="30" customHeight="1">
      <c r="A263" s="186" t="s">
        <v>376</v>
      </c>
      <c r="B263" s="319" t="s">
        <v>377</v>
      </c>
      <c r="C263" s="320" t="s">
        <v>219</v>
      </c>
      <c r="D263" s="321">
        <v>0</v>
      </c>
      <c r="E263" s="187">
        <v>394.4</v>
      </c>
    </row>
    <row r="264" spans="1:5" ht="47.25">
      <c r="A264" s="186" t="s">
        <v>297</v>
      </c>
      <c r="B264" s="319" t="s">
        <v>378</v>
      </c>
      <c r="C264" s="320" t="s">
        <v>219</v>
      </c>
      <c r="D264" s="321">
        <v>0</v>
      </c>
      <c r="E264" s="187">
        <v>394.4</v>
      </c>
    </row>
    <row r="265" spans="1:5" ht="31.5">
      <c r="A265" s="186" t="s">
        <v>226</v>
      </c>
      <c r="B265" s="319" t="s">
        <v>378</v>
      </c>
      <c r="C265" s="320" t="s">
        <v>227</v>
      </c>
      <c r="D265" s="321">
        <v>0</v>
      </c>
      <c r="E265" s="187">
        <v>394.4</v>
      </c>
    </row>
    <row r="266" spans="1:5">
      <c r="A266" s="186" t="s">
        <v>228</v>
      </c>
      <c r="B266" s="319" t="s">
        <v>378</v>
      </c>
      <c r="C266" s="320" t="s">
        <v>227</v>
      </c>
      <c r="D266" s="321">
        <v>701</v>
      </c>
      <c r="E266" s="187">
        <v>2.8</v>
      </c>
    </row>
    <row r="267" spans="1:5">
      <c r="A267" s="186" t="s">
        <v>246</v>
      </c>
      <c r="B267" s="319" t="s">
        <v>378</v>
      </c>
      <c r="C267" s="320" t="s">
        <v>227</v>
      </c>
      <c r="D267" s="321">
        <v>702</v>
      </c>
      <c r="E267" s="187">
        <v>284.60000000000002</v>
      </c>
    </row>
    <row r="268" spans="1:5">
      <c r="A268" s="186" t="s">
        <v>319</v>
      </c>
      <c r="B268" s="319" t="s">
        <v>378</v>
      </c>
      <c r="C268" s="320" t="s">
        <v>227</v>
      </c>
      <c r="D268" s="321">
        <v>801</v>
      </c>
      <c r="E268" s="187">
        <v>107</v>
      </c>
    </row>
    <row r="269" spans="1:5" ht="47.25">
      <c r="A269" s="186" t="s">
        <v>379</v>
      </c>
      <c r="B269" s="319" t="s">
        <v>380</v>
      </c>
      <c r="C269" s="320" t="s">
        <v>219</v>
      </c>
      <c r="D269" s="321">
        <v>0</v>
      </c>
      <c r="E269" s="187">
        <v>2.4</v>
      </c>
    </row>
    <row r="270" spans="1:5" ht="47.25">
      <c r="A270" s="186" t="s">
        <v>297</v>
      </c>
      <c r="B270" s="319" t="s">
        <v>381</v>
      </c>
      <c r="C270" s="320" t="s">
        <v>219</v>
      </c>
      <c r="D270" s="321">
        <v>0</v>
      </c>
      <c r="E270" s="187">
        <v>2.4</v>
      </c>
    </row>
    <row r="271" spans="1:5" ht="31.5">
      <c r="A271" s="186" t="s">
        <v>226</v>
      </c>
      <c r="B271" s="319" t="s">
        <v>381</v>
      </c>
      <c r="C271" s="320" t="s">
        <v>227</v>
      </c>
      <c r="D271" s="321">
        <v>0</v>
      </c>
      <c r="E271" s="187">
        <v>2.4</v>
      </c>
    </row>
    <row r="272" spans="1:5" ht="47.25">
      <c r="A272" s="186" t="s">
        <v>382</v>
      </c>
      <c r="B272" s="319" t="s">
        <v>381</v>
      </c>
      <c r="C272" s="320" t="s">
        <v>227</v>
      </c>
      <c r="D272" s="321">
        <v>104</v>
      </c>
      <c r="E272" s="187">
        <v>2.4</v>
      </c>
    </row>
    <row r="273" spans="1:5" ht="47.25">
      <c r="A273" s="186" t="s">
        <v>383</v>
      </c>
      <c r="B273" s="319" t="s">
        <v>384</v>
      </c>
      <c r="C273" s="320" t="s">
        <v>219</v>
      </c>
      <c r="D273" s="321">
        <v>0</v>
      </c>
      <c r="E273" s="187">
        <v>18052.099999999999</v>
      </c>
    </row>
    <row r="274" spans="1:5" ht="31.5">
      <c r="A274" s="186" t="s">
        <v>385</v>
      </c>
      <c r="B274" s="319" t="s">
        <v>386</v>
      </c>
      <c r="C274" s="320" t="s">
        <v>219</v>
      </c>
      <c r="D274" s="321">
        <v>0</v>
      </c>
      <c r="E274" s="187">
        <v>6907.5</v>
      </c>
    </row>
    <row r="275" spans="1:5">
      <c r="A275" s="186" t="s">
        <v>290</v>
      </c>
      <c r="B275" s="319" t="s">
        <v>387</v>
      </c>
      <c r="C275" s="320" t="s">
        <v>219</v>
      </c>
      <c r="D275" s="321">
        <v>0</v>
      </c>
      <c r="E275" s="187">
        <v>4313.5</v>
      </c>
    </row>
    <row r="276" spans="1:5" ht="63">
      <c r="A276" s="186" t="s">
        <v>242</v>
      </c>
      <c r="B276" s="319" t="s">
        <v>387</v>
      </c>
      <c r="C276" s="320" t="s">
        <v>0</v>
      </c>
      <c r="D276" s="321">
        <v>0</v>
      </c>
      <c r="E276" s="187">
        <v>4290</v>
      </c>
    </row>
    <row r="277" spans="1:5">
      <c r="A277" s="186" t="s">
        <v>388</v>
      </c>
      <c r="B277" s="319" t="s">
        <v>387</v>
      </c>
      <c r="C277" s="320" t="s">
        <v>0</v>
      </c>
      <c r="D277" s="321">
        <v>505</v>
      </c>
      <c r="E277" s="187">
        <v>4290</v>
      </c>
    </row>
    <row r="278" spans="1:5" ht="31.5">
      <c r="A278" s="186" t="s">
        <v>226</v>
      </c>
      <c r="B278" s="319" t="s">
        <v>387</v>
      </c>
      <c r="C278" s="320" t="s">
        <v>227</v>
      </c>
      <c r="D278" s="321">
        <v>0</v>
      </c>
      <c r="E278" s="187">
        <v>23.5</v>
      </c>
    </row>
    <row r="279" spans="1:5">
      <c r="A279" s="186" t="s">
        <v>388</v>
      </c>
      <c r="B279" s="319" t="s">
        <v>387</v>
      </c>
      <c r="C279" s="320" t="s">
        <v>227</v>
      </c>
      <c r="D279" s="321">
        <v>505</v>
      </c>
      <c r="E279" s="187">
        <v>23.5</v>
      </c>
    </row>
    <row r="280" spans="1:5" ht="126" customHeight="1">
      <c r="A280" s="186" t="s">
        <v>279</v>
      </c>
      <c r="B280" s="319" t="s">
        <v>389</v>
      </c>
      <c r="C280" s="320" t="s">
        <v>219</v>
      </c>
      <c r="D280" s="321">
        <v>0</v>
      </c>
      <c r="E280" s="187">
        <v>2594</v>
      </c>
    </row>
    <row r="281" spans="1:5" ht="63">
      <c r="A281" s="186" t="s">
        <v>242</v>
      </c>
      <c r="B281" s="319" t="s">
        <v>389</v>
      </c>
      <c r="C281" s="320" t="s">
        <v>0</v>
      </c>
      <c r="D281" s="321">
        <v>0</v>
      </c>
      <c r="E281" s="187">
        <v>2594</v>
      </c>
    </row>
    <row r="282" spans="1:5">
      <c r="A282" s="186" t="s">
        <v>388</v>
      </c>
      <c r="B282" s="319" t="s">
        <v>389</v>
      </c>
      <c r="C282" s="320" t="s">
        <v>0</v>
      </c>
      <c r="D282" s="321">
        <v>505</v>
      </c>
      <c r="E282" s="187">
        <v>2594</v>
      </c>
    </row>
    <row r="283" spans="1:5" ht="31.5">
      <c r="A283" s="186" t="s">
        <v>390</v>
      </c>
      <c r="B283" s="319" t="s">
        <v>391</v>
      </c>
      <c r="C283" s="320" t="s">
        <v>219</v>
      </c>
      <c r="D283" s="321">
        <v>0</v>
      </c>
      <c r="E283" s="187">
        <v>11144.6</v>
      </c>
    </row>
    <row r="284" spans="1:5" ht="47.25">
      <c r="A284" s="186" t="s">
        <v>392</v>
      </c>
      <c r="B284" s="319" t="s">
        <v>393</v>
      </c>
      <c r="C284" s="320" t="s">
        <v>219</v>
      </c>
      <c r="D284" s="321">
        <v>0</v>
      </c>
      <c r="E284" s="187">
        <v>11144.6</v>
      </c>
    </row>
    <row r="285" spans="1:5" ht="63">
      <c r="A285" s="186" t="s">
        <v>242</v>
      </c>
      <c r="B285" s="319" t="s">
        <v>393</v>
      </c>
      <c r="C285" s="320" t="s">
        <v>0</v>
      </c>
      <c r="D285" s="321">
        <v>0</v>
      </c>
      <c r="E285" s="187">
        <v>899.6</v>
      </c>
    </row>
    <row r="286" spans="1:5">
      <c r="A286" s="186" t="s">
        <v>388</v>
      </c>
      <c r="B286" s="319" t="s">
        <v>393</v>
      </c>
      <c r="C286" s="320" t="s">
        <v>0</v>
      </c>
      <c r="D286" s="321">
        <v>505</v>
      </c>
      <c r="E286" s="187">
        <v>899.6</v>
      </c>
    </row>
    <row r="287" spans="1:5" ht="31.5">
      <c r="A287" s="186" t="s">
        <v>226</v>
      </c>
      <c r="B287" s="319" t="s">
        <v>393</v>
      </c>
      <c r="C287" s="320" t="s">
        <v>227</v>
      </c>
      <c r="D287" s="321">
        <v>0</v>
      </c>
      <c r="E287" s="187">
        <v>275</v>
      </c>
    </row>
    <row r="288" spans="1:5">
      <c r="A288" s="186" t="s">
        <v>388</v>
      </c>
      <c r="B288" s="319" t="s">
        <v>393</v>
      </c>
      <c r="C288" s="320" t="s">
        <v>227</v>
      </c>
      <c r="D288" s="321">
        <v>505</v>
      </c>
      <c r="E288" s="187">
        <v>45</v>
      </c>
    </row>
    <row r="289" spans="1:5">
      <c r="A289" s="186" t="s">
        <v>394</v>
      </c>
      <c r="B289" s="319" t="s">
        <v>393</v>
      </c>
      <c r="C289" s="320" t="s">
        <v>227</v>
      </c>
      <c r="D289" s="321">
        <v>1003</v>
      </c>
      <c r="E289" s="187">
        <v>230</v>
      </c>
    </row>
    <row r="290" spans="1:5">
      <c r="A290" s="186" t="s">
        <v>303</v>
      </c>
      <c r="B290" s="319" t="s">
        <v>393</v>
      </c>
      <c r="C290" s="320" t="s">
        <v>304</v>
      </c>
      <c r="D290" s="321">
        <v>0</v>
      </c>
      <c r="E290" s="187">
        <v>9970</v>
      </c>
    </row>
    <row r="291" spans="1:5">
      <c r="A291" s="186" t="s">
        <v>394</v>
      </c>
      <c r="B291" s="319" t="s">
        <v>393</v>
      </c>
      <c r="C291" s="320" t="s">
        <v>304</v>
      </c>
      <c r="D291" s="321">
        <v>1003</v>
      </c>
      <c r="E291" s="187">
        <v>9970</v>
      </c>
    </row>
    <row r="292" spans="1:5" s="185" customFormat="1" ht="47.25">
      <c r="A292" s="183" t="s">
        <v>395</v>
      </c>
      <c r="B292" s="316" t="s">
        <v>396</v>
      </c>
      <c r="C292" s="317" t="s">
        <v>219</v>
      </c>
      <c r="D292" s="318">
        <v>0</v>
      </c>
      <c r="E292" s="184">
        <v>148749.29999999999</v>
      </c>
    </row>
    <row r="293" spans="1:5" ht="63">
      <c r="A293" s="186" t="s">
        <v>397</v>
      </c>
      <c r="B293" s="319" t="s">
        <v>398</v>
      </c>
      <c r="C293" s="320" t="s">
        <v>219</v>
      </c>
      <c r="D293" s="321">
        <v>0</v>
      </c>
      <c r="E293" s="187">
        <v>37770.6</v>
      </c>
    </row>
    <row r="294" spans="1:5" ht="63">
      <c r="A294" s="186" t="s">
        <v>399</v>
      </c>
      <c r="B294" s="319" t="s">
        <v>400</v>
      </c>
      <c r="C294" s="320" t="s">
        <v>219</v>
      </c>
      <c r="D294" s="321">
        <v>0</v>
      </c>
      <c r="E294" s="187">
        <v>37770.6</v>
      </c>
    </row>
    <row r="295" spans="1:5">
      <c r="A295" s="186" t="s">
        <v>233</v>
      </c>
      <c r="B295" s="319" t="s">
        <v>401</v>
      </c>
      <c r="C295" s="320" t="s">
        <v>219</v>
      </c>
      <c r="D295" s="321">
        <v>0</v>
      </c>
      <c r="E295" s="187">
        <v>80</v>
      </c>
    </row>
    <row r="296" spans="1:5" ht="31.5">
      <c r="A296" s="186" t="s">
        <v>226</v>
      </c>
      <c r="B296" s="319" t="s">
        <v>401</v>
      </c>
      <c r="C296" s="320" t="s">
        <v>227</v>
      </c>
      <c r="D296" s="321">
        <v>0</v>
      </c>
      <c r="E296" s="187">
        <v>80</v>
      </c>
    </row>
    <row r="297" spans="1:5" ht="31.5">
      <c r="A297" s="186" t="s">
        <v>235</v>
      </c>
      <c r="B297" s="319" t="s">
        <v>401</v>
      </c>
      <c r="C297" s="320" t="s">
        <v>227</v>
      </c>
      <c r="D297" s="321">
        <v>705</v>
      </c>
      <c r="E297" s="187">
        <v>80</v>
      </c>
    </row>
    <row r="298" spans="1:5">
      <c r="A298" s="186" t="s">
        <v>348</v>
      </c>
      <c r="B298" s="319" t="s">
        <v>402</v>
      </c>
      <c r="C298" s="320" t="s">
        <v>219</v>
      </c>
      <c r="D298" s="321">
        <v>0</v>
      </c>
      <c r="E298" s="187">
        <v>8191.6</v>
      </c>
    </row>
    <row r="299" spans="1:5" ht="63">
      <c r="A299" s="186" t="s">
        <v>242</v>
      </c>
      <c r="B299" s="319" t="s">
        <v>402</v>
      </c>
      <c r="C299" s="320" t="s">
        <v>0</v>
      </c>
      <c r="D299" s="321">
        <v>0</v>
      </c>
      <c r="E299" s="187">
        <v>6347.4</v>
      </c>
    </row>
    <row r="300" spans="1:5" ht="31.5">
      <c r="A300" s="186" t="s">
        <v>403</v>
      </c>
      <c r="B300" s="319" t="s">
        <v>402</v>
      </c>
      <c r="C300" s="320" t="s">
        <v>0</v>
      </c>
      <c r="D300" s="321">
        <v>106</v>
      </c>
      <c r="E300" s="187">
        <v>6347.4</v>
      </c>
    </row>
    <row r="301" spans="1:5" ht="31.5">
      <c r="A301" s="186" t="s">
        <v>226</v>
      </c>
      <c r="B301" s="319" t="s">
        <v>402</v>
      </c>
      <c r="C301" s="320" t="s">
        <v>227</v>
      </c>
      <c r="D301" s="321">
        <v>0</v>
      </c>
      <c r="E301" s="187">
        <v>1844.2</v>
      </c>
    </row>
    <row r="302" spans="1:5" ht="31.5">
      <c r="A302" s="186" t="s">
        <v>403</v>
      </c>
      <c r="B302" s="319" t="s">
        <v>402</v>
      </c>
      <c r="C302" s="320" t="s">
        <v>227</v>
      </c>
      <c r="D302" s="321">
        <v>106</v>
      </c>
      <c r="E302" s="187">
        <v>1844.2</v>
      </c>
    </row>
    <row r="303" spans="1:5">
      <c r="A303" s="186" t="s">
        <v>236</v>
      </c>
      <c r="B303" s="319" t="s">
        <v>404</v>
      </c>
      <c r="C303" s="320" t="s">
        <v>219</v>
      </c>
      <c r="D303" s="321">
        <v>0</v>
      </c>
      <c r="E303" s="187">
        <v>15655</v>
      </c>
    </row>
    <row r="304" spans="1:5" ht="63">
      <c r="A304" s="186" t="s">
        <v>242</v>
      </c>
      <c r="B304" s="319" t="s">
        <v>404</v>
      </c>
      <c r="C304" s="320" t="s">
        <v>0</v>
      </c>
      <c r="D304" s="321">
        <v>0</v>
      </c>
      <c r="E304" s="187">
        <v>14541.7</v>
      </c>
    </row>
    <row r="305" spans="1:5">
      <c r="A305" s="186" t="s">
        <v>366</v>
      </c>
      <c r="B305" s="319" t="s">
        <v>404</v>
      </c>
      <c r="C305" s="320" t="s">
        <v>0</v>
      </c>
      <c r="D305" s="321">
        <v>113</v>
      </c>
      <c r="E305" s="187">
        <v>14541.7</v>
      </c>
    </row>
    <row r="306" spans="1:5" ht="31.5">
      <c r="A306" s="186" t="s">
        <v>226</v>
      </c>
      <c r="B306" s="319" t="s">
        <v>404</v>
      </c>
      <c r="C306" s="320" t="s">
        <v>227</v>
      </c>
      <c r="D306" s="321">
        <v>0</v>
      </c>
      <c r="E306" s="187">
        <v>1113.3</v>
      </c>
    </row>
    <row r="307" spans="1:5">
      <c r="A307" s="186" t="s">
        <v>366</v>
      </c>
      <c r="B307" s="319" t="s">
        <v>404</v>
      </c>
      <c r="C307" s="320" t="s">
        <v>227</v>
      </c>
      <c r="D307" s="321">
        <v>113</v>
      </c>
      <c r="E307" s="187">
        <v>1113.3</v>
      </c>
    </row>
    <row r="308" spans="1:5" ht="126" customHeight="1">
      <c r="A308" s="186" t="s">
        <v>279</v>
      </c>
      <c r="B308" s="319" t="s">
        <v>405</v>
      </c>
      <c r="C308" s="320" t="s">
        <v>219</v>
      </c>
      <c r="D308" s="321">
        <v>0</v>
      </c>
      <c r="E308" s="187">
        <v>13844</v>
      </c>
    </row>
    <row r="309" spans="1:5" ht="63">
      <c r="A309" s="186" t="s">
        <v>242</v>
      </c>
      <c r="B309" s="319" t="s">
        <v>405</v>
      </c>
      <c r="C309" s="320" t="s">
        <v>0</v>
      </c>
      <c r="D309" s="321">
        <v>0</v>
      </c>
      <c r="E309" s="187">
        <v>13844</v>
      </c>
    </row>
    <row r="310" spans="1:5">
      <c r="A310" s="186" t="s">
        <v>366</v>
      </c>
      <c r="B310" s="319" t="s">
        <v>405</v>
      </c>
      <c r="C310" s="320" t="s">
        <v>0</v>
      </c>
      <c r="D310" s="321">
        <v>113</v>
      </c>
      <c r="E310" s="187">
        <v>10260</v>
      </c>
    </row>
    <row r="311" spans="1:5" ht="31.5">
      <c r="A311" s="186" t="s">
        <v>403</v>
      </c>
      <c r="B311" s="319" t="s">
        <v>405</v>
      </c>
      <c r="C311" s="320" t="s">
        <v>0</v>
      </c>
      <c r="D311" s="321">
        <v>106</v>
      </c>
      <c r="E311" s="187">
        <v>3584</v>
      </c>
    </row>
    <row r="312" spans="1:5" ht="46.5" customHeight="1">
      <c r="A312" s="186" t="s">
        <v>406</v>
      </c>
      <c r="B312" s="319" t="s">
        <v>407</v>
      </c>
      <c r="C312" s="320" t="s">
        <v>219</v>
      </c>
      <c r="D312" s="321">
        <v>0</v>
      </c>
      <c r="E312" s="187">
        <v>110978.7</v>
      </c>
    </row>
    <row r="313" spans="1:5" ht="31.5">
      <c r="A313" s="186" t="s">
        <v>408</v>
      </c>
      <c r="B313" s="319" t="s">
        <v>409</v>
      </c>
      <c r="C313" s="320" t="s">
        <v>219</v>
      </c>
      <c r="D313" s="321">
        <v>0</v>
      </c>
      <c r="E313" s="187">
        <v>110978.7</v>
      </c>
    </row>
    <row r="314" spans="1:5" ht="47.25">
      <c r="A314" s="186" t="s">
        <v>410</v>
      </c>
      <c r="B314" s="319" t="s">
        <v>411</v>
      </c>
      <c r="C314" s="320" t="s">
        <v>219</v>
      </c>
      <c r="D314" s="321">
        <v>0</v>
      </c>
      <c r="E314" s="187">
        <v>17519.900000000001</v>
      </c>
    </row>
    <row r="315" spans="1:5">
      <c r="A315" s="186" t="s">
        <v>412</v>
      </c>
      <c r="B315" s="319" t="s">
        <v>411</v>
      </c>
      <c r="C315" s="320" t="s">
        <v>413</v>
      </c>
      <c r="D315" s="321">
        <v>0</v>
      </c>
      <c r="E315" s="187">
        <v>17519.900000000001</v>
      </c>
    </row>
    <row r="316" spans="1:5">
      <c r="A316" s="186" t="s">
        <v>414</v>
      </c>
      <c r="B316" s="319" t="s">
        <v>411</v>
      </c>
      <c r="C316" s="320" t="s">
        <v>413</v>
      </c>
      <c r="D316" s="321">
        <v>1403</v>
      </c>
      <c r="E316" s="187">
        <v>17519.900000000001</v>
      </c>
    </row>
    <row r="317" spans="1:5" ht="47.25">
      <c r="A317" s="186" t="s">
        <v>415</v>
      </c>
      <c r="B317" s="319" t="s">
        <v>416</v>
      </c>
      <c r="C317" s="320" t="s">
        <v>219</v>
      </c>
      <c r="D317" s="321">
        <v>0</v>
      </c>
      <c r="E317" s="187">
        <v>92533.4</v>
      </c>
    </row>
    <row r="318" spans="1:5">
      <c r="A318" s="186" t="s">
        <v>412</v>
      </c>
      <c r="B318" s="319" t="s">
        <v>416</v>
      </c>
      <c r="C318" s="320" t="s">
        <v>413</v>
      </c>
      <c r="D318" s="321">
        <v>0</v>
      </c>
      <c r="E318" s="187">
        <v>92533.4</v>
      </c>
    </row>
    <row r="319" spans="1:5" ht="31.5">
      <c r="A319" s="186" t="s">
        <v>417</v>
      </c>
      <c r="B319" s="319" t="s">
        <v>416</v>
      </c>
      <c r="C319" s="320" t="s">
        <v>413</v>
      </c>
      <c r="D319" s="321">
        <v>1401</v>
      </c>
      <c r="E319" s="187">
        <v>92533.4</v>
      </c>
    </row>
    <row r="320" spans="1:5">
      <c r="A320" s="186" t="s">
        <v>418</v>
      </c>
      <c r="B320" s="319" t="s">
        <v>419</v>
      </c>
      <c r="C320" s="320" t="s">
        <v>219</v>
      </c>
      <c r="D320" s="321">
        <v>0</v>
      </c>
      <c r="E320" s="187">
        <v>925.4</v>
      </c>
    </row>
    <row r="321" spans="1:5">
      <c r="A321" s="186" t="s">
        <v>412</v>
      </c>
      <c r="B321" s="319" t="s">
        <v>419</v>
      </c>
      <c r="C321" s="320" t="s">
        <v>413</v>
      </c>
      <c r="D321" s="321">
        <v>0</v>
      </c>
      <c r="E321" s="187">
        <v>925.4</v>
      </c>
    </row>
    <row r="322" spans="1:5" ht="31.5">
      <c r="A322" s="186" t="s">
        <v>417</v>
      </c>
      <c r="B322" s="319" t="s">
        <v>419</v>
      </c>
      <c r="C322" s="320" t="s">
        <v>413</v>
      </c>
      <c r="D322" s="321">
        <v>1401</v>
      </c>
      <c r="E322" s="187">
        <v>925.4</v>
      </c>
    </row>
    <row r="323" spans="1:5" s="185" customFormat="1" ht="47.25">
      <c r="A323" s="183" t="s">
        <v>420</v>
      </c>
      <c r="B323" s="316" t="s">
        <v>421</v>
      </c>
      <c r="C323" s="317" t="s">
        <v>219</v>
      </c>
      <c r="D323" s="318">
        <v>0</v>
      </c>
      <c r="E323" s="184">
        <v>39386</v>
      </c>
    </row>
    <row r="324" spans="1:5" ht="47.25" customHeight="1">
      <c r="A324" s="186" t="s">
        <v>422</v>
      </c>
      <c r="B324" s="319" t="s">
        <v>423</v>
      </c>
      <c r="C324" s="320" t="s">
        <v>219</v>
      </c>
      <c r="D324" s="321">
        <v>0</v>
      </c>
      <c r="E324" s="187">
        <v>1340.9</v>
      </c>
    </row>
    <row r="325" spans="1:5" ht="31.5">
      <c r="A325" s="186" t="s">
        <v>424</v>
      </c>
      <c r="B325" s="319" t="s">
        <v>425</v>
      </c>
      <c r="C325" s="320" t="s">
        <v>219</v>
      </c>
      <c r="D325" s="321">
        <v>0</v>
      </c>
      <c r="E325" s="187">
        <v>1340.9</v>
      </c>
    </row>
    <row r="326" spans="1:5">
      <c r="A326" s="186" t="s">
        <v>426</v>
      </c>
      <c r="B326" s="319" t="s">
        <v>427</v>
      </c>
      <c r="C326" s="320" t="s">
        <v>219</v>
      </c>
      <c r="D326" s="321">
        <v>0</v>
      </c>
      <c r="E326" s="187">
        <v>515</v>
      </c>
    </row>
    <row r="327" spans="1:5" ht="31.5">
      <c r="A327" s="186" t="s">
        <v>226</v>
      </c>
      <c r="B327" s="319" t="s">
        <v>427</v>
      </c>
      <c r="C327" s="320" t="s">
        <v>227</v>
      </c>
      <c r="D327" s="321">
        <v>0</v>
      </c>
      <c r="E327" s="187">
        <v>515</v>
      </c>
    </row>
    <row r="328" spans="1:5">
      <c r="A328" s="186" t="s">
        <v>366</v>
      </c>
      <c r="B328" s="319" t="s">
        <v>427</v>
      </c>
      <c r="C328" s="320" t="s">
        <v>227</v>
      </c>
      <c r="D328" s="321">
        <v>113</v>
      </c>
      <c r="E328" s="187">
        <v>515</v>
      </c>
    </row>
    <row r="329" spans="1:5">
      <c r="A329" s="186" t="s">
        <v>428</v>
      </c>
      <c r="B329" s="319" t="s">
        <v>429</v>
      </c>
      <c r="C329" s="320" t="s">
        <v>219</v>
      </c>
      <c r="D329" s="321">
        <v>0</v>
      </c>
      <c r="E329" s="187">
        <v>200</v>
      </c>
    </row>
    <row r="330" spans="1:5" ht="31.5">
      <c r="A330" s="186" t="s">
        <v>226</v>
      </c>
      <c r="B330" s="319" t="s">
        <v>429</v>
      </c>
      <c r="C330" s="320" t="s">
        <v>227</v>
      </c>
      <c r="D330" s="321">
        <v>0</v>
      </c>
      <c r="E330" s="187">
        <v>200</v>
      </c>
    </row>
    <row r="331" spans="1:5">
      <c r="A331" s="186" t="s">
        <v>366</v>
      </c>
      <c r="B331" s="319" t="s">
        <v>429</v>
      </c>
      <c r="C331" s="320" t="s">
        <v>227</v>
      </c>
      <c r="D331" s="321">
        <v>113</v>
      </c>
      <c r="E331" s="187">
        <v>200</v>
      </c>
    </row>
    <row r="332" spans="1:5" ht="47.25">
      <c r="A332" s="186" t="s">
        <v>430</v>
      </c>
      <c r="B332" s="319" t="s">
        <v>431</v>
      </c>
      <c r="C332" s="320" t="s">
        <v>219</v>
      </c>
      <c r="D332" s="321">
        <v>0</v>
      </c>
      <c r="E332" s="187">
        <v>500</v>
      </c>
    </row>
    <row r="333" spans="1:5" ht="31.5">
      <c r="A333" s="186" t="s">
        <v>226</v>
      </c>
      <c r="B333" s="319" t="s">
        <v>431</v>
      </c>
      <c r="C333" s="320" t="s">
        <v>227</v>
      </c>
      <c r="D333" s="321">
        <v>0</v>
      </c>
      <c r="E333" s="187">
        <v>500</v>
      </c>
    </row>
    <row r="334" spans="1:5">
      <c r="A334" s="186" t="s">
        <v>432</v>
      </c>
      <c r="B334" s="319" t="s">
        <v>431</v>
      </c>
      <c r="C334" s="320" t="s">
        <v>227</v>
      </c>
      <c r="D334" s="321">
        <v>412</v>
      </c>
      <c r="E334" s="187">
        <v>500</v>
      </c>
    </row>
    <row r="335" spans="1:5">
      <c r="A335" s="186" t="s">
        <v>433</v>
      </c>
      <c r="B335" s="319" t="s">
        <v>434</v>
      </c>
      <c r="C335" s="320" t="s">
        <v>219</v>
      </c>
      <c r="D335" s="321">
        <v>0</v>
      </c>
      <c r="E335" s="187">
        <v>122.8</v>
      </c>
    </row>
    <row r="336" spans="1:5">
      <c r="A336" s="186" t="s">
        <v>238</v>
      </c>
      <c r="B336" s="319" t="s">
        <v>434</v>
      </c>
      <c r="C336" s="320" t="s">
        <v>239</v>
      </c>
      <c r="D336" s="321">
        <v>0</v>
      </c>
      <c r="E336" s="187">
        <v>122.8</v>
      </c>
    </row>
    <row r="337" spans="1:5">
      <c r="A337" s="186" t="s">
        <v>366</v>
      </c>
      <c r="B337" s="319" t="s">
        <v>434</v>
      </c>
      <c r="C337" s="320" t="s">
        <v>239</v>
      </c>
      <c r="D337" s="321">
        <v>113</v>
      </c>
      <c r="E337" s="187">
        <v>122.8</v>
      </c>
    </row>
    <row r="338" spans="1:5" ht="31.5">
      <c r="A338" s="186" t="s">
        <v>435</v>
      </c>
      <c r="B338" s="319" t="s">
        <v>436</v>
      </c>
      <c r="C338" s="320" t="s">
        <v>219</v>
      </c>
      <c r="D338" s="321">
        <v>0</v>
      </c>
      <c r="E338" s="187">
        <v>3.1</v>
      </c>
    </row>
    <row r="339" spans="1:5" ht="31.5">
      <c r="A339" s="186" t="s">
        <v>226</v>
      </c>
      <c r="B339" s="319" t="s">
        <v>436</v>
      </c>
      <c r="C339" s="320" t="s">
        <v>227</v>
      </c>
      <c r="D339" s="321">
        <v>0</v>
      </c>
      <c r="E339" s="187">
        <v>3.1</v>
      </c>
    </row>
    <row r="340" spans="1:5">
      <c r="A340" s="186" t="s">
        <v>437</v>
      </c>
      <c r="B340" s="319" t="s">
        <v>436</v>
      </c>
      <c r="C340" s="320" t="s">
        <v>227</v>
      </c>
      <c r="D340" s="321">
        <v>501</v>
      </c>
      <c r="E340" s="187">
        <v>3.1</v>
      </c>
    </row>
    <row r="341" spans="1:5" ht="46.5" customHeight="1">
      <c r="A341" s="186" t="s">
        <v>438</v>
      </c>
      <c r="B341" s="319" t="s">
        <v>439</v>
      </c>
      <c r="C341" s="320" t="s">
        <v>219</v>
      </c>
      <c r="D341" s="321">
        <v>0</v>
      </c>
      <c r="E341" s="187">
        <v>33645.1</v>
      </c>
    </row>
    <row r="342" spans="1:5" ht="47.25">
      <c r="A342" s="186" t="s">
        <v>440</v>
      </c>
      <c r="B342" s="319" t="s">
        <v>441</v>
      </c>
      <c r="C342" s="320" t="s">
        <v>219</v>
      </c>
      <c r="D342" s="321">
        <v>0</v>
      </c>
      <c r="E342" s="187">
        <v>30187.1</v>
      </c>
    </row>
    <row r="343" spans="1:5">
      <c r="A343" s="186" t="s">
        <v>442</v>
      </c>
      <c r="B343" s="319" t="s">
        <v>443</v>
      </c>
      <c r="C343" s="320" t="s">
        <v>219</v>
      </c>
      <c r="D343" s="321">
        <v>0</v>
      </c>
      <c r="E343" s="187">
        <v>16920.400000000001</v>
      </c>
    </row>
    <row r="344" spans="1:5" ht="31.5">
      <c r="A344" s="186" t="s">
        <v>444</v>
      </c>
      <c r="B344" s="319" t="s">
        <v>443</v>
      </c>
      <c r="C344" s="320" t="s">
        <v>445</v>
      </c>
      <c r="D344" s="321">
        <v>0</v>
      </c>
      <c r="E344" s="187">
        <v>16920.400000000001</v>
      </c>
    </row>
    <row r="345" spans="1:5">
      <c r="A345" s="186" t="s">
        <v>366</v>
      </c>
      <c r="B345" s="319" t="s">
        <v>443</v>
      </c>
      <c r="C345" s="320" t="s">
        <v>445</v>
      </c>
      <c r="D345" s="321">
        <v>113</v>
      </c>
      <c r="E345" s="187">
        <v>16920.400000000001</v>
      </c>
    </row>
    <row r="346" spans="1:5" ht="31.5">
      <c r="A346" s="186" t="s">
        <v>446</v>
      </c>
      <c r="B346" s="319" t="s">
        <v>447</v>
      </c>
      <c r="C346" s="320" t="s">
        <v>219</v>
      </c>
      <c r="D346" s="321">
        <v>0</v>
      </c>
      <c r="E346" s="187">
        <v>2542.6999999999998</v>
      </c>
    </row>
    <row r="347" spans="1:5" ht="31.5">
      <c r="A347" s="186" t="s">
        <v>444</v>
      </c>
      <c r="B347" s="319" t="s">
        <v>447</v>
      </c>
      <c r="C347" s="320" t="s">
        <v>445</v>
      </c>
      <c r="D347" s="321">
        <v>0</v>
      </c>
      <c r="E347" s="187">
        <v>2542.6999999999998</v>
      </c>
    </row>
    <row r="348" spans="1:5">
      <c r="A348" s="186" t="s">
        <v>366</v>
      </c>
      <c r="B348" s="319" t="s">
        <v>447</v>
      </c>
      <c r="C348" s="320" t="s">
        <v>445</v>
      </c>
      <c r="D348" s="321">
        <v>113</v>
      </c>
      <c r="E348" s="187">
        <v>2542.6999999999998</v>
      </c>
    </row>
    <row r="349" spans="1:5" ht="126" customHeight="1">
      <c r="A349" s="186" t="s">
        <v>279</v>
      </c>
      <c r="B349" s="319" t="s">
        <v>448</v>
      </c>
      <c r="C349" s="320" t="s">
        <v>219</v>
      </c>
      <c r="D349" s="321">
        <v>0</v>
      </c>
      <c r="E349" s="187">
        <v>10724</v>
      </c>
    </row>
    <row r="350" spans="1:5" ht="31.5">
      <c r="A350" s="186" t="s">
        <v>444</v>
      </c>
      <c r="B350" s="319" t="s">
        <v>448</v>
      </c>
      <c r="C350" s="320" t="s">
        <v>445</v>
      </c>
      <c r="D350" s="321">
        <v>0</v>
      </c>
      <c r="E350" s="187">
        <v>10724</v>
      </c>
    </row>
    <row r="351" spans="1:5">
      <c r="A351" s="186" t="s">
        <v>366</v>
      </c>
      <c r="B351" s="319" t="s">
        <v>448</v>
      </c>
      <c r="C351" s="320" t="s">
        <v>445</v>
      </c>
      <c r="D351" s="321">
        <v>113</v>
      </c>
      <c r="E351" s="187">
        <v>10724</v>
      </c>
    </row>
    <row r="352" spans="1:5" ht="47.25">
      <c r="A352" s="186" t="s">
        <v>449</v>
      </c>
      <c r="B352" s="319" t="s">
        <v>450</v>
      </c>
      <c r="C352" s="320" t="s">
        <v>219</v>
      </c>
      <c r="D352" s="321">
        <v>0</v>
      </c>
      <c r="E352" s="187">
        <v>3458</v>
      </c>
    </row>
    <row r="353" spans="1:5" ht="31.5">
      <c r="A353" s="186" t="s">
        <v>451</v>
      </c>
      <c r="B353" s="319" t="s">
        <v>452</v>
      </c>
      <c r="C353" s="320" t="s">
        <v>219</v>
      </c>
      <c r="D353" s="321">
        <v>0</v>
      </c>
      <c r="E353" s="187">
        <v>3458</v>
      </c>
    </row>
    <row r="354" spans="1:5">
      <c r="A354" s="186" t="s">
        <v>238</v>
      </c>
      <c r="B354" s="319" t="s">
        <v>452</v>
      </c>
      <c r="C354" s="320" t="s">
        <v>239</v>
      </c>
      <c r="D354" s="321">
        <v>0</v>
      </c>
      <c r="E354" s="187">
        <v>3458</v>
      </c>
    </row>
    <row r="355" spans="1:5">
      <c r="A355" s="186" t="s">
        <v>453</v>
      </c>
      <c r="B355" s="319" t="s">
        <v>452</v>
      </c>
      <c r="C355" s="320" t="s">
        <v>239</v>
      </c>
      <c r="D355" s="321">
        <v>1202</v>
      </c>
      <c r="E355" s="187">
        <v>3458</v>
      </c>
    </row>
    <row r="356" spans="1:5" ht="47.25">
      <c r="A356" s="186" t="s">
        <v>454</v>
      </c>
      <c r="B356" s="319" t="s">
        <v>455</v>
      </c>
      <c r="C356" s="320" t="s">
        <v>219</v>
      </c>
      <c r="D356" s="321">
        <v>0</v>
      </c>
      <c r="E356" s="187">
        <v>4400</v>
      </c>
    </row>
    <row r="357" spans="1:5">
      <c r="A357" s="186" t="s">
        <v>456</v>
      </c>
      <c r="B357" s="319" t="s">
        <v>457</v>
      </c>
      <c r="C357" s="320" t="s">
        <v>219</v>
      </c>
      <c r="D357" s="321">
        <v>0</v>
      </c>
      <c r="E357" s="187">
        <v>4400</v>
      </c>
    </row>
    <row r="358" spans="1:5">
      <c r="A358" s="186" t="s">
        <v>233</v>
      </c>
      <c r="B358" s="319" t="s">
        <v>458</v>
      </c>
      <c r="C358" s="320" t="s">
        <v>219</v>
      </c>
      <c r="D358" s="321">
        <v>0</v>
      </c>
      <c r="E358" s="187">
        <v>15</v>
      </c>
    </row>
    <row r="359" spans="1:5" ht="31.5">
      <c r="A359" s="186" t="s">
        <v>226</v>
      </c>
      <c r="B359" s="319" t="s">
        <v>458</v>
      </c>
      <c r="C359" s="320" t="s">
        <v>227</v>
      </c>
      <c r="D359" s="321">
        <v>0</v>
      </c>
      <c r="E359" s="187">
        <v>15</v>
      </c>
    </row>
    <row r="360" spans="1:5" ht="31.5">
      <c r="A360" s="186" t="s">
        <v>235</v>
      </c>
      <c r="B360" s="319" t="s">
        <v>458</v>
      </c>
      <c r="C360" s="320" t="s">
        <v>227</v>
      </c>
      <c r="D360" s="321">
        <v>705</v>
      </c>
      <c r="E360" s="187">
        <v>15</v>
      </c>
    </row>
    <row r="361" spans="1:5">
      <c r="A361" s="186" t="s">
        <v>290</v>
      </c>
      <c r="B361" s="319" t="s">
        <v>459</v>
      </c>
      <c r="C361" s="320" t="s">
        <v>219</v>
      </c>
      <c r="D361" s="321">
        <v>0</v>
      </c>
      <c r="E361" s="187">
        <v>2603.9</v>
      </c>
    </row>
    <row r="362" spans="1:5" ht="63">
      <c r="A362" s="186" t="s">
        <v>242</v>
      </c>
      <c r="B362" s="319" t="s">
        <v>459</v>
      </c>
      <c r="C362" s="320" t="s">
        <v>0</v>
      </c>
      <c r="D362" s="321">
        <v>0</v>
      </c>
      <c r="E362" s="187">
        <v>2532.9</v>
      </c>
    </row>
    <row r="363" spans="1:5">
      <c r="A363" s="186" t="s">
        <v>366</v>
      </c>
      <c r="B363" s="319" t="s">
        <v>459</v>
      </c>
      <c r="C363" s="320" t="s">
        <v>0</v>
      </c>
      <c r="D363" s="321">
        <v>113</v>
      </c>
      <c r="E363" s="187">
        <v>2532.9</v>
      </c>
    </row>
    <row r="364" spans="1:5" ht="31.5">
      <c r="A364" s="186" t="s">
        <v>226</v>
      </c>
      <c r="B364" s="319" t="s">
        <v>459</v>
      </c>
      <c r="C364" s="320" t="s">
        <v>227</v>
      </c>
      <c r="D364" s="321">
        <v>0</v>
      </c>
      <c r="E364" s="187">
        <v>69.5</v>
      </c>
    </row>
    <row r="365" spans="1:5">
      <c r="A365" s="186" t="s">
        <v>366</v>
      </c>
      <c r="B365" s="319" t="s">
        <v>459</v>
      </c>
      <c r="C365" s="320" t="s">
        <v>227</v>
      </c>
      <c r="D365" s="321">
        <v>113</v>
      </c>
      <c r="E365" s="187">
        <v>69.5</v>
      </c>
    </row>
    <row r="366" spans="1:5">
      <c r="A366" s="186" t="s">
        <v>238</v>
      </c>
      <c r="B366" s="319" t="s">
        <v>459</v>
      </c>
      <c r="C366" s="320" t="s">
        <v>239</v>
      </c>
      <c r="D366" s="321">
        <v>0</v>
      </c>
      <c r="E366" s="187">
        <v>1.5</v>
      </c>
    </row>
    <row r="367" spans="1:5">
      <c r="A367" s="186" t="s">
        <v>366</v>
      </c>
      <c r="B367" s="319" t="s">
        <v>459</v>
      </c>
      <c r="C367" s="320" t="s">
        <v>239</v>
      </c>
      <c r="D367" s="321">
        <v>113</v>
      </c>
      <c r="E367" s="187">
        <v>1.5</v>
      </c>
    </row>
    <row r="368" spans="1:5" ht="126" customHeight="1">
      <c r="A368" s="186" t="s">
        <v>279</v>
      </c>
      <c r="B368" s="319" t="s">
        <v>460</v>
      </c>
      <c r="C368" s="320" t="s">
        <v>219</v>
      </c>
      <c r="D368" s="321">
        <v>0</v>
      </c>
      <c r="E368" s="187">
        <v>1781.1</v>
      </c>
    </row>
    <row r="369" spans="1:5" ht="63">
      <c r="A369" s="186" t="s">
        <v>242</v>
      </c>
      <c r="B369" s="319" t="s">
        <v>460</v>
      </c>
      <c r="C369" s="320" t="s">
        <v>0</v>
      </c>
      <c r="D369" s="321">
        <v>0</v>
      </c>
      <c r="E369" s="187">
        <v>1781.1</v>
      </c>
    </row>
    <row r="370" spans="1:5">
      <c r="A370" s="186" t="s">
        <v>366</v>
      </c>
      <c r="B370" s="319" t="s">
        <v>460</v>
      </c>
      <c r="C370" s="320" t="s">
        <v>0</v>
      </c>
      <c r="D370" s="321">
        <v>113</v>
      </c>
      <c r="E370" s="187">
        <v>1781.1</v>
      </c>
    </row>
    <row r="371" spans="1:5" s="185" customFormat="1" ht="47.25">
      <c r="A371" s="183" t="s">
        <v>461</v>
      </c>
      <c r="B371" s="316" t="s">
        <v>462</v>
      </c>
      <c r="C371" s="317" t="s">
        <v>219</v>
      </c>
      <c r="D371" s="318">
        <v>0</v>
      </c>
      <c r="E371" s="184">
        <v>54152.1</v>
      </c>
    </row>
    <row r="372" spans="1:5" ht="31.5">
      <c r="A372" s="186" t="s">
        <v>463</v>
      </c>
      <c r="B372" s="319" t="s">
        <v>464</v>
      </c>
      <c r="C372" s="320" t="s">
        <v>219</v>
      </c>
      <c r="D372" s="321">
        <v>0</v>
      </c>
      <c r="E372" s="187">
        <v>53942.1</v>
      </c>
    </row>
    <row r="373" spans="1:5" ht="47.25">
      <c r="A373" s="186" t="s">
        <v>465</v>
      </c>
      <c r="B373" s="319" t="s">
        <v>466</v>
      </c>
      <c r="C373" s="320" t="s">
        <v>219</v>
      </c>
      <c r="D373" s="321">
        <v>0</v>
      </c>
      <c r="E373" s="187">
        <v>103.5</v>
      </c>
    </row>
    <row r="374" spans="1:5" ht="31.5">
      <c r="A374" s="186" t="s">
        <v>467</v>
      </c>
      <c r="B374" s="319" t="s">
        <v>468</v>
      </c>
      <c r="C374" s="320" t="s">
        <v>219</v>
      </c>
      <c r="D374" s="321">
        <v>0</v>
      </c>
      <c r="E374" s="187">
        <v>10</v>
      </c>
    </row>
    <row r="375" spans="1:5" ht="31.5">
      <c r="A375" s="186" t="s">
        <v>226</v>
      </c>
      <c r="B375" s="319" t="s">
        <v>468</v>
      </c>
      <c r="C375" s="320" t="s">
        <v>227</v>
      </c>
      <c r="D375" s="321">
        <v>0</v>
      </c>
      <c r="E375" s="187">
        <v>10</v>
      </c>
    </row>
    <row r="376" spans="1:5" ht="31.5">
      <c r="A376" s="186" t="s">
        <v>235</v>
      </c>
      <c r="B376" s="319" t="s">
        <v>468</v>
      </c>
      <c r="C376" s="320" t="s">
        <v>227</v>
      </c>
      <c r="D376" s="321">
        <v>705</v>
      </c>
      <c r="E376" s="187">
        <v>10</v>
      </c>
    </row>
    <row r="377" spans="1:5" ht="31.5">
      <c r="A377" s="186" t="s">
        <v>469</v>
      </c>
      <c r="B377" s="319" t="s">
        <v>470</v>
      </c>
      <c r="C377" s="320" t="s">
        <v>219</v>
      </c>
      <c r="D377" s="321">
        <v>0</v>
      </c>
      <c r="E377" s="187">
        <v>63.5</v>
      </c>
    </row>
    <row r="378" spans="1:5" ht="31.5">
      <c r="A378" s="186" t="s">
        <v>226</v>
      </c>
      <c r="B378" s="319" t="s">
        <v>470</v>
      </c>
      <c r="C378" s="320" t="s">
        <v>227</v>
      </c>
      <c r="D378" s="321">
        <v>0</v>
      </c>
      <c r="E378" s="187">
        <v>63.5</v>
      </c>
    </row>
    <row r="379" spans="1:5" ht="31.5">
      <c r="A379" s="186" t="s">
        <v>235</v>
      </c>
      <c r="B379" s="319" t="s">
        <v>470</v>
      </c>
      <c r="C379" s="320" t="s">
        <v>227</v>
      </c>
      <c r="D379" s="321">
        <v>705</v>
      </c>
      <c r="E379" s="187">
        <v>63.5</v>
      </c>
    </row>
    <row r="380" spans="1:5" ht="31.5" customHeight="1">
      <c r="A380" s="186" t="s">
        <v>471</v>
      </c>
      <c r="B380" s="319" t="s">
        <v>472</v>
      </c>
      <c r="C380" s="320" t="s">
        <v>219</v>
      </c>
      <c r="D380" s="321">
        <v>0</v>
      </c>
      <c r="E380" s="187">
        <v>30</v>
      </c>
    </row>
    <row r="381" spans="1:5" ht="31.5">
      <c r="A381" s="186" t="s">
        <v>226</v>
      </c>
      <c r="B381" s="319" t="s">
        <v>472</v>
      </c>
      <c r="C381" s="320" t="s">
        <v>227</v>
      </c>
      <c r="D381" s="321">
        <v>0</v>
      </c>
      <c r="E381" s="187">
        <v>30</v>
      </c>
    </row>
    <row r="382" spans="1:5" ht="31.5">
      <c r="A382" s="186" t="s">
        <v>235</v>
      </c>
      <c r="B382" s="319" t="s">
        <v>472</v>
      </c>
      <c r="C382" s="320" t="s">
        <v>227</v>
      </c>
      <c r="D382" s="321">
        <v>705</v>
      </c>
      <c r="E382" s="187">
        <v>30</v>
      </c>
    </row>
    <row r="383" spans="1:5" ht="31.5">
      <c r="A383" s="186" t="s">
        <v>473</v>
      </c>
      <c r="B383" s="319" t="s">
        <v>474</v>
      </c>
      <c r="C383" s="320" t="s">
        <v>219</v>
      </c>
      <c r="D383" s="321">
        <v>0</v>
      </c>
      <c r="E383" s="187">
        <v>5795.8</v>
      </c>
    </row>
    <row r="384" spans="1:5" ht="78.75" customHeight="1">
      <c r="A384" s="186" t="s">
        <v>475</v>
      </c>
      <c r="B384" s="319" t="s">
        <v>476</v>
      </c>
      <c r="C384" s="320" t="s">
        <v>219</v>
      </c>
      <c r="D384" s="321">
        <v>0</v>
      </c>
      <c r="E384" s="187">
        <v>5795.8</v>
      </c>
    </row>
    <row r="385" spans="1:5">
      <c r="A385" s="186" t="s">
        <v>303</v>
      </c>
      <c r="B385" s="319" t="s">
        <v>476</v>
      </c>
      <c r="C385" s="320" t="s">
        <v>304</v>
      </c>
      <c r="D385" s="321">
        <v>0</v>
      </c>
      <c r="E385" s="187">
        <v>5795.8</v>
      </c>
    </row>
    <row r="386" spans="1:5">
      <c r="A386" s="186" t="s">
        <v>477</v>
      </c>
      <c r="B386" s="319" t="s">
        <v>476</v>
      </c>
      <c r="C386" s="320" t="s">
        <v>304</v>
      </c>
      <c r="D386" s="321">
        <v>1001</v>
      </c>
      <c r="E386" s="187">
        <v>5795.8</v>
      </c>
    </row>
    <row r="387" spans="1:5" ht="31.5">
      <c r="A387" s="186" t="s">
        <v>478</v>
      </c>
      <c r="B387" s="319" t="s">
        <v>479</v>
      </c>
      <c r="C387" s="320" t="s">
        <v>219</v>
      </c>
      <c r="D387" s="321">
        <v>0</v>
      </c>
      <c r="E387" s="187">
        <v>1306.4000000000001</v>
      </c>
    </row>
    <row r="388" spans="1:5" ht="63">
      <c r="A388" s="186" t="s">
        <v>480</v>
      </c>
      <c r="B388" s="319" t="s">
        <v>481</v>
      </c>
      <c r="C388" s="320" t="s">
        <v>219</v>
      </c>
      <c r="D388" s="321">
        <v>0</v>
      </c>
      <c r="E388" s="187">
        <v>1303.4000000000001</v>
      </c>
    </row>
    <row r="389" spans="1:5">
      <c r="A389" s="186" t="s">
        <v>303</v>
      </c>
      <c r="B389" s="319" t="s">
        <v>481</v>
      </c>
      <c r="C389" s="320" t="s">
        <v>304</v>
      </c>
      <c r="D389" s="321">
        <v>0</v>
      </c>
      <c r="E389" s="187">
        <v>1303.4000000000001</v>
      </c>
    </row>
    <row r="390" spans="1:5">
      <c r="A390" s="186" t="s">
        <v>366</v>
      </c>
      <c r="B390" s="319" t="s">
        <v>481</v>
      </c>
      <c r="C390" s="320" t="s">
        <v>304</v>
      </c>
      <c r="D390" s="321">
        <v>113</v>
      </c>
      <c r="E390" s="187">
        <v>1303.4000000000001</v>
      </c>
    </row>
    <row r="391" spans="1:5" ht="31.5">
      <c r="A391" s="186" t="s">
        <v>482</v>
      </c>
      <c r="B391" s="319" t="s">
        <v>483</v>
      </c>
      <c r="C391" s="320" t="s">
        <v>219</v>
      </c>
      <c r="D391" s="321">
        <v>0</v>
      </c>
      <c r="E391" s="187">
        <v>3</v>
      </c>
    </row>
    <row r="392" spans="1:5">
      <c r="A392" s="186" t="s">
        <v>303</v>
      </c>
      <c r="B392" s="319" t="s">
        <v>483</v>
      </c>
      <c r="C392" s="320" t="s">
        <v>304</v>
      </c>
      <c r="D392" s="321">
        <v>0</v>
      </c>
      <c r="E392" s="187">
        <v>3</v>
      </c>
    </row>
    <row r="393" spans="1:5">
      <c r="A393" s="186" t="s">
        <v>366</v>
      </c>
      <c r="B393" s="319" t="s">
        <v>483</v>
      </c>
      <c r="C393" s="320" t="s">
        <v>304</v>
      </c>
      <c r="D393" s="321">
        <v>113</v>
      </c>
      <c r="E393" s="187">
        <v>3</v>
      </c>
    </row>
    <row r="394" spans="1:5" ht="31.5">
      <c r="A394" s="186" t="s">
        <v>484</v>
      </c>
      <c r="B394" s="319" t="s">
        <v>485</v>
      </c>
      <c r="C394" s="320" t="s">
        <v>219</v>
      </c>
      <c r="D394" s="321">
        <v>0</v>
      </c>
      <c r="E394" s="187">
        <v>40013.5</v>
      </c>
    </row>
    <row r="395" spans="1:5">
      <c r="A395" s="186" t="s">
        <v>290</v>
      </c>
      <c r="B395" s="319" t="s">
        <v>486</v>
      </c>
      <c r="C395" s="320" t="s">
        <v>219</v>
      </c>
      <c r="D395" s="321">
        <v>0</v>
      </c>
      <c r="E395" s="187">
        <v>23957.5</v>
      </c>
    </row>
    <row r="396" spans="1:5" ht="63">
      <c r="A396" s="186" t="s">
        <v>242</v>
      </c>
      <c r="B396" s="319" t="s">
        <v>486</v>
      </c>
      <c r="C396" s="320" t="s">
        <v>0</v>
      </c>
      <c r="D396" s="321">
        <v>0</v>
      </c>
      <c r="E396" s="187">
        <v>20798.099999999999</v>
      </c>
    </row>
    <row r="397" spans="1:5" ht="47.25">
      <c r="A397" s="186" t="s">
        <v>382</v>
      </c>
      <c r="B397" s="319" t="s">
        <v>486</v>
      </c>
      <c r="C397" s="320" t="s">
        <v>0</v>
      </c>
      <c r="D397" s="321">
        <v>104</v>
      </c>
      <c r="E397" s="187">
        <v>20798.099999999999</v>
      </c>
    </row>
    <row r="398" spans="1:5" ht="31.5">
      <c r="A398" s="186" t="s">
        <v>226</v>
      </c>
      <c r="B398" s="319" t="s">
        <v>486</v>
      </c>
      <c r="C398" s="320" t="s">
        <v>227</v>
      </c>
      <c r="D398" s="321">
        <v>0</v>
      </c>
      <c r="E398" s="187">
        <v>3149.2</v>
      </c>
    </row>
    <row r="399" spans="1:5" ht="47.25">
      <c r="A399" s="186" t="s">
        <v>382</v>
      </c>
      <c r="B399" s="319" t="s">
        <v>486</v>
      </c>
      <c r="C399" s="320" t="s">
        <v>227</v>
      </c>
      <c r="D399" s="321">
        <v>104</v>
      </c>
      <c r="E399" s="187">
        <v>3149.2</v>
      </c>
    </row>
    <row r="400" spans="1:5">
      <c r="A400" s="186" t="s">
        <v>238</v>
      </c>
      <c r="B400" s="319" t="s">
        <v>486</v>
      </c>
      <c r="C400" s="320" t="s">
        <v>239</v>
      </c>
      <c r="D400" s="321">
        <v>0</v>
      </c>
      <c r="E400" s="187">
        <v>10.199999999999999</v>
      </c>
    </row>
    <row r="401" spans="1:5" ht="47.25">
      <c r="A401" s="186" t="s">
        <v>382</v>
      </c>
      <c r="B401" s="319" t="s">
        <v>486</v>
      </c>
      <c r="C401" s="320" t="s">
        <v>239</v>
      </c>
      <c r="D401" s="321">
        <v>104</v>
      </c>
      <c r="E401" s="187">
        <v>10.199999999999999</v>
      </c>
    </row>
    <row r="402" spans="1:5" ht="126" customHeight="1">
      <c r="A402" s="186" t="s">
        <v>279</v>
      </c>
      <c r="B402" s="319" t="s">
        <v>487</v>
      </c>
      <c r="C402" s="320" t="s">
        <v>219</v>
      </c>
      <c r="D402" s="321">
        <v>0</v>
      </c>
      <c r="E402" s="187">
        <v>15132</v>
      </c>
    </row>
    <row r="403" spans="1:5" ht="63">
      <c r="A403" s="186" t="s">
        <v>242</v>
      </c>
      <c r="B403" s="319" t="s">
        <v>487</v>
      </c>
      <c r="C403" s="320" t="s">
        <v>0</v>
      </c>
      <c r="D403" s="321">
        <v>0</v>
      </c>
      <c r="E403" s="187">
        <v>15132</v>
      </c>
    </row>
    <row r="404" spans="1:5" ht="47.25">
      <c r="A404" s="186" t="s">
        <v>382</v>
      </c>
      <c r="B404" s="319" t="s">
        <v>487</v>
      </c>
      <c r="C404" s="320" t="s">
        <v>0</v>
      </c>
      <c r="D404" s="321">
        <v>104</v>
      </c>
      <c r="E404" s="187">
        <v>15132</v>
      </c>
    </row>
    <row r="405" spans="1:5" ht="126" customHeight="1">
      <c r="A405" s="186" t="s">
        <v>279</v>
      </c>
      <c r="B405" s="319" t="s">
        <v>488</v>
      </c>
      <c r="C405" s="320" t="s">
        <v>219</v>
      </c>
      <c r="D405" s="321">
        <v>0</v>
      </c>
      <c r="E405" s="187">
        <v>924</v>
      </c>
    </row>
    <row r="406" spans="1:5" ht="63">
      <c r="A406" s="186" t="s">
        <v>242</v>
      </c>
      <c r="B406" s="319" t="s">
        <v>488</v>
      </c>
      <c r="C406" s="320" t="s">
        <v>0</v>
      </c>
      <c r="D406" s="321">
        <v>0</v>
      </c>
      <c r="E406" s="187">
        <v>924</v>
      </c>
    </row>
    <row r="407" spans="1:5" ht="47.25">
      <c r="A407" s="186" t="s">
        <v>382</v>
      </c>
      <c r="B407" s="319" t="s">
        <v>488</v>
      </c>
      <c r="C407" s="320" t="s">
        <v>0</v>
      </c>
      <c r="D407" s="321">
        <v>104</v>
      </c>
      <c r="E407" s="187">
        <v>924</v>
      </c>
    </row>
    <row r="408" spans="1:5" ht="31.5">
      <c r="A408" s="186" t="s">
        <v>489</v>
      </c>
      <c r="B408" s="319" t="s">
        <v>490</v>
      </c>
      <c r="C408" s="320" t="s">
        <v>219</v>
      </c>
      <c r="D408" s="321">
        <v>0</v>
      </c>
      <c r="E408" s="187">
        <v>2718.1</v>
      </c>
    </row>
    <row r="409" spans="1:5">
      <c r="A409" s="186" t="s">
        <v>290</v>
      </c>
      <c r="B409" s="319" t="s">
        <v>491</v>
      </c>
      <c r="C409" s="320" t="s">
        <v>219</v>
      </c>
      <c r="D409" s="321">
        <v>0</v>
      </c>
      <c r="E409" s="187">
        <v>1524.1</v>
      </c>
    </row>
    <row r="410" spans="1:5" ht="63">
      <c r="A410" s="186" t="s">
        <v>242</v>
      </c>
      <c r="B410" s="319" t="s">
        <v>491</v>
      </c>
      <c r="C410" s="320" t="s">
        <v>0</v>
      </c>
      <c r="D410" s="321">
        <v>0</v>
      </c>
      <c r="E410" s="187">
        <v>1524.1</v>
      </c>
    </row>
    <row r="411" spans="1:5" ht="31.5">
      <c r="A411" s="186" t="s">
        <v>492</v>
      </c>
      <c r="B411" s="319" t="s">
        <v>491</v>
      </c>
      <c r="C411" s="320" t="s">
        <v>0</v>
      </c>
      <c r="D411" s="321">
        <v>102</v>
      </c>
      <c r="E411" s="187">
        <v>1524.1</v>
      </c>
    </row>
    <row r="412" spans="1:5" ht="126" customHeight="1">
      <c r="A412" s="186" t="s">
        <v>279</v>
      </c>
      <c r="B412" s="319" t="s">
        <v>493</v>
      </c>
      <c r="C412" s="320" t="s">
        <v>219</v>
      </c>
      <c r="D412" s="321">
        <v>0</v>
      </c>
      <c r="E412" s="187">
        <v>1194</v>
      </c>
    </row>
    <row r="413" spans="1:5" ht="63">
      <c r="A413" s="186" t="s">
        <v>242</v>
      </c>
      <c r="B413" s="319" t="s">
        <v>493</v>
      </c>
      <c r="C413" s="320" t="s">
        <v>0</v>
      </c>
      <c r="D413" s="321">
        <v>0</v>
      </c>
      <c r="E413" s="187">
        <v>1194</v>
      </c>
    </row>
    <row r="414" spans="1:5" ht="31.5">
      <c r="A414" s="186" t="s">
        <v>492</v>
      </c>
      <c r="B414" s="319" t="s">
        <v>493</v>
      </c>
      <c r="C414" s="320" t="s">
        <v>0</v>
      </c>
      <c r="D414" s="321">
        <v>102</v>
      </c>
      <c r="E414" s="187">
        <v>1194</v>
      </c>
    </row>
    <row r="415" spans="1:5" ht="31.5">
      <c r="A415" s="186" t="s">
        <v>494</v>
      </c>
      <c r="B415" s="319" t="s">
        <v>495</v>
      </c>
      <c r="C415" s="320" t="s">
        <v>219</v>
      </c>
      <c r="D415" s="321">
        <v>0</v>
      </c>
      <c r="E415" s="187">
        <v>4004.8</v>
      </c>
    </row>
    <row r="416" spans="1:5" ht="47.25">
      <c r="A416" s="186" t="s">
        <v>496</v>
      </c>
      <c r="B416" s="319" t="s">
        <v>497</v>
      </c>
      <c r="C416" s="320" t="s">
        <v>219</v>
      </c>
      <c r="D416" s="321">
        <v>0</v>
      </c>
      <c r="E416" s="187">
        <v>9.1999999999999993</v>
      </c>
    </row>
    <row r="417" spans="1:5" ht="31.5">
      <c r="A417" s="186" t="s">
        <v>226</v>
      </c>
      <c r="B417" s="319" t="s">
        <v>497</v>
      </c>
      <c r="C417" s="320" t="s">
        <v>227</v>
      </c>
      <c r="D417" s="321">
        <v>0</v>
      </c>
      <c r="E417" s="187">
        <v>9.1999999999999993</v>
      </c>
    </row>
    <row r="418" spans="1:5">
      <c r="A418" s="186" t="s">
        <v>498</v>
      </c>
      <c r="B418" s="319" t="s">
        <v>497</v>
      </c>
      <c r="C418" s="320" t="s">
        <v>227</v>
      </c>
      <c r="D418" s="321">
        <v>105</v>
      </c>
      <c r="E418" s="187">
        <v>9.1999999999999993</v>
      </c>
    </row>
    <row r="419" spans="1:5" ht="63">
      <c r="A419" s="186" t="s">
        <v>499</v>
      </c>
      <c r="B419" s="319" t="s">
        <v>500</v>
      </c>
      <c r="C419" s="320" t="s">
        <v>219</v>
      </c>
      <c r="D419" s="321">
        <v>0</v>
      </c>
      <c r="E419" s="187">
        <v>1319.3</v>
      </c>
    </row>
    <row r="420" spans="1:5" ht="63">
      <c r="A420" s="186" t="s">
        <v>242</v>
      </c>
      <c r="B420" s="319" t="s">
        <v>500</v>
      </c>
      <c r="C420" s="320" t="s">
        <v>0</v>
      </c>
      <c r="D420" s="321">
        <v>0</v>
      </c>
      <c r="E420" s="187">
        <v>1206.5999999999999</v>
      </c>
    </row>
    <row r="421" spans="1:5" ht="47.25">
      <c r="A421" s="186" t="s">
        <v>382</v>
      </c>
      <c r="B421" s="319" t="s">
        <v>500</v>
      </c>
      <c r="C421" s="320" t="s">
        <v>0</v>
      </c>
      <c r="D421" s="321">
        <v>104</v>
      </c>
      <c r="E421" s="187">
        <v>1206.5999999999999</v>
      </c>
    </row>
    <row r="422" spans="1:5" ht="31.5">
      <c r="A422" s="186" t="s">
        <v>226</v>
      </c>
      <c r="B422" s="319" t="s">
        <v>500</v>
      </c>
      <c r="C422" s="320" t="s">
        <v>227</v>
      </c>
      <c r="D422" s="321">
        <v>0</v>
      </c>
      <c r="E422" s="187">
        <v>112.7</v>
      </c>
    </row>
    <row r="423" spans="1:5" ht="47.25">
      <c r="A423" s="186" t="s">
        <v>382</v>
      </c>
      <c r="B423" s="319" t="s">
        <v>500</v>
      </c>
      <c r="C423" s="320" t="s">
        <v>227</v>
      </c>
      <c r="D423" s="321">
        <v>104</v>
      </c>
      <c r="E423" s="187">
        <v>112.7</v>
      </c>
    </row>
    <row r="424" spans="1:5" ht="47.25" customHeight="1">
      <c r="A424" s="186" t="s">
        <v>501</v>
      </c>
      <c r="B424" s="319" t="s">
        <v>502</v>
      </c>
      <c r="C424" s="320" t="s">
        <v>219</v>
      </c>
      <c r="D424" s="321">
        <v>0</v>
      </c>
      <c r="E424" s="187">
        <v>1328.4</v>
      </c>
    </row>
    <row r="425" spans="1:5" ht="63">
      <c r="A425" s="186" t="s">
        <v>242</v>
      </c>
      <c r="B425" s="319" t="s">
        <v>502</v>
      </c>
      <c r="C425" s="320" t="s">
        <v>0</v>
      </c>
      <c r="D425" s="321">
        <v>0</v>
      </c>
      <c r="E425" s="187">
        <v>1125.5</v>
      </c>
    </row>
    <row r="426" spans="1:5" ht="47.25">
      <c r="A426" s="186" t="s">
        <v>382</v>
      </c>
      <c r="B426" s="319" t="s">
        <v>502</v>
      </c>
      <c r="C426" s="320" t="s">
        <v>0</v>
      </c>
      <c r="D426" s="321">
        <v>104</v>
      </c>
      <c r="E426" s="187">
        <v>1125.5</v>
      </c>
    </row>
    <row r="427" spans="1:5" ht="31.5">
      <c r="A427" s="186" t="s">
        <v>226</v>
      </c>
      <c r="B427" s="319" t="s">
        <v>502</v>
      </c>
      <c r="C427" s="320" t="s">
        <v>227</v>
      </c>
      <c r="D427" s="321">
        <v>0</v>
      </c>
      <c r="E427" s="187">
        <v>202.9</v>
      </c>
    </row>
    <row r="428" spans="1:5" ht="47.25">
      <c r="A428" s="186" t="s">
        <v>382</v>
      </c>
      <c r="B428" s="319" t="s">
        <v>502</v>
      </c>
      <c r="C428" s="320" t="s">
        <v>227</v>
      </c>
      <c r="D428" s="321">
        <v>104</v>
      </c>
      <c r="E428" s="187">
        <v>192.9</v>
      </c>
    </row>
    <row r="429" spans="1:5" ht="31.5">
      <c r="A429" s="186" t="s">
        <v>235</v>
      </c>
      <c r="B429" s="319" t="s">
        <v>502</v>
      </c>
      <c r="C429" s="320" t="s">
        <v>227</v>
      </c>
      <c r="D429" s="321">
        <v>705</v>
      </c>
      <c r="E429" s="187">
        <v>10</v>
      </c>
    </row>
    <row r="430" spans="1:5" ht="31.5">
      <c r="A430" s="186" t="s">
        <v>503</v>
      </c>
      <c r="B430" s="319" t="s">
        <v>504</v>
      </c>
      <c r="C430" s="320" t="s">
        <v>219</v>
      </c>
      <c r="D430" s="321">
        <v>0</v>
      </c>
      <c r="E430" s="187">
        <v>654.9</v>
      </c>
    </row>
    <row r="431" spans="1:5" ht="63">
      <c r="A431" s="186" t="s">
        <v>242</v>
      </c>
      <c r="B431" s="319" t="s">
        <v>504</v>
      </c>
      <c r="C431" s="320" t="s">
        <v>0</v>
      </c>
      <c r="D431" s="321">
        <v>0</v>
      </c>
      <c r="E431" s="187">
        <v>605.5</v>
      </c>
    </row>
    <row r="432" spans="1:5" ht="47.25">
      <c r="A432" s="186" t="s">
        <v>382</v>
      </c>
      <c r="B432" s="319" t="s">
        <v>504</v>
      </c>
      <c r="C432" s="320" t="s">
        <v>0</v>
      </c>
      <c r="D432" s="321">
        <v>104</v>
      </c>
      <c r="E432" s="187">
        <v>605.5</v>
      </c>
    </row>
    <row r="433" spans="1:5" ht="31.5">
      <c r="A433" s="186" t="s">
        <v>226</v>
      </c>
      <c r="B433" s="319" t="s">
        <v>504</v>
      </c>
      <c r="C433" s="320" t="s">
        <v>227</v>
      </c>
      <c r="D433" s="321">
        <v>0</v>
      </c>
      <c r="E433" s="187">
        <v>49.4</v>
      </c>
    </row>
    <row r="434" spans="1:5" ht="47.25">
      <c r="A434" s="186" t="s">
        <v>382</v>
      </c>
      <c r="B434" s="319" t="s">
        <v>504</v>
      </c>
      <c r="C434" s="320" t="s">
        <v>227</v>
      </c>
      <c r="D434" s="321">
        <v>104</v>
      </c>
      <c r="E434" s="187">
        <v>49.4</v>
      </c>
    </row>
    <row r="435" spans="1:5" ht="47.25">
      <c r="A435" s="186" t="s">
        <v>505</v>
      </c>
      <c r="B435" s="319" t="s">
        <v>506</v>
      </c>
      <c r="C435" s="320" t="s">
        <v>219</v>
      </c>
      <c r="D435" s="321">
        <v>0</v>
      </c>
      <c r="E435" s="187">
        <v>654.9</v>
      </c>
    </row>
    <row r="436" spans="1:5" ht="63">
      <c r="A436" s="186" t="s">
        <v>242</v>
      </c>
      <c r="B436" s="319" t="s">
        <v>506</v>
      </c>
      <c r="C436" s="320" t="s">
        <v>0</v>
      </c>
      <c r="D436" s="321">
        <v>0</v>
      </c>
      <c r="E436" s="187">
        <v>599.70000000000005</v>
      </c>
    </row>
    <row r="437" spans="1:5" ht="47.25">
      <c r="A437" s="186" t="s">
        <v>382</v>
      </c>
      <c r="B437" s="319" t="s">
        <v>506</v>
      </c>
      <c r="C437" s="320" t="s">
        <v>0</v>
      </c>
      <c r="D437" s="321">
        <v>104</v>
      </c>
      <c r="E437" s="187">
        <v>599.70000000000005</v>
      </c>
    </row>
    <row r="438" spans="1:5" ht="31.5">
      <c r="A438" s="186" t="s">
        <v>226</v>
      </c>
      <c r="B438" s="319" t="s">
        <v>506</v>
      </c>
      <c r="C438" s="320" t="s">
        <v>227</v>
      </c>
      <c r="D438" s="321">
        <v>0</v>
      </c>
      <c r="E438" s="187">
        <v>55.2</v>
      </c>
    </row>
    <row r="439" spans="1:5" ht="47.25">
      <c r="A439" s="186" t="s">
        <v>382</v>
      </c>
      <c r="B439" s="319" t="s">
        <v>506</v>
      </c>
      <c r="C439" s="320" t="s">
        <v>227</v>
      </c>
      <c r="D439" s="321">
        <v>104</v>
      </c>
      <c r="E439" s="187">
        <v>55.2</v>
      </c>
    </row>
    <row r="440" spans="1:5" ht="78.75">
      <c r="A440" s="186" t="s">
        <v>507</v>
      </c>
      <c r="B440" s="319" t="s">
        <v>508</v>
      </c>
      <c r="C440" s="320" t="s">
        <v>219</v>
      </c>
      <c r="D440" s="321">
        <v>0</v>
      </c>
      <c r="E440" s="187">
        <v>0.7</v>
      </c>
    </row>
    <row r="441" spans="1:5" ht="31.5">
      <c r="A441" s="186" t="s">
        <v>226</v>
      </c>
      <c r="B441" s="319" t="s">
        <v>508</v>
      </c>
      <c r="C441" s="320" t="s">
        <v>227</v>
      </c>
      <c r="D441" s="321">
        <v>0</v>
      </c>
      <c r="E441" s="187">
        <v>0.7</v>
      </c>
    </row>
    <row r="442" spans="1:5" ht="47.25">
      <c r="A442" s="186" t="s">
        <v>382</v>
      </c>
      <c r="B442" s="319" t="s">
        <v>508</v>
      </c>
      <c r="C442" s="320" t="s">
        <v>227</v>
      </c>
      <c r="D442" s="321">
        <v>104</v>
      </c>
      <c r="E442" s="187">
        <v>0.7</v>
      </c>
    </row>
    <row r="443" spans="1:5" ht="31.5">
      <c r="A443" s="186" t="s">
        <v>509</v>
      </c>
      <c r="B443" s="319" t="s">
        <v>510</v>
      </c>
      <c r="C443" s="320" t="s">
        <v>219</v>
      </c>
      <c r="D443" s="321">
        <v>0</v>
      </c>
      <c r="E443" s="187">
        <v>37.4</v>
      </c>
    </row>
    <row r="444" spans="1:5" ht="63">
      <c r="A444" s="186" t="s">
        <v>242</v>
      </c>
      <c r="B444" s="319" t="s">
        <v>510</v>
      </c>
      <c r="C444" s="320" t="s">
        <v>0</v>
      </c>
      <c r="D444" s="321">
        <v>0</v>
      </c>
      <c r="E444" s="187">
        <v>34.9</v>
      </c>
    </row>
    <row r="445" spans="1:5" ht="47.25">
      <c r="A445" s="186" t="s">
        <v>382</v>
      </c>
      <c r="B445" s="319" t="s">
        <v>510</v>
      </c>
      <c r="C445" s="320" t="s">
        <v>0</v>
      </c>
      <c r="D445" s="321">
        <v>104</v>
      </c>
      <c r="E445" s="187">
        <v>34.9</v>
      </c>
    </row>
    <row r="446" spans="1:5" ht="31.5">
      <c r="A446" s="186" t="s">
        <v>226</v>
      </c>
      <c r="B446" s="319" t="s">
        <v>510</v>
      </c>
      <c r="C446" s="320" t="s">
        <v>227</v>
      </c>
      <c r="D446" s="321">
        <v>0</v>
      </c>
      <c r="E446" s="187">
        <v>2.5</v>
      </c>
    </row>
    <row r="447" spans="1:5" ht="47.25">
      <c r="A447" s="186" t="s">
        <v>382</v>
      </c>
      <c r="B447" s="319" t="s">
        <v>510</v>
      </c>
      <c r="C447" s="320" t="s">
        <v>227</v>
      </c>
      <c r="D447" s="321">
        <v>104</v>
      </c>
      <c r="E447" s="187">
        <v>2.5</v>
      </c>
    </row>
    <row r="448" spans="1:5">
      <c r="A448" s="186" t="s">
        <v>511</v>
      </c>
      <c r="B448" s="319" t="s">
        <v>512</v>
      </c>
      <c r="C448" s="320" t="s">
        <v>219</v>
      </c>
      <c r="D448" s="321">
        <v>0</v>
      </c>
      <c r="E448" s="187">
        <v>210</v>
      </c>
    </row>
    <row r="449" spans="1:5" ht="30.75" customHeight="1">
      <c r="A449" s="186" t="s">
        <v>513</v>
      </c>
      <c r="B449" s="319" t="s">
        <v>514</v>
      </c>
      <c r="C449" s="320" t="s">
        <v>219</v>
      </c>
      <c r="D449" s="321">
        <v>0</v>
      </c>
      <c r="E449" s="187">
        <v>210</v>
      </c>
    </row>
    <row r="450" spans="1:5">
      <c r="A450" s="186" t="s">
        <v>515</v>
      </c>
      <c r="B450" s="319" t="s">
        <v>516</v>
      </c>
      <c r="C450" s="320" t="s">
        <v>219</v>
      </c>
      <c r="D450" s="321">
        <v>0</v>
      </c>
      <c r="E450" s="187">
        <v>210</v>
      </c>
    </row>
    <row r="451" spans="1:5">
      <c r="A451" s="186" t="s">
        <v>238</v>
      </c>
      <c r="B451" s="319" t="s">
        <v>516</v>
      </c>
      <c r="C451" s="320" t="s">
        <v>239</v>
      </c>
      <c r="D451" s="321">
        <v>0</v>
      </c>
      <c r="E451" s="187">
        <v>210</v>
      </c>
    </row>
    <row r="452" spans="1:5">
      <c r="A452" s="186" t="s">
        <v>366</v>
      </c>
      <c r="B452" s="319" t="s">
        <v>516</v>
      </c>
      <c r="C452" s="320" t="s">
        <v>239</v>
      </c>
      <c r="D452" s="321">
        <v>113</v>
      </c>
      <c r="E452" s="187">
        <v>210</v>
      </c>
    </row>
    <row r="453" spans="1:5" s="185" customFormat="1" ht="30.75" customHeight="1">
      <c r="A453" s="183" t="s">
        <v>517</v>
      </c>
      <c r="B453" s="316" t="s">
        <v>518</v>
      </c>
      <c r="C453" s="317" t="s">
        <v>219</v>
      </c>
      <c r="D453" s="318">
        <v>0</v>
      </c>
      <c r="E453" s="184">
        <v>84097.4</v>
      </c>
    </row>
    <row r="454" spans="1:5" ht="30.75" customHeight="1">
      <c r="A454" s="186" t="s">
        <v>519</v>
      </c>
      <c r="B454" s="319" t="s">
        <v>520</v>
      </c>
      <c r="C454" s="320" t="s">
        <v>219</v>
      </c>
      <c r="D454" s="321">
        <v>0</v>
      </c>
      <c r="E454" s="187">
        <v>78110.2</v>
      </c>
    </row>
    <row r="455" spans="1:5" ht="31.5">
      <c r="A455" s="186" t="s">
        <v>521</v>
      </c>
      <c r="B455" s="319" t="s">
        <v>522</v>
      </c>
      <c r="C455" s="320" t="s">
        <v>219</v>
      </c>
      <c r="D455" s="321">
        <v>0</v>
      </c>
      <c r="E455" s="187">
        <v>78110.2</v>
      </c>
    </row>
    <row r="456" spans="1:5" ht="30.75" customHeight="1">
      <c r="A456" s="186" t="s">
        <v>523</v>
      </c>
      <c r="B456" s="319" t="s">
        <v>524</v>
      </c>
      <c r="C456" s="320" t="s">
        <v>219</v>
      </c>
      <c r="D456" s="321">
        <v>0</v>
      </c>
      <c r="E456" s="187">
        <v>37.299999999999997</v>
      </c>
    </row>
    <row r="457" spans="1:5" ht="31.5">
      <c r="A457" s="186" t="s">
        <v>226</v>
      </c>
      <c r="B457" s="319" t="s">
        <v>524</v>
      </c>
      <c r="C457" s="320" t="s">
        <v>227</v>
      </c>
      <c r="D457" s="321">
        <v>0</v>
      </c>
      <c r="E457" s="187">
        <v>37.299999999999997</v>
      </c>
    </row>
    <row r="458" spans="1:5">
      <c r="A458" s="186" t="s">
        <v>292</v>
      </c>
      <c r="B458" s="319" t="s">
        <v>524</v>
      </c>
      <c r="C458" s="320" t="s">
        <v>227</v>
      </c>
      <c r="D458" s="321">
        <v>709</v>
      </c>
      <c r="E458" s="187">
        <v>37.299999999999997</v>
      </c>
    </row>
    <row r="459" spans="1:5">
      <c r="A459" s="186" t="s">
        <v>525</v>
      </c>
      <c r="B459" s="319" t="s">
        <v>526</v>
      </c>
      <c r="C459" s="320" t="s">
        <v>219</v>
      </c>
      <c r="D459" s="321">
        <v>0</v>
      </c>
      <c r="E459" s="187">
        <v>252.2</v>
      </c>
    </row>
    <row r="460" spans="1:5" ht="31.5">
      <c r="A460" s="186" t="s">
        <v>226</v>
      </c>
      <c r="B460" s="319" t="s">
        <v>526</v>
      </c>
      <c r="C460" s="320" t="s">
        <v>227</v>
      </c>
      <c r="D460" s="321">
        <v>0</v>
      </c>
      <c r="E460" s="187">
        <v>252.2</v>
      </c>
    </row>
    <row r="461" spans="1:5">
      <c r="A461" s="186" t="s">
        <v>527</v>
      </c>
      <c r="B461" s="319" t="s">
        <v>526</v>
      </c>
      <c r="C461" s="320" t="s">
        <v>227</v>
      </c>
      <c r="D461" s="321">
        <v>409</v>
      </c>
      <c r="E461" s="187">
        <v>252.2</v>
      </c>
    </row>
    <row r="462" spans="1:5" ht="47.25">
      <c r="A462" s="186" t="s">
        <v>528</v>
      </c>
      <c r="B462" s="319" t="s">
        <v>529</v>
      </c>
      <c r="C462" s="320" t="s">
        <v>219</v>
      </c>
      <c r="D462" s="321">
        <v>0</v>
      </c>
      <c r="E462" s="187">
        <v>77820.7</v>
      </c>
    </row>
    <row r="463" spans="1:5" ht="31.5">
      <c r="A463" s="186" t="s">
        <v>360</v>
      </c>
      <c r="B463" s="319" t="s">
        <v>529</v>
      </c>
      <c r="C463" s="320" t="s">
        <v>361</v>
      </c>
      <c r="D463" s="321">
        <v>0</v>
      </c>
      <c r="E463" s="187">
        <v>77820.7</v>
      </c>
    </row>
    <row r="464" spans="1:5">
      <c r="A464" s="186" t="s">
        <v>388</v>
      </c>
      <c r="B464" s="319" t="s">
        <v>529</v>
      </c>
      <c r="C464" s="320" t="s">
        <v>361</v>
      </c>
      <c r="D464" s="321">
        <v>505</v>
      </c>
      <c r="E464" s="187">
        <v>77820.7</v>
      </c>
    </row>
    <row r="465" spans="1:5" ht="31.5">
      <c r="A465" s="186" t="s">
        <v>530</v>
      </c>
      <c r="B465" s="319" t="s">
        <v>531</v>
      </c>
      <c r="C465" s="320" t="s">
        <v>219</v>
      </c>
      <c r="D465" s="321">
        <v>0</v>
      </c>
      <c r="E465" s="187">
        <v>33.5</v>
      </c>
    </row>
    <row r="466" spans="1:5" ht="47.25">
      <c r="A466" s="186" t="s">
        <v>532</v>
      </c>
      <c r="B466" s="319" t="s">
        <v>533</v>
      </c>
      <c r="C466" s="320" t="s">
        <v>219</v>
      </c>
      <c r="D466" s="321">
        <v>0</v>
      </c>
      <c r="E466" s="187">
        <v>33.5</v>
      </c>
    </row>
    <row r="467" spans="1:5">
      <c r="A467" s="186" t="s">
        <v>534</v>
      </c>
      <c r="B467" s="319" t="s">
        <v>535</v>
      </c>
      <c r="C467" s="320" t="s">
        <v>219</v>
      </c>
      <c r="D467" s="321">
        <v>0</v>
      </c>
      <c r="E467" s="187">
        <v>30.5</v>
      </c>
    </row>
    <row r="468" spans="1:5" ht="31.5">
      <c r="A468" s="186" t="s">
        <v>226</v>
      </c>
      <c r="B468" s="319" t="s">
        <v>535</v>
      </c>
      <c r="C468" s="320" t="s">
        <v>227</v>
      </c>
      <c r="D468" s="321">
        <v>0</v>
      </c>
      <c r="E468" s="187">
        <v>30.5</v>
      </c>
    </row>
    <row r="469" spans="1:5">
      <c r="A469" s="186" t="s">
        <v>366</v>
      </c>
      <c r="B469" s="319" t="s">
        <v>535</v>
      </c>
      <c r="C469" s="320" t="s">
        <v>227</v>
      </c>
      <c r="D469" s="321">
        <v>113</v>
      </c>
      <c r="E469" s="187">
        <v>30.5</v>
      </c>
    </row>
    <row r="470" spans="1:5">
      <c r="A470" s="186" t="s">
        <v>536</v>
      </c>
      <c r="B470" s="319" t="s">
        <v>537</v>
      </c>
      <c r="C470" s="320" t="s">
        <v>219</v>
      </c>
      <c r="D470" s="321">
        <v>0</v>
      </c>
      <c r="E470" s="187">
        <v>3</v>
      </c>
    </row>
    <row r="471" spans="1:5" ht="31.5">
      <c r="A471" s="186" t="s">
        <v>226</v>
      </c>
      <c r="B471" s="319" t="s">
        <v>537</v>
      </c>
      <c r="C471" s="320" t="s">
        <v>227</v>
      </c>
      <c r="D471" s="321">
        <v>0</v>
      </c>
      <c r="E471" s="187">
        <v>3</v>
      </c>
    </row>
    <row r="472" spans="1:5">
      <c r="A472" s="186" t="s">
        <v>366</v>
      </c>
      <c r="B472" s="319" t="s">
        <v>537</v>
      </c>
      <c r="C472" s="320" t="s">
        <v>227</v>
      </c>
      <c r="D472" s="321">
        <v>113</v>
      </c>
      <c r="E472" s="187">
        <v>3</v>
      </c>
    </row>
    <row r="473" spans="1:5" ht="31.5">
      <c r="A473" s="186" t="s">
        <v>538</v>
      </c>
      <c r="B473" s="319" t="s">
        <v>539</v>
      </c>
      <c r="C473" s="320" t="s">
        <v>219</v>
      </c>
      <c r="D473" s="321">
        <v>0</v>
      </c>
      <c r="E473" s="187">
        <v>5953.7</v>
      </c>
    </row>
    <row r="474" spans="1:5" ht="47.25">
      <c r="A474" s="186" t="s">
        <v>540</v>
      </c>
      <c r="B474" s="319" t="s">
        <v>541</v>
      </c>
      <c r="C474" s="320" t="s">
        <v>219</v>
      </c>
      <c r="D474" s="321">
        <v>0</v>
      </c>
      <c r="E474" s="187">
        <v>70</v>
      </c>
    </row>
    <row r="475" spans="1:5" ht="31.5">
      <c r="A475" s="186" t="s">
        <v>542</v>
      </c>
      <c r="B475" s="319" t="s">
        <v>543</v>
      </c>
      <c r="C475" s="320" t="s">
        <v>219</v>
      </c>
      <c r="D475" s="321">
        <v>0</v>
      </c>
      <c r="E475" s="187">
        <v>25</v>
      </c>
    </row>
    <row r="476" spans="1:5" ht="31.5">
      <c r="A476" s="186" t="s">
        <v>226</v>
      </c>
      <c r="B476" s="319" t="s">
        <v>543</v>
      </c>
      <c r="C476" s="320" t="s">
        <v>227</v>
      </c>
      <c r="D476" s="321">
        <v>0</v>
      </c>
      <c r="E476" s="187">
        <v>25</v>
      </c>
    </row>
    <row r="477" spans="1:5">
      <c r="A477" s="186" t="s">
        <v>366</v>
      </c>
      <c r="B477" s="319" t="s">
        <v>543</v>
      </c>
      <c r="C477" s="320" t="s">
        <v>227</v>
      </c>
      <c r="D477" s="321">
        <v>113</v>
      </c>
      <c r="E477" s="187">
        <v>25</v>
      </c>
    </row>
    <row r="478" spans="1:5" ht="31.5">
      <c r="A478" s="186" t="s">
        <v>544</v>
      </c>
      <c r="B478" s="319" t="s">
        <v>545</v>
      </c>
      <c r="C478" s="320" t="s">
        <v>219</v>
      </c>
      <c r="D478" s="321">
        <v>0</v>
      </c>
      <c r="E478" s="187">
        <v>15</v>
      </c>
    </row>
    <row r="479" spans="1:5" ht="31.5">
      <c r="A479" s="186" t="s">
        <v>226</v>
      </c>
      <c r="B479" s="319" t="s">
        <v>545</v>
      </c>
      <c r="C479" s="320" t="s">
        <v>227</v>
      </c>
      <c r="D479" s="321">
        <v>0</v>
      </c>
      <c r="E479" s="187">
        <v>15</v>
      </c>
    </row>
    <row r="480" spans="1:5">
      <c r="A480" s="186" t="s">
        <v>366</v>
      </c>
      <c r="B480" s="319" t="s">
        <v>545</v>
      </c>
      <c r="C480" s="320" t="s">
        <v>227</v>
      </c>
      <c r="D480" s="321">
        <v>113</v>
      </c>
      <c r="E480" s="187">
        <v>15</v>
      </c>
    </row>
    <row r="481" spans="1:5" ht="63">
      <c r="A481" s="186" t="s">
        <v>546</v>
      </c>
      <c r="B481" s="319" t="s">
        <v>547</v>
      </c>
      <c r="C481" s="320" t="s">
        <v>219</v>
      </c>
      <c r="D481" s="321">
        <v>0</v>
      </c>
      <c r="E481" s="187">
        <v>5</v>
      </c>
    </row>
    <row r="482" spans="1:5" ht="31.5">
      <c r="A482" s="186" t="s">
        <v>226</v>
      </c>
      <c r="B482" s="319" t="s">
        <v>547</v>
      </c>
      <c r="C482" s="320" t="s">
        <v>227</v>
      </c>
      <c r="D482" s="321">
        <v>0</v>
      </c>
      <c r="E482" s="187">
        <v>5</v>
      </c>
    </row>
    <row r="483" spans="1:5">
      <c r="A483" s="186" t="s">
        <v>366</v>
      </c>
      <c r="B483" s="319" t="s">
        <v>547</v>
      </c>
      <c r="C483" s="320" t="s">
        <v>227</v>
      </c>
      <c r="D483" s="321">
        <v>113</v>
      </c>
      <c r="E483" s="187">
        <v>5</v>
      </c>
    </row>
    <row r="484" spans="1:5" ht="30.75" customHeight="1">
      <c r="A484" s="186" t="s">
        <v>548</v>
      </c>
      <c r="B484" s="319" t="s">
        <v>549</v>
      </c>
      <c r="C484" s="320" t="s">
        <v>219</v>
      </c>
      <c r="D484" s="321">
        <v>0</v>
      </c>
      <c r="E484" s="187">
        <v>10</v>
      </c>
    </row>
    <row r="485" spans="1:5" ht="31.5">
      <c r="A485" s="186" t="s">
        <v>226</v>
      </c>
      <c r="B485" s="319" t="s">
        <v>549</v>
      </c>
      <c r="C485" s="320" t="s">
        <v>227</v>
      </c>
      <c r="D485" s="321">
        <v>0</v>
      </c>
      <c r="E485" s="187">
        <v>10</v>
      </c>
    </row>
    <row r="486" spans="1:5">
      <c r="A486" s="186" t="s">
        <v>366</v>
      </c>
      <c r="B486" s="319" t="s">
        <v>549</v>
      </c>
      <c r="C486" s="320" t="s">
        <v>227</v>
      </c>
      <c r="D486" s="321">
        <v>113</v>
      </c>
      <c r="E486" s="187">
        <v>10</v>
      </c>
    </row>
    <row r="487" spans="1:5" ht="47.25">
      <c r="A487" s="186" t="s">
        <v>550</v>
      </c>
      <c r="B487" s="319" t="s">
        <v>551</v>
      </c>
      <c r="C487" s="320" t="s">
        <v>219</v>
      </c>
      <c r="D487" s="321">
        <v>0</v>
      </c>
      <c r="E487" s="187">
        <v>15</v>
      </c>
    </row>
    <row r="488" spans="1:5" ht="31.5">
      <c r="A488" s="186" t="s">
        <v>226</v>
      </c>
      <c r="B488" s="319" t="s">
        <v>551</v>
      </c>
      <c r="C488" s="320" t="s">
        <v>227</v>
      </c>
      <c r="D488" s="321">
        <v>0</v>
      </c>
      <c r="E488" s="187">
        <v>15</v>
      </c>
    </row>
    <row r="489" spans="1:5">
      <c r="A489" s="186" t="s">
        <v>366</v>
      </c>
      <c r="B489" s="319" t="s">
        <v>551</v>
      </c>
      <c r="C489" s="320" t="s">
        <v>227</v>
      </c>
      <c r="D489" s="321">
        <v>113</v>
      </c>
      <c r="E489" s="187">
        <v>15</v>
      </c>
    </row>
    <row r="490" spans="1:5" ht="47.25">
      <c r="A490" s="186" t="s">
        <v>552</v>
      </c>
      <c r="B490" s="319" t="s">
        <v>553</v>
      </c>
      <c r="C490" s="320" t="s">
        <v>219</v>
      </c>
      <c r="D490" s="321">
        <v>0</v>
      </c>
      <c r="E490" s="187">
        <v>5883.7</v>
      </c>
    </row>
    <row r="491" spans="1:5">
      <c r="A491" s="186" t="s">
        <v>233</v>
      </c>
      <c r="B491" s="319" t="s">
        <v>554</v>
      </c>
      <c r="C491" s="320" t="s">
        <v>219</v>
      </c>
      <c r="D491" s="321">
        <v>0</v>
      </c>
      <c r="E491" s="187">
        <v>51.4</v>
      </c>
    </row>
    <row r="492" spans="1:5" ht="31.5">
      <c r="A492" s="186" t="s">
        <v>226</v>
      </c>
      <c r="B492" s="319" t="s">
        <v>554</v>
      </c>
      <c r="C492" s="320" t="s">
        <v>227</v>
      </c>
      <c r="D492" s="321">
        <v>0</v>
      </c>
      <c r="E492" s="187">
        <v>51.4</v>
      </c>
    </row>
    <row r="493" spans="1:5" ht="31.5">
      <c r="A493" s="186" t="s">
        <v>235</v>
      </c>
      <c r="B493" s="319" t="s">
        <v>554</v>
      </c>
      <c r="C493" s="320" t="s">
        <v>227</v>
      </c>
      <c r="D493" s="321">
        <v>705</v>
      </c>
      <c r="E493" s="187">
        <v>51.4</v>
      </c>
    </row>
    <row r="494" spans="1:5">
      <c r="A494" s="186" t="s">
        <v>236</v>
      </c>
      <c r="B494" s="319" t="s">
        <v>555</v>
      </c>
      <c r="C494" s="320" t="s">
        <v>219</v>
      </c>
      <c r="D494" s="321">
        <v>0</v>
      </c>
      <c r="E494" s="187">
        <v>3777.3</v>
      </c>
    </row>
    <row r="495" spans="1:5" ht="63">
      <c r="A495" s="186" t="s">
        <v>242</v>
      </c>
      <c r="B495" s="319" t="s">
        <v>555</v>
      </c>
      <c r="C495" s="320" t="s">
        <v>0</v>
      </c>
      <c r="D495" s="321">
        <v>0</v>
      </c>
      <c r="E495" s="187">
        <v>2977.5</v>
      </c>
    </row>
    <row r="496" spans="1:5" ht="31.5">
      <c r="A496" s="186" t="s">
        <v>556</v>
      </c>
      <c r="B496" s="319" t="s">
        <v>555</v>
      </c>
      <c r="C496" s="320" t="s">
        <v>0</v>
      </c>
      <c r="D496" s="321">
        <v>314</v>
      </c>
      <c r="E496" s="187">
        <v>2977.5</v>
      </c>
    </row>
    <row r="497" spans="1:5" ht="31.5">
      <c r="A497" s="186" t="s">
        <v>226</v>
      </c>
      <c r="B497" s="319" t="s">
        <v>555</v>
      </c>
      <c r="C497" s="320" t="s">
        <v>227</v>
      </c>
      <c r="D497" s="321">
        <v>0</v>
      </c>
      <c r="E497" s="187">
        <v>799.8</v>
      </c>
    </row>
    <row r="498" spans="1:5" ht="31.5">
      <c r="A498" s="186" t="s">
        <v>556</v>
      </c>
      <c r="B498" s="319" t="s">
        <v>555</v>
      </c>
      <c r="C498" s="320" t="s">
        <v>227</v>
      </c>
      <c r="D498" s="321">
        <v>314</v>
      </c>
      <c r="E498" s="187">
        <v>799.8</v>
      </c>
    </row>
    <row r="499" spans="1:5" ht="126" customHeight="1">
      <c r="A499" s="186" t="s">
        <v>279</v>
      </c>
      <c r="B499" s="319" t="s">
        <v>557</v>
      </c>
      <c r="C499" s="320" t="s">
        <v>219</v>
      </c>
      <c r="D499" s="321">
        <v>0</v>
      </c>
      <c r="E499" s="187">
        <v>2055</v>
      </c>
    </row>
    <row r="500" spans="1:5" ht="63">
      <c r="A500" s="186" t="s">
        <v>242</v>
      </c>
      <c r="B500" s="319" t="s">
        <v>557</v>
      </c>
      <c r="C500" s="320" t="s">
        <v>0</v>
      </c>
      <c r="D500" s="321">
        <v>0</v>
      </c>
      <c r="E500" s="187">
        <v>2055</v>
      </c>
    </row>
    <row r="501" spans="1:5" ht="31.5">
      <c r="A501" s="186" t="s">
        <v>556</v>
      </c>
      <c r="B501" s="319" t="s">
        <v>557</v>
      </c>
      <c r="C501" s="320" t="s">
        <v>0</v>
      </c>
      <c r="D501" s="321">
        <v>314</v>
      </c>
      <c r="E501" s="187">
        <v>2055</v>
      </c>
    </row>
    <row r="502" spans="1:5" s="185" customFormat="1" ht="47.25">
      <c r="A502" s="183" t="s">
        <v>558</v>
      </c>
      <c r="B502" s="316" t="s">
        <v>559</v>
      </c>
      <c r="C502" s="317" t="s">
        <v>219</v>
      </c>
      <c r="D502" s="318">
        <v>0</v>
      </c>
      <c r="E502" s="184">
        <v>4787</v>
      </c>
    </row>
    <row r="503" spans="1:5" ht="31.5">
      <c r="A503" s="186" t="s">
        <v>560</v>
      </c>
      <c r="B503" s="319" t="s">
        <v>561</v>
      </c>
      <c r="C503" s="320" t="s">
        <v>219</v>
      </c>
      <c r="D503" s="321">
        <v>0</v>
      </c>
      <c r="E503" s="187">
        <v>166</v>
      </c>
    </row>
    <row r="504" spans="1:5" ht="47.25">
      <c r="A504" s="186" t="s">
        <v>562</v>
      </c>
      <c r="B504" s="319" t="s">
        <v>563</v>
      </c>
      <c r="C504" s="320" t="s">
        <v>219</v>
      </c>
      <c r="D504" s="321">
        <v>0</v>
      </c>
      <c r="E504" s="187">
        <v>166</v>
      </c>
    </row>
    <row r="505" spans="1:5" ht="47.25">
      <c r="A505" s="186" t="s">
        <v>564</v>
      </c>
      <c r="B505" s="319" t="s">
        <v>565</v>
      </c>
      <c r="C505" s="320" t="s">
        <v>219</v>
      </c>
      <c r="D505" s="321">
        <v>0</v>
      </c>
      <c r="E505" s="187">
        <v>106</v>
      </c>
    </row>
    <row r="506" spans="1:5" ht="31.5">
      <c r="A506" s="186" t="s">
        <v>226</v>
      </c>
      <c r="B506" s="319" t="s">
        <v>565</v>
      </c>
      <c r="C506" s="320" t="s">
        <v>227</v>
      </c>
      <c r="D506" s="321">
        <v>0</v>
      </c>
      <c r="E506" s="187">
        <v>106</v>
      </c>
    </row>
    <row r="507" spans="1:5">
      <c r="A507" s="186" t="s">
        <v>308</v>
      </c>
      <c r="B507" s="319" t="s">
        <v>565</v>
      </c>
      <c r="C507" s="320" t="s">
        <v>227</v>
      </c>
      <c r="D507" s="321">
        <v>707</v>
      </c>
      <c r="E507" s="187">
        <v>106</v>
      </c>
    </row>
    <row r="508" spans="1:5" ht="31.5">
      <c r="A508" s="186" t="s">
        <v>566</v>
      </c>
      <c r="B508" s="319" t="s">
        <v>567</v>
      </c>
      <c r="C508" s="320" t="s">
        <v>219</v>
      </c>
      <c r="D508" s="321">
        <v>0</v>
      </c>
      <c r="E508" s="187">
        <v>40</v>
      </c>
    </row>
    <row r="509" spans="1:5" ht="31.5">
      <c r="A509" s="186" t="s">
        <v>226</v>
      </c>
      <c r="B509" s="319" t="s">
        <v>567</v>
      </c>
      <c r="C509" s="320" t="s">
        <v>227</v>
      </c>
      <c r="D509" s="321">
        <v>0</v>
      </c>
      <c r="E509" s="187">
        <v>40</v>
      </c>
    </row>
    <row r="510" spans="1:5">
      <c r="A510" s="186" t="s">
        <v>308</v>
      </c>
      <c r="B510" s="319" t="s">
        <v>567</v>
      </c>
      <c r="C510" s="320" t="s">
        <v>227</v>
      </c>
      <c r="D510" s="321">
        <v>707</v>
      </c>
      <c r="E510" s="187">
        <v>40</v>
      </c>
    </row>
    <row r="511" spans="1:5" ht="31.5">
      <c r="A511" s="186" t="s">
        <v>568</v>
      </c>
      <c r="B511" s="319" t="s">
        <v>569</v>
      </c>
      <c r="C511" s="320" t="s">
        <v>219</v>
      </c>
      <c r="D511" s="321">
        <v>0</v>
      </c>
      <c r="E511" s="187">
        <v>20</v>
      </c>
    </row>
    <row r="512" spans="1:5" ht="31.5">
      <c r="A512" s="186" t="s">
        <v>226</v>
      </c>
      <c r="B512" s="319" t="s">
        <v>569</v>
      </c>
      <c r="C512" s="320" t="s">
        <v>227</v>
      </c>
      <c r="D512" s="321">
        <v>0</v>
      </c>
      <c r="E512" s="187">
        <v>20</v>
      </c>
    </row>
    <row r="513" spans="1:5">
      <c r="A513" s="186" t="s">
        <v>308</v>
      </c>
      <c r="B513" s="319" t="s">
        <v>569</v>
      </c>
      <c r="C513" s="320" t="s">
        <v>227</v>
      </c>
      <c r="D513" s="321">
        <v>707</v>
      </c>
      <c r="E513" s="187">
        <v>20</v>
      </c>
    </row>
    <row r="514" spans="1:5" ht="30.75" customHeight="1">
      <c r="A514" s="186" t="s">
        <v>570</v>
      </c>
      <c r="B514" s="319" t="s">
        <v>571</v>
      </c>
      <c r="C514" s="320" t="s">
        <v>219</v>
      </c>
      <c r="D514" s="321">
        <v>0</v>
      </c>
      <c r="E514" s="187">
        <v>4000</v>
      </c>
    </row>
    <row r="515" spans="1:5" ht="31.5">
      <c r="A515" s="186" t="s">
        <v>572</v>
      </c>
      <c r="B515" s="319" t="s">
        <v>573</v>
      </c>
      <c r="C515" s="320" t="s">
        <v>219</v>
      </c>
      <c r="D515" s="321">
        <v>0</v>
      </c>
      <c r="E515" s="187">
        <v>410</v>
      </c>
    </row>
    <row r="516" spans="1:5" ht="31.5">
      <c r="A516" s="186" t="s">
        <v>574</v>
      </c>
      <c r="B516" s="319" t="s">
        <v>575</v>
      </c>
      <c r="C516" s="320" t="s">
        <v>219</v>
      </c>
      <c r="D516" s="321">
        <v>0</v>
      </c>
      <c r="E516" s="187">
        <v>283</v>
      </c>
    </row>
    <row r="517" spans="1:5" ht="31.5">
      <c r="A517" s="186" t="s">
        <v>226</v>
      </c>
      <c r="B517" s="319" t="s">
        <v>575</v>
      </c>
      <c r="C517" s="320" t="s">
        <v>227</v>
      </c>
      <c r="D517" s="321">
        <v>0</v>
      </c>
      <c r="E517" s="187">
        <v>283</v>
      </c>
    </row>
    <row r="518" spans="1:5">
      <c r="A518" s="186" t="s">
        <v>576</v>
      </c>
      <c r="B518" s="319" t="s">
        <v>575</v>
      </c>
      <c r="C518" s="320" t="s">
        <v>227</v>
      </c>
      <c r="D518" s="321">
        <v>1101</v>
      </c>
      <c r="E518" s="187">
        <v>283</v>
      </c>
    </row>
    <row r="519" spans="1:5" ht="31.5">
      <c r="A519" s="186" t="s">
        <v>577</v>
      </c>
      <c r="B519" s="319" t="s">
        <v>578</v>
      </c>
      <c r="C519" s="320" t="s">
        <v>219</v>
      </c>
      <c r="D519" s="321">
        <v>0</v>
      </c>
      <c r="E519" s="187">
        <v>6</v>
      </c>
    </row>
    <row r="520" spans="1:5" ht="31.5">
      <c r="A520" s="186" t="s">
        <v>226</v>
      </c>
      <c r="B520" s="319" t="s">
        <v>578</v>
      </c>
      <c r="C520" s="320" t="s">
        <v>227</v>
      </c>
      <c r="D520" s="321">
        <v>0</v>
      </c>
      <c r="E520" s="187">
        <v>6</v>
      </c>
    </row>
    <row r="521" spans="1:5">
      <c r="A521" s="186" t="s">
        <v>576</v>
      </c>
      <c r="B521" s="319" t="s">
        <v>578</v>
      </c>
      <c r="C521" s="320" t="s">
        <v>227</v>
      </c>
      <c r="D521" s="321">
        <v>1101</v>
      </c>
      <c r="E521" s="187">
        <v>6</v>
      </c>
    </row>
    <row r="522" spans="1:5" ht="30.75" customHeight="1">
      <c r="A522" s="186" t="s">
        <v>579</v>
      </c>
      <c r="B522" s="319" t="s">
        <v>580</v>
      </c>
      <c r="C522" s="320" t="s">
        <v>219</v>
      </c>
      <c r="D522" s="321">
        <v>0</v>
      </c>
      <c r="E522" s="187">
        <v>121</v>
      </c>
    </row>
    <row r="523" spans="1:5" ht="31.5">
      <c r="A523" s="186" t="s">
        <v>226</v>
      </c>
      <c r="B523" s="319" t="s">
        <v>580</v>
      </c>
      <c r="C523" s="320" t="s">
        <v>227</v>
      </c>
      <c r="D523" s="321">
        <v>0</v>
      </c>
      <c r="E523" s="187">
        <v>121</v>
      </c>
    </row>
    <row r="524" spans="1:5">
      <c r="A524" s="186" t="s">
        <v>576</v>
      </c>
      <c r="B524" s="319" t="s">
        <v>580</v>
      </c>
      <c r="C524" s="320" t="s">
        <v>227</v>
      </c>
      <c r="D524" s="321">
        <v>1101</v>
      </c>
      <c r="E524" s="187">
        <v>121</v>
      </c>
    </row>
    <row r="525" spans="1:5" ht="31.5">
      <c r="A525" s="186" t="s">
        <v>581</v>
      </c>
      <c r="B525" s="319" t="s">
        <v>582</v>
      </c>
      <c r="C525" s="320" t="s">
        <v>219</v>
      </c>
      <c r="D525" s="321">
        <v>0</v>
      </c>
      <c r="E525" s="187">
        <v>3590</v>
      </c>
    </row>
    <row r="526" spans="1:5" ht="31.5">
      <c r="A526" s="186" t="s">
        <v>583</v>
      </c>
      <c r="B526" s="319" t="s">
        <v>584</v>
      </c>
      <c r="C526" s="320" t="s">
        <v>219</v>
      </c>
      <c r="D526" s="321">
        <v>0</v>
      </c>
      <c r="E526" s="187">
        <v>75</v>
      </c>
    </row>
    <row r="527" spans="1:5" ht="31.5">
      <c r="A527" s="186" t="s">
        <v>226</v>
      </c>
      <c r="B527" s="319" t="s">
        <v>584</v>
      </c>
      <c r="C527" s="320" t="s">
        <v>227</v>
      </c>
      <c r="D527" s="321">
        <v>0</v>
      </c>
      <c r="E527" s="187">
        <v>75</v>
      </c>
    </row>
    <row r="528" spans="1:5">
      <c r="A528" s="186" t="s">
        <v>576</v>
      </c>
      <c r="B528" s="319" t="s">
        <v>584</v>
      </c>
      <c r="C528" s="320" t="s">
        <v>227</v>
      </c>
      <c r="D528" s="321">
        <v>1101</v>
      </c>
      <c r="E528" s="187">
        <v>75</v>
      </c>
    </row>
    <row r="529" spans="1:5" ht="31.5">
      <c r="A529" s="186" t="s">
        <v>585</v>
      </c>
      <c r="B529" s="319" t="s">
        <v>586</v>
      </c>
      <c r="C529" s="320" t="s">
        <v>219</v>
      </c>
      <c r="D529" s="321">
        <v>0</v>
      </c>
      <c r="E529" s="187">
        <v>15</v>
      </c>
    </row>
    <row r="530" spans="1:5" ht="31.5">
      <c r="A530" s="186" t="s">
        <v>226</v>
      </c>
      <c r="B530" s="319" t="s">
        <v>586</v>
      </c>
      <c r="C530" s="320" t="s">
        <v>227</v>
      </c>
      <c r="D530" s="321">
        <v>0</v>
      </c>
      <c r="E530" s="187">
        <v>15</v>
      </c>
    </row>
    <row r="531" spans="1:5">
      <c r="A531" s="186" t="s">
        <v>576</v>
      </c>
      <c r="B531" s="319" t="s">
        <v>586</v>
      </c>
      <c r="C531" s="320" t="s">
        <v>227</v>
      </c>
      <c r="D531" s="321">
        <v>1101</v>
      </c>
      <c r="E531" s="187">
        <v>15</v>
      </c>
    </row>
    <row r="532" spans="1:5" ht="110.25">
      <c r="A532" s="186" t="s">
        <v>587</v>
      </c>
      <c r="B532" s="319" t="s">
        <v>588</v>
      </c>
      <c r="C532" s="320" t="s">
        <v>219</v>
      </c>
      <c r="D532" s="321">
        <v>0</v>
      </c>
      <c r="E532" s="187">
        <v>3500</v>
      </c>
    </row>
    <row r="533" spans="1:5" ht="31.5">
      <c r="A533" s="186" t="s">
        <v>360</v>
      </c>
      <c r="B533" s="319" t="s">
        <v>588</v>
      </c>
      <c r="C533" s="320" t="s">
        <v>361</v>
      </c>
      <c r="D533" s="321">
        <v>0</v>
      </c>
      <c r="E533" s="187">
        <v>3500</v>
      </c>
    </row>
    <row r="534" spans="1:5">
      <c r="A534" s="186" t="s">
        <v>576</v>
      </c>
      <c r="B534" s="319" t="s">
        <v>588</v>
      </c>
      <c r="C534" s="320" t="s">
        <v>361</v>
      </c>
      <c r="D534" s="321">
        <v>1101</v>
      </c>
      <c r="E534" s="187">
        <v>3500</v>
      </c>
    </row>
    <row r="535" spans="1:5" ht="15.75" customHeight="1">
      <c r="A535" s="186" t="s">
        <v>589</v>
      </c>
      <c r="B535" s="319" t="s">
        <v>590</v>
      </c>
      <c r="C535" s="320" t="s">
        <v>219</v>
      </c>
      <c r="D535" s="321">
        <v>0</v>
      </c>
      <c r="E535" s="187">
        <v>537</v>
      </c>
    </row>
    <row r="536" spans="1:5" ht="31.5">
      <c r="A536" s="186" t="s">
        <v>591</v>
      </c>
      <c r="B536" s="319" t="s">
        <v>592</v>
      </c>
      <c r="C536" s="320" t="s">
        <v>219</v>
      </c>
      <c r="D536" s="321">
        <v>0</v>
      </c>
      <c r="E536" s="187">
        <v>537</v>
      </c>
    </row>
    <row r="537" spans="1:5" ht="47.25">
      <c r="A537" s="186" t="s">
        <v>593</v>
      </c>
      <c r="B537" s="319" t="s">
        <v>594</v>
      </c>
      <c r="C537" s="320" t="s">
        <v>219</v>
      </c>
      <c r="D537" s="321">
        <v>0</v>
      </c>
      <c r="E537" s="187">
        <v>25</v>
      </c>
    </row>
    <row r="538" spans="1:5">
      <c r="A538" s="186" t="s">
        <v>303</v>
      </c>
      <c r="B538" s="319" t="s">
        <v>594</v>
      </c>
      <c r="C538" s="320" t="s">
        <v>304</v>
      </c>
      <c r="D538" s="321">
        <v>0</v>
      </c>
      <c r="E538" s="187">
        <v>25</v>
      </c>
    </row>
    <row r="539" spans="1:5">
      <c r="A539" s="186" t="s">
        <v>394</v>
      </c>
      <c r="B539" s="319" t="s">
        <v>594</v>
      </c>
      <c r="C539" s="320" t="s">
        <v>304</v>
      </c>
      <c r="D539" s="321">
        <v>1003</v>
      </c>
      <c r="E539" s="187">
        <v>25</v>
      </c>
    </row>
    <row r="540" spans="1:5">
      <c r="A540" s="186" t="s">
        <v>595</v>
      </c>
      <c r="B540" s="319" t="s">
        <v>596</v>
      </c>
      <c r="C540" s="320" t="s">
        <v>219</v>
      </c>
      <c r="D540" s="321">
        <v>0</v>
      </c>
      <c r="E540" s="187">
        <v>512</v>
      </c>
    </row>
    <row r="541" spans="1:5">
      <c r="A541" s="186" t="s">
        <v>303</v>
      </c>
      <c r="B541" s="319" t="s">
        <v>596</v>
      </c>
      <c r="C541" s="320" t="s">
        <v>304</v>
      </c>
      <c r="D541" s="321">
        <v>0</v>
      </c>
      <c r="E541" s="187">
        <v>512</v>
      </c>
    </row>
    <row r="542" spans="1:5">
      <c r="A542" s="186" t="s">
        <v>394</v>
      </c>
      <c r="B542" s="319" t="s">
        <v>596</v>
      </c>
      <c r="C542" s="320" t="s">
        <v>304</v>
      </c>
      <c r="D542" s="321">
        <v>1003</v>
      </c>
      <c r="E542" s="187">
        <v>512</v>
      </c>
    </row>
    <row r="543" spans="1:5" ht="46.5" customHeight="1">
      <c r="A543" s="186" t="s">
        <v>597</v>
      </c>
      <c r="B543" s="319" t="s">
        <v>598</v>
      </c>
      <c r="C543" s="320" t="s">
        <v>219</v>
      </c>
      <c r="D543" s="321">
        <v>0</v>
      </c>
      <c r="E543" s="187">
        <v>84</v>
      </c>
    </row>
    <row r="544" spans="1:5" ht="47.25">
      <c r="A544" s="186" t="s">
        <v>599</v>
      </c>
      <c r="B544" s="319" t="s">
        <v>600</v>
      </c>
      <c r="C544" s="320" t="s">
        <v>219</v>
      </c>
      <c r="D544" s="321">
        <v>0</v>
      </c>
      <c r="E544" s="187">
        <v>84</v>
      </c>
    </row>
    <row r="545" spans="1:5" ht="31.5">
      <c r="A545" s="186" t="s">
        <v>601</v>
      </c>
      <c r="B545" s="319" t="s">
        <v>602</v>
      </c>
      <c r="C545" s="320" t="s">
        <v>219</v>
      </c>
      <c r="D545" s="321">
        <v>0</v>
      </c>
      <c r="E545" s="187">
        <v>20</v>
      </c>
    </row>
    <row r="546" spans="1:5" ht="31.5">
      <c r="A546" s="186" t="s">
        <v>226</v>
      </c>
      <c r="B546" s="319" t="s">
        <v>602</v>
      </c>
      <c r="C546" s="320" t="s">
        <v>227</v>
      </c>
      <c r="D546" s="321">
        <v>0</v>
      </c>
      <c r="E546" s="187">
        <v>20</v>
      </c>
    </row>
    <row r="547" spans="1:5">
      <c r="A547" s="186" t="s">
        <v>308</v>
      </c>
      <c r="B547" s="319" t="s">
        <v>602</v>
      </c>
      <c r="C547" s="320" t="s">
        <v>227</v>
      </c>
      <c r="D547" s="321">
        <v>707</v>
      </c>
      <c r="E547" s="187">
        <v>20</v>
      </c>
    </row>
    <row r="548" spans="1:5" ht="31.5">
      <c r="A548" s="186" t="s">
        <v>603</v>
      </c>
      <c r="B548" s="319" t="s">
        <v>604</v>
      </c>
      <c r="C548" s="320" t="s">
        <v>219</v>
      </c>
      <c r="D548" s="321">
        <v>0</v>
      </c>
      <c r="E548" s="187">
        <v>64</v>
      </c>
    </row>
    <row r="549" spans="1:5" ht="31.5">
      <c r="A549" s="186" t="s">
        <v>226</v>
      </c>
      <c r="B549" s="319" t="s">
        <v>604</v>
      </c>
      <c r="C549" s="320" t="s">
        <v>227</v>
      </c>
      <c r="D549" s="321">
        <v>0</v>
      </c>
      <c r="E549" s="187">
        <v>64</v>
      </c>
    </row>
    <row r="550" spans="1:5">
      <c r="A550" s="186" t="s">
        <v>308</v>
      </c>
      <c r="B550" s="319" t="s">
        <v>604</v>
      </c>
      <c r="C550" s="320" t="s">
        <v>227</v>
      </c>
      <c r="D550" s="321">
        <v>707</v>
      </c>
      <c r="E550" s="187">
        <v>64</v>
      </c>
    </row>
    <row r="551" spans="1:5" s="185" customFormat="1" ht="29.25" customHeight="1">
      <c r="A551" s="183" t="s">
        <v>605</v>
      </c>
      <c r="B551" s="316" t="s">
        <v>606</v>
      </c>
      <c r="C551" s="317" t="s">
        <v>219</v>
      </c>
      <c r="D551" s="318">
        <v>0</v>
      </c>
      <c r="E551" s="184">
        <v>280</v>
      </c>
    </row>
    <row r="552" spans="1:5" ht="31.5">
      <c r="A552" s="186" t="s">
        <v>607</v>
      </c>
      <c r="B552" s="319" t="s">
        <v>608</v>
      </c>
      <c r="C552" s="320" t="s">
        <v>219</v>
      </c>
      <c r="D552" s="321">
        <v>0</v>
      </c>
      <c r="E552" s="187">
        <v>280</v>
      </c>
    </row>
    <row r="553" spans="1:5" ht="47.25">
      <c r="A553" s="186" t="s">
        <v>609</v>
      </c>
      <c r="B553" s="319" t="s">
        <v>610</v>
      </c>
      <c r="C553" s="320" t="s">
        <v>219</v>
      </c>
      <c r="D553" s="321">
        <v>0</v>
      </c>
      <c r="E553" s="187">
        <v>50</v>
      </c>
    </row>
    <row r="554" spans="1:5">
      <c r="A554" s="186" t="s">
        <v>303</v>
      </c>
      <c r="B554" s="319" t="s">
        <v>610</v>
      </c>
      <c r="C554" s="320" t="s">
        <v>304</v>
      </c>
      <c r="D554" s="321">
        <v>0</v>
      </c>
      <c r="E554" s="187">
        <v>50</v>
      </c>
    </row>
    <row r="555" spans="1:5">
      <c r="A555" s="186" t="s">
        <v>611</v>
      </c>
      <c r="B555" s="319" t="s">
        <v>610</v>
      </c>
      <c r="C555" s="320" t="s">
        <v>304</v>
      </c>
      <c r="D555" s="321">
        <v>909</v>
      </c>
      <c r="E555" s="187">
        <v>50</v>
      </c>
    </row>
    <row r="556" spans="1:5" ht="31.5">
      <c r="A556" s="186" t="s">
        <v>612</v>
      </c>
      <c r="B556" s="319" t="s">
        <v>613</v>
      </c>
      <c r="C556" s="320" t="s">
        <v>219</v>
      </c>
      <c r="D556" s="321">
        <v>0</v>
      </c>
      <c r="E556" s="187">
        <v>20</v>
      </c>
    </row>
    <row r="557" spans="1:5" ht="31.5">
      <c r="A557" s="186" t="s">
        <v>226</v>
      </c>
      <c r="B557" s="319" t="s">
        <v>613</v>
      </c>
      <c r="C557" s="320" t="s">
        <v>227</v>
      </c>
      <c r="D557" s="321">
        <v>0</v>
      </c>
      <c r="E557" s="187">
        <v>20</v>
      </c>
    </row>
    <row r="558" spans="1:5">
      <c r="A558" s="186" t="s">
        <v>611</v>
      </c>
      <c r="B558" s="319" t="s">
        <v>613</v>
      </c>
      <c r="C558" s="320" t="s">
        <v>227</v>
      </c>
      <c r="D558" s="321">
        <v>909</v>
      </c>
      <c r="E558" s="187">
        <v>20</v>
      </c>
    </row>
    <row r="559" spans="1:5" ht="31.5">
      <c r="A559" s="186" t="s">
        <v>614</v>
      </c>
      <c r="B559" s="319" t="s">
        <v>615</v>
      </c>
      <c r="C559" s="320" t="s">
        <v>219</v>
      </c>
      <c r="D559" s="321">
        <v>0</v>
      </c>
      <c r="E559" s="187">
        <v>210</v>
      </c>
    </row>
    <row r="560" spans="1:5" ht="31.5">
      <c r="A560" s="186" t="s">
        <v>226</v>
      </c>
      <c r="B560" s="319" t="s">
        <v>615</v>
      </c>
      <c r="C560" s="320" t="s">
        <v>227</v>
      </c>
      <c r="D560" s="321">
        <v>0</v>
      </c>
      <c r="E560" s="187">
        <v>210</v>
      </c>
    </row>
    <row r="561" spans="1:5">
      <c r="A561" s="186" t="s">
        <v>611</v>
      </c>
      <c r="B561" s="319" t="s">
        <v>615</v>
      </c>
      <c r="C561" s="320" t="s">
        <v>227</v>
      </c>
      <c r="D561" s="321">
        <v>909</v>
      </c>
      <c r="E561" s="187">
        <v>210</v>
      </c>
    </row>
    <row r="562" spans="1:5" s="185" customFormat="1" ht="47.25">
      <c r="A562" s="183" t="s">
        <v>616</v>
      </c>
      <c r="B562" s="316" t="s">
        <v>617</v>
      </c>
      <c r="C562" s="317" t="s">
        <v>219</v>
      </c>
      <c r="D562" s="318">
        <v>0</v>
      </c>
      <c r="E562" s="184">
        <v>332.1</v>
      </c>
    </row>
    <row r="563" spans="1:5" ht="47.25">
      <c r="A563" s="186" t="s">
        <v>618</v>
      </c>
      <c r="B563" s="319" t="s">
        <v>619</v>
      </c>
      <c r="C563" s="320" t="s">
        <v>219</v>
      </c>
      <c r="D563" s="321">
        <v>0</v>
      </c>
      <c r="E563" s="187">
        <v>232.1</v>
      </c>
    </row>
    <row r="564" spans="1:5" ht="47.25">
      <c r="A564" s="186" t="s">
        <v>620</v>
      </c>
      <c r="B564" s="319" t="s">
        <v>621</v>
      </c>
      <c r="C564" s="320" t="s">
        <v>219</v>
      </c>
      <c r="D564" s="321">
        <v>0</v>
      </c>
      <c r="E564" s="187">
        <v>227.1</v>
      </c>
    </row>
    <row r="565" spans="1:5" ht="31.5">
      <c r="A565" s="186" t="s">
        <v>622</v>
      </c>
      <c r="B565" s="319" t="s">
        <v>623</v>
      </c>
      <c r="C565" s="320" t="s">
        <v>219</v>
      </c>
      <c r="D565" s="321">
        <v>0</v>
      </c>
      <c r="E565" s="187">
        <v>227.1</v>
      </c>
    </row>
    <row r="566" spans="1:5" ht="31.5">
      <c r="A566" s="186" t="s">
        <v>226</v>
      </c>
      <c r="B566" s="319" t="s">
        <v>623</v>
      </c>
      <c r="C566" s="320" t="s">
        <v>227</v>
      </c>
      <c r="D566" s="321">
        <v>0</v>
      </c>
      <c r="E566" s="187">
        <v>227.1</v>
      </c>
    </row>
    <row r="567" spans="1:5">
      <c r="A567" s="186" t="s">
        <v>319</v>
      </c>
      <c r="B567" s="319" t="s">
        <v>623</v>
      </c>
      <c r="C567" s="320" t="s">
        <v>227</v>
      </c>
      <c r="D567" s="321">
        <v>801</v>
      </c>
      <c r="E567" s="187">
        <v>227.1</v>
      </c>
    </row>
    <row r="568" spans="1:5" ht="63">
      <c r="A568" s="186" t="s">
        <v>624</v>
      </c>
      <c r="B568" s="319" t="s">
        <v>625</v>
      </c>
      <c r="C568" s="320" t="s">
        <v>219</v>
      </c>
      <c r="D568" s="321">
        <v>0</v>
      </c>
      <c r="E568" s="187">
        <v>5</v>
      </c>
    </row>
    <row r="569" spans="1:5" ht="31.5">
      <c r="A569" s="186" t="s">
        <v>626</v>
      </c>
      <c r="B569" s="319" t="s">
        <v>627</v>
      </c>
      <c r="C569" s="320" t="s">
        <v>219</v>
      </c>
      <c r="D569" s="321">
        <v>0</v>
      </c>
      <c r="E569" s="187">
        <v>5</v>
      </c>
    </row>
    <row r="570" spans="1:5" ht="31.5">
      <c r="A570" s="186" t="s">
        <v>226</v>
      </c>
      <c r="B570" s="319" t="s">
        <v>627</v>
      </c>
      <c r="C570" s="320" t="s">
        <v>227</v>
      </c>
      <c r="D570" s="321">
        <v>0</v>
      </c>
      <c r="E570" s="187">
        <v>5</v>
      </c>
    </row>
    <row r="571" spans="1:5">
      <c r="A571" s="186" t="s">
        <v>628</v>
      </c>
      <c r="B571" s="319" t="s">
        <v>627</v>
      </c>
      <c r="C571" s="320" t="s">
        <v>227</v>
      </c>
      <c r="D571" s="321">
        <v>1006</v>
      </c>
      <c r="E571" s="187">
        <v>5</v>
      </c>
    </row>
    <row r="572" spans="1:5" ht="47.25">
      <c r="A572" s="186" t="s">
        <v>629</v>
      </c>
      <c r="B572" s="319" t="s">
        <v>630</v>
      </c>
      <c r="C572" s="320" t="s">
        <v>219</v>
      </c>
      <c r="D572" s="321">
        <v>0</v>
      </c>
      <c r="E572" s="187">
        <v>100</v>
      </c>
    </row>
    <row r="573" spans="1:5" ht="31.5">
      <c r="A573" s="186" t="s">
        <v>631</v>
      </c>
      <c r="B573" s="319" t="s">
        <v>632</v>
      </c>
      <c r="C573" s="320" t="s">
        <v>219</v>
      </c>
      <c r="D573" s="321">
        <v>0</v>
      </c>
      <c r="E573" s="187">
        <v>100</v>
      </c>
    </row>
    <row r="574" spans="1:5" ht="31.5">
      <c r="A574" s="186" t="s">
        <v>633</v>
      </c>
      <c r="B574" s="319" t="s">
        <v>634</v>
      </c>
      <c r="C574" s="320" t="s">
        <v>219</v>
      </c>
      <c r="D574" s="321">
        <v>0</v>
      </c>
      <c r="E574" s="187">
        <v>5</v>
      </c>
    </row>
    <row r="575" spans="1:5" ht="31.5">
      <c r="A575" s="186" t="s">
        <v>226</v>
      </c>
      <c r="B575" s="319" t="s">
        <v>634</v>
      </c>
      <c r="C575" s="320" t="s">
        <v>227</v>
      </c>
      <c r="D575" s="321">
        <v>0</v>
      </c>
      <c r="E575" s="187">
        <v>5</v>
      </c>
    </row>
    <row r="576" spans="1:5">
      <c r="A576" s="186" t="s">
        <v>628</v>
      </c>
      <c r="B576" s="319" t="s">
        <v>634</v>
      </c>
      <c r="C576" s="320" t="s">
        <v>227</v>
      </c>
      <c r="D576" s="321">
        <v>1006</v>
      </c>
      <c r="E576" s="187">
        <v>5</v>
      </c>
    </row>
    <row r="577" spans="1:5" ht="31.5">
      <c r="A577" s="186" t="s">
        <v>635</v>
      </c>
      <c r="B577" s="319" t="s">
        <v>636</v>
      </c>
      <c r="C577" s="320" t="s">
        <v>219</v>
      </c>
      <c r="D577" s="321">
        <v>0</v>
      </c>
      <c r="E577" s="187">
        <v>13</v>
      </c>
    </row>
    <row r="578" spans="1:5" ht="31.5">
      <c r="A578" s="186" t="s">
        <v>226</v>
      </c>
      <c r="B578" s="319" t="s">
        <v>636</v>
      </c>
      <c r="C578" s="320" t="s">
        <v>227</v>
      </c>
      <c r="D578" s="321">
        <v>0</v>
      </c>
      <c r="E578" s="187">
        <v>13</v>
      </c>
    </row>
    <row r="579" spans="1:5">
      <c r="A579" s="186" t="s">
        <v>628</v>
      </c>
      <c r="B579" s="319" t="s">
        <v>636</v>
      </c>
      <c r="C579" s="320" t="s">
        <v>227</v>
      </c>
      <c r="D579" s="321">
        <v>1006</v>
      </c>
      <c r="E579" s="187">
        <v>13</v>
      </c>
    </row>
    <row r="580" spans="1:5">
      <c r="A580" s="186" t="s">
        <v>637</v>
      </c>
      <c r="B580" s="319" t="s">
        <v>638</v>
      </c>
      <c r="C580" s="320" t="s">
        <v>219</v>
      </c>
      <c r="D580" s="321">
        <v>0</v>
      </c>
      <c r="E580" s="187">
        <v>30</v>
      </c>
    </row>
    <row r="581" spans="1:5" ht="31.5">
      <c r="A581" s="186" t="s">
        <v>226</v>
      </c>
      <c r="B581" s="319" t="s">
        <v>638</v>
      </c>
      <c r="C581" s="320" t="s">
        <v>227</v>
      </c>
      <c r="D581" s="321">
        <v>0</v>
      </c>
      <c r="E581" s="187">
        <v>30</v>
      </c>
    </row>
    <row r="582" spans="1:5">
      <c r="A582" s="186" t="s">
        <v>628</v>
      </c>
      <c r="B582" s="319" t="s">
        <v>638</v>
      </c>
      <c r="C582" s="320" t="s">
        <v>227</v>
      </c>
      <c r="D582" s="321">
        <v>1006</v>
      </c>
      <c r="E582" s="187">
        <v>30</v>
      </c>
    </row>
    <row r="583" spans="1:5" ht="31.5">
      <c r="A583" s="186" t="s">
        <v>639</v>
      </c>
      <c r="B583" s="319" t="s">
        <v>640</v>
      </c>
      <c r="C583" s="320" t="s">
        <v>219</v>
      </c>
      <c r="D583" s="321">
        <v>0</v>
      </c>
      <c r="E583" s="187">
        <v>39</v>
      </c>
    </row>
    <row r="584" spans="1:5" ht="31.5">
      <c r="A584" s="186" t="s">
        <v>226</v>
      </c>
      <c r="B584" s="319" t="s">
        <v>640</v>
      </c>
      <c r="C584" s="320" t="s">
        <v>227</v>
      </c>
      <c r="D584" s="321">
        <v>0</v>
      </c>
      <c r="E584" s="187">
        <v>39</v>
      </c>
    </row>
    <row r="585" spans="1:5">
      <c r="A585" s="186" t="s">
        <v>628</v>
      </c>
      <c r="B585" s="319" t="s">
        <v>640</v>
      </c>
      <c r="C585" s="320" t="s">
        <v>227</v>
      </c>
      <c r="D585" s="321">
        <v>1006</v>
      </c>
      <c r="E585" s="187">
        <v>39</v>
      </c>
    </row>
    <row r="586" spans="1:5">
      <c r="A586" s="186" t="s">
        <v>641</v>
      </c>
      <c r="B586" s="319" t="s">
        <v>642</v>
      </c>
      <c r="C586" s="320" t="s">
        <v>219</v>
      </c>
      <c r="D586" s="321">
        <v>0</v>
      </c>
      <c r="E586" s="187">
        <v>2</v>
      </c>
    </row>
    <row r="587" spans="1:5" ht="31.5">
      <c r="A587" s="186" t="s">
        <v>226</v>
      </c>
      <c r="B587" s="319" t="s">
        <v>642</v>
      </c>
      <c r="C587" s="320" t="s">
        <v>227</v>
      </c>
      <c r="D587" s="321">
        <v>0</v>
      </c>
      <c r="E587" s="187">
        <v>2</v>
      </c>
    </row>
    <row r="588" spans="1:5">
      <c r="A588" s="186" t="s">
        <v>628</v>
      </c>
      <c r="B588" s="319" t="s">
        <v>642</v>
      </c>
      <c r="C588" s="320" t="s">
        <v>227</v>
      </c>
      <c r="D588" s="321">
        <v>1006</v>
      </c>
      <c r="E588" s="187">
        <v>2</v>
      </c>
    </row>
    <row r="589" spans="1:5" ht="31.5">
      <c r="A589" s="186" t="s">
        <v>643</v>
      </c>
      <c r="B589" s="319" t="s">
        <v>644</v>
      </c>
      <c r="C589" s="320" t="s">
        <v>219</v>
      </c>
      <c r="D589" s="321">
        <v>0</v>
      </c>
      <c r="E589" s="187">
        <v>11</v>
      </c>
    </row>
    <row r="590" spans="1:5" ht="31.5">
      <c r="A590" s="186" t="s">
        <v>226</v>
      </c>
      <c r="B590" s="319" t="s">
        <v>644</v>
      </c>
      <c r="C590" s="320" t="s">
        <v>227</v>
      </c>
      <c r="D590" s="321">
        <v>0</v>
      </c>
      <c r="E590" s="187">
        <v>11</v>
      </c>
    </row>
    <row r="591" spans="1:5">
      <c r="A591" s="186" t="s">
        <v>628</v>
      </c>
      <c r="B591" s="319" t="s">
        <v>644</v>
      </c>
      <c r="C591" s="320" t="s">
        <v>227</v>
      </c>
      <c r="D591" s="321">
        <v>1006</v>
      </c>
      <c r="E591" s="187">
        <v>11</v>
      </c>
    </row>
    <row r="592" spans="1:5" s="185" customFormat="1">
      <c r="A592" s="183" t="s">
        <v>645</v>
      </c>
      <c r="B592" s="316" t="s">
        <v>646</v>
      </c>
      <c r="C592" s="317" t="s">
        <v>219</v>
      </c>
      <c r="D592" s="318">
        <v>0</v>
      </c>
      <c r="E592" s="184">
        <v>14491.3</v>
      </c>
    </row>
    <row r="593" spans="1:5" ht="31.5">
      <c r="A593" s="186" t="s">
        <v>647</v>
      </c>
      <c r="B593" s="319" t="s">
        <v>648</v>
      </c>
      <c r="C593" s="320" t="s">
        <v>219</v>
      </c>
      <c r="D593" s="321">
        <v>0</v>
      </c>
      <c r="E593" s="187">
        <v>1671.2</v>
      </c>
    </row>
    <row r="594" spans="1:5" ht="18.75" customHeight="1">
      <c r="A594" s="186" t="s">
        <v>649</v>
      </c>
      <c r="B594" s="319" t="s">
        <v>650</v>
      </c>
      <c r="C594" s="320" t="s">
        <v>219</v>
      </c>
      <c r="D594" s="321">
        <v>0</v>
      </c>
      <c r="E594" s="187">
        <v>1161.9000000000001</v>
      </c>
    </row>
    <row r="595" spans="1:5">
      <c r="A595" s="186" t="s">
        <v>348</v>
      </c>
      <c r="B595" s="319" t="s">
        <v>651</v>
      </c>
      <c r="C595" s="320" t="s">
        <v>219</v>
      </c>
      <c r="D595" s="321">
        <v>0</v>
      </c>
      <c r="E595" s="187">
        <v>681.9</v>
      </c>
    </row>
    <row r="596" spans="1:5" ht="63">
      <c r="A596" s="186" t="s">
        <v>242</v>
      </c>
      <c r="B596" s="319" t="s">
        <v>651</v>
      </c>
      <c r="C596" s="320" t="s">
        <v>0</v>
      </c>
      <c r="D596" s="321">
        <v>0</v>
      </c>
      <c r="E596" s="187">
        <v>681.9</v>
      </c>
    </row>
    <row r="597" spans="1:5" ht="47.25">
      <c r="A597" s="186" t="s">
        <v>652</v>
      </c>
      <c r="B597" s="319" t="s">
        <v>651</v>
      </c>
      <c r="C597" s="320" t="s">
        <v>0</v>
      </c>
      <c r="D597" s="321">
        <v>103</v>
      </c>
      <c r="E597" s="187">
        <v>681.9</v>
      </c>
    </row>
    <row r="598" spans="1:5" ht="126" customHeight="1">
      <c r="A598" s="186" t="s">
        <v>279</v>
      </c>
      <c r="B598" s="319" t="s">
        <v>653</v>
      </c>
      <c r="C598" s="320" t="s">
        <v>219</v>
      </c>
      <c r="D598" s="321">
        <v>0</v>
      </c>
      <c r="E598" s="187">
        <v>480</v>
      </c>
    </row>
    <row r="599" spans="1:5" ht="63">
      <c r="A599" s="186" t="s">
        <v>242</v>
      </c>
      <c r="B599" s="319" t="s">
        <v>653</v>
      </c>
      <c r="C599" s="320" t="s">
        <v>0</v>
      </c>
      <c r="D599" s="321">
        <v>0</v>
      </c>
      <c r="E599" s="187">
        <v>480</v>
      </c>
    </row>
    <row r="600" spans="1:5" ht="47.25">
      <c r="A600" s="186" t="s">
        <v>652</v>
      </c>
      <c r="B600" s="319" t="s">
        <v>653</v>
      </c>
      <c r="C600" s="320" t="s">
        <v>0</v>
      </c>
      <c r="D600" s="321">
        <v>103</v>
      </c>
      <c r="E600" s="187">
        <v>480</v>
      </c>
    </row>
    <row r="601" spans="1:5" ht="31.5">
      <c r="A601" s="186" t="s">
        <v>654</v>
      </c>
      <c r="B601" s="319" t="s">
        <v>655</v>
      </c>
      <c r="C601" s="320" t="s">
        <v>219</v>
      </c>
      <c r="D601" s="321">
        <v>0</v>
      </c>
      <c r="E601" s="187">
        <v>509.3</v>
      </c>
    </row>
    <row r="602" spans="1:5">
      <c r="A602" s="186" t="s">
        <v>348</v>
      </c>
      <c r="B602" s="319" t="s">
        <v>656</v>
      </c>
      <c r="C602" s="320" t="s">
        <v>219</v>
      </c>
      <c r="D602" s="321">
        <v>0</v>
      </c>
      <c r="E602" s="187">
        <v>313.3</v>
      </c>
    </row>
    <row r="603" spans="1:5" ht="63">
      <c r="A603" s="186" t="s">
        <v>242</v>
      </c>
      <c r="B603" s="319" t="s">
        <v>656</v>
      </c>
      <c r="C603" s="320" t="s">
        <v>0</v>
      </c>
      <c r="D603" s="321">
        <v>0</v>
      </c>
      <c r="E603" s="187">
        <v>278.39999999999998</v>
      </c>
    </row>
    <row r="604" spans="1:5" ht="47.25">
      <c r="A604" s="186" t="s">
        <v>652</v>
      </c>
      <c r="B604" s="319" t="s">
        <v>656</v>
      </c>
      <c r="C604" s="320" t="s">
        <v>0</v>
      </c>
      <c r="D604" s="321">
        <v>103</v>
      </c>
      <c r="E604" s="187">
        <v>278.39999999999998</v>
      </c>
    </row>
    <row r="605" spans="1:5" ht="31.5">
      <c r="A605" s="186" t="s">
        <v>226</v>
      </c>
      <c r="B605" s="319" t="s">
        <v>656</v>
      </c>
      <c r="C605" s="320" t="s">
        <v>227</v>
      </c>
      <c r="D605" s="321">
        <v>0</v>
      </c>
      <c r="E605" s="187">
        <v>34.9</v>
      </c>
    </row>
    <row r="606" spans="1:5" ht="47.25">
      <c r="A606" s="186" t="s">
        <v>652</v>
      </c>
      <c r="B606" s="319" t="s">
        <v>656</v>
      </c>
      <c r="C606" s="320" t="s">
        <v>227</v>
      </c>
      <c r="D606" s="321">
        <v>103</v>
      </c>
      <c r="E606" s="187">
        <v>34.9</v>
      </c>
    </row>
    <row r="607" spans="1:5" ht="126" customHeight="1">
      <c r="A607" s="186" t="s">
        <v>279</v>
      </c>
      <c r="B607" s="319" t="s">
        <v>657</v>
      </c>
      <c r="C607" s="320" t="s">
        <v>219</v>
      </c>
      <c r="D607" s="321">
        <v>0</v>
      </c>
      <c r="E607" s="187">
        <v>196</v>
      </c>
    </row>
    <row r="608" spans="1:5" ht="63">
      <c r="A608" s="186" t="s">
        <v>242</v>
      </c>
      <c r="B608" s="319" t="s">
        <v>657</v>
      </c>
      <c r="C608" s="320" t="s">
        <v>0</v>
      </c>
      <c r="D608" s="321">
        <v>0</v>
      </c>
      <c r="E608" s="187">
        <v>196</v>
      </c>
    </row>
    <row r="609" spans="1:5" ht="47.25">
      <c r="A609" s="186" t="s">
        <v>652</v>
      </c>
      <c r="B609" s="319" t="s">
        <v>657</v>
      </c>
      <c r="C609" s="320" t="s">
        <v>0</v>
      </c>
      <c r="D609" s="321">
        <v>103</v>
      </c>
      <c r="E609" s="187">
        <v>196</v>
      </c>
    </row>
    <row r="610" spans="1:5" ht="31.5">
      <c r="A610" s="186" t="s">
        <v>658</v>
      </c>
      <c r="B610" s="319" t="s">
        <v>659</v>
      </c>
      <c r="C610" s="320" t="s">
        <v>219</v>
      </c>
      <c r="D610" s="321">
        <v>0</v>
      </c>
      <c r="E610" s="187">
        <v>2829.8</v>
      </c>
    </row>
    <row r="611" spans="1:5" ht="31.5">
      <c r="A611" s="186" t="s">
        <v>660</v>
      </c>
      <c r="B611" s="319" t="s">
        <v>661</v>
      </c>
      <c r="C611" s="320" t="s">
        <v>219</v>
      </c>
      <c r="D611" s="321">
        <v>0</v>
      </c>
      <c r="E611" s="187">
        <v>1390.6</v>
      </c>
    </row>
    <row r="612" spans="1:5">
      <c r="A612" s="186" t="s">
        <v>348</v>
      </c>
      <c r="B612" s="319" t="s">
        <v>662</v>
      </c>
      <c r="C612" s="320" t="s">
        <v>219</v>
      </c>
      <c r="D612" s="321">
        <v>0</v>
      </c>
      <c r="E612" s="187">
        <v>1390.6</v>
      </c>
    </row>
    <row r="613" spans="1:5" ht="63">
      <c r="A613" s="186" t="s">
        <v>242</v>
      </c>
      <c r="B613" s="319" t="s">
        <v>662</v>
      </c>
      <c r="C613" s="320" t="s">
        <v>0</v>
      </c>
      <c r="D613" s="321">
        <v>0</v>
      </c>
      <c r="E613" s="187">
        <v>1390.6</v>
      </c>
    </row>
    <row r="614" spans="1:5" ht="31.5">
      <c r="A614" s="186" t="s">
        <v>403</v>
      </c>
      <c r="B614" s="319" t="s">
        <v>662</v>
      </c>
      <c r="C614" s="320" t="s">
        <v>0</v>
      </c>
      <c r="D614" s="321">
        <v>106</v>
      </c>
      <c r="E614" s="187">
        <v>1390.6</v>
      </c>
    </row>
    <row r="615" spans="1:5" ht="31.5">
      <c r="A615" s="186" t="s">
        <v>663</v>
      </c>
      <c r="B615" s="319" t="s">
        <v>664</v>
      </c>
      <c r="C615" s="320" t="s">
        <v>219</v>
      </c>
      <c r="D615" s="321">
        <v>0</v>
      </c>
      <c r="E615" s="187">
        <v>1439.2</v>
      </c>
    </row>
    <row r="616" spans="1:5">
      <c r="A616" s="186" t="s">
        <v>233</v>
      </c>
      <c r="B616" s="319" t="s">
        <v>665</v>
      </c>
      <c r="C616" s="320" t="s">
        <v>219</v>
      </c>
      <c r="D616" s="321">
        <v>0</v>
      </c>
      <c r="E616" s="187">
        <v>10</v>
      </c>
    </row>
    <row r="617" spans="1:5" ht="31.5">
      <c r="A617" s="186" t="s">
        <v>226</v>
      </c>
      <c r="B617" s="319" t="s">
        <v>665</v>
      </c>
      <c r="C617" s="320" t="s">
        <v>227</v>
      </c>
      <c r="D617" s="321">
        <v>0</v>
      </c>
      <c r="E617" s="187">
        <v>10</v>
      </c>
    </row>
    <row r="618" spans="1:5" ht="31.5">
      <c r="A618" s="186" t="s">
        <v>235</v>
      </c>
      <c r="B618" s="319" t="s">
        <v>665</v>
      </c>
      <c r="C618" s="320" t="s">
        <v>227</v>
      </c>
      <c r="D618" s="321">
        <v>705</v>
      </c>
      <c r="E618" s="187">
        <v>10</v>
      </c>
    </row>
    <row r="619" spans="1:5">
      <c r="A619" s="186" t="s">
        <v>348</v>
      </c>
      <c r="B619" s="319" t="s">
        <v>666</v>
      </c>
      <c r="C619" s="320" t="s">
        <v>219</v>
      </c>
      <c r="D619" s="321">
        <v>0</v>
      </c>
      <c r="E619" s="187">
        <v>994.2</v>
      </c>
    </row>
    <row r="620" spans="1:5" ht="63">
      <c r="A620" s="186" t="s">
        <v>242</v>
      </c>
      <c r="B620" s="319" t="s">
        <v>666</v>
      </c>
      <c r="C620" s="320" t="s">
        <v>0</v>
      </c>
      <c r="D620" s="321">
        <v>0</v>
      </c>
      <c r="E620" s="187">
        <v>985.7</v>
      </c>
    </row>
    <row r="621" spans="1:5" ht="31.5">
      <c r="A621" s="186" t="s">
        <v>403</v>
      </c>
      <c r="B621" s="319" t="s">
        <v>666</v>
      </c>
      <c r="C621" s="320" t="s">
        <v>0</v>
      </c>
      <c r="D621" s="321">
        <v>106</v>
      </c>
      <c r="E621" s="187">
        <v>985.7</v>
      </c>
    </row>
    <row r="622" spans="1:5" ht="31.5">
      <c r="A622" s="186" t="s">
        <v>226</v>
      </c>
      <c r="B622" s="319" t="s">
        <v>666</v>
      </c>
      <c r="C622" s="320" t="s">
        <v>227</v>
      </c>
      <c r="D622" s="321">
        <v>0</v>
      </c>
      <c r="E622" s="187">
        <v>8.5</v>
      </c>
    </row>
    <row r="623" spans="1:5" ht="31.5">
      <c r="A623" s="186" t="s">
        <v>403</v>
      </c>
      <c r="B623" s="319" t="s">
        <v>666</v>
      </c>
      <c r="C623" s="320" t="s">
        <v>227</v>
      </c>
      <c r="D623" s="321">
        <v>106</v>
      </c>
      <c r="E623" s="187">
        <v>8.5</v>
      </c>
    </row>
    <row r="624" spans="1:5" ht="126" customHeight="1">
      <c r="A624" s="186" t="s">
        <v>279</v>
      </c>
      <c r="B624" s="319" t="s">
        <v>667</v>
      </c>
      <c r="C624" s="320" t="s">
        <v>219</v>
      </c>
      <c r="D624" s="321">
        <v>0</v>
      </c>
      <c r="E624" s="187">
        <v>435</v>
      </c>
    </row>
    <row r="625" spans="1:5" ht="63">
      <c r="A625" s="186" t="s">
        <v>242</v>
      </c>
      <c r="B625" s="319" t="s">
        <v>667</v>
      </c>
      <c r="C625" s="320" t="s">
        <v>0</v>
      </c>
      <c r="D625" s="321">
        <v>0</v>
      </c>
      <c r="E625" s="187">
        <v>435</v>
      </c>
    </row>
    <row r="626" spans="1:5" ht="31.5">
      <c r="A626" s="186" t="s">
        <v>403</v>
      </c>
      <c r="B626" s="319" t="s">
        <v>667</v>
      </c>
      <c r="C626" s="320" t="s">
        <v>0</v>
      </c>
      <c r="D626" s="321">
        <v>106</v>
      </c>
      <c r="E626" s="187">
        <v>435</v>
      </c>
    </row>
    <row r="627" spans="1:5">
      <c r="A627" s="186" t="s">
        <v>668</v>
      </c>
      <c r="B627" s="319" t="s">
        <v>669</v>
      </c>
      <c r="C627" s="320" t="s">
        <v>219</v>
      </c>
      <c r="D627" s="321">
        <v>0</v>
      </c>
      <c r="E627" s="187">
        <v>300</v>
      </c>
    </row>
    <row r="628" spans="1:5" ht="31.5">
      <c r="A628" s="186" t="s">
        <v>670</v>
      </c>
      <c r="B628" s="319" t="s">
        <v>671</v>
      </c>
      <c r="C628" s="320" t="s">
        <v>219</v>
      </c>
      <c r="D628" s="321">
        <v>0</v>
      </c>
      <c r="E628" s="187">
        <v>300</v>
      </c>
    </row>
    <row r="629" spans="1:5">
      <c r="A629" s="186" t="s">
        <v>238</v>
      </c>
      <c r="B629" s="319" t="s">
        <v>671</v>
      </c>
      <c r="C629" s="320" t="s">
        <v>239</v>
      </c>
      <c r="D629" s="321">
        <v>0</v>
      </c>
      <c r="E629" s="187">
        <v>300</v>
      </c>
    </row>
    <row r="630" spans="1:5">
      <c r="A630" s="186" t="s">
        <v>672</v>
      </c>
      <c r="B630" s="319" t="s">
        <v>671</v>
      </c>
      <c r="C630" s="320" t="s">
        <v>239</v>
      </c>
      <c r="D630" s="321">
        <v>111</v>
      </c>
      <c r="E630" s="187">
        <v>300</v>
      </c>
    </row>
    <row r="631" spans="1:5" ht="31.5">
      <c r="A631" s="186" t="s">
        <v>673</v>
      </c>
      <c r="B631" s="319" t="s">
        <v>674</v>
      </c>
      <c r="C631" s="320" t="s">
        <v>219</v>
      </c>
      <c r="D631" s="321">
        <v>0</v>
      </c>
      <c r="E631" s="187">
        <v>36</v>
      </c>
    </row>
    <row r="632" spans="1:5" ht="47.25">
      <c r="A632" s="186" t="s">
        <v>675</v>
      </c>
      <c r="B632" s="319" t="s">
        <v>676</v>
      </c>
      <c r="C632" s="320" t="s">
        <v>219</v>
      </c>
      <c r="D632" s="321">
        <v>0</v>
      </c>
      <c r="E632" s="187">
        <v>36</v>
      </c>
    </row>
    <row r="633" spans="1:5" ht="31.5">
      <c r="A633" s="186" t="s">
        <v>226</v>
      </c>
      <c r="B633" s="319" t="s">
        <v>676</v>
      </c>
      <c r="C633" s="320" t="s">
        <v>227</v>
      </c>
      <c r="D633" s="321">
        <v>0</v>
      </c>
      <c r="E633" s="187">
        <v>36</v>
      </c>
    </row>
    <row r="634" spans="1:5">
      <c r="A634" s="186" t="s">
        <v>677</v>
      </c>
      <c r="B634" s="319" t="s">
        <v>676</v>
      </c>
      <c r="C634" s="320" t="s">
        <v>227</v>
      </c>
      <c r="D634" s="321">
        <v>204</v>
      </c>
      <c r="E634" s="187">
        <v>36</v>
      </c>
    </row>
    <row r="635" spans="1:5" ht="31.5">
      <c r="A635" s="186" t="s">
        <v>678</v>
      </c>
      <c r="B635" s="319" t="s">
        <v>679</v>
      </c>
      <c r="C635" s="320" t="s">
        <v>219</v>
      </c>
      <c r="D635" s="321">
        <v>0</v>
      </c>
      <c r="E635" s="187">
        <v>9193.9</v>
      </c>
    </row>
    <row r="636" spans="1:5" ht="31.5">
      <c r="A636" s="186" t="s">
        <v>680</v>
      </c>
      <c r="B636" s="319" t="s">
        <v>681</v>
      </c>
      <c r="C636" s="320" t="s">
        <v>219</v>
      </c>
      <c r="D636" s="321">
        <v>0</v>
      </c>
      <c r="E636" s="187">
        <v>9082</v>
      </c>
    </row>
    <row r="637" spans="1:5" ht="63">
      <c r="A637" s="186" t="s">
        <v>682</v>
      </c>
      <c r="B637" s="319" t="s">
        <v>683</v>
      </c>
      <c r="C637" s="320" t="s">
        <v>219</v>
      </c>
      <c r="D637" s="321">
        <v>0</v>
      </c>
      <c r="E637" s="187">
        <v>740</v>
      </c>
    </row>
    <row r="638" spans="1:5">
      <c r="A638" s="186" t="s">
        <v>238</v>
      </c>
      <c r="B638" s="319" t="s">
        <v>683</v>
      </c>
      <c r="C638" s="320" t="s">
        <v>239</v>
      </c>
      <c r="D638" s="321">
        <v>0</v>
      </c>
      <c r="E638" s="187">
        <v>740</v>
      </c>
    </row>
    <row r="639" spans="1:5">
      <c r="A639" s="186" t="s">
        <v>366</v>
      </c>
      <c r="B639" s="319" t="s">
        <v>683</v>
      </c>
      <c r="C639" s="320" t="s">
        <v>239</v>
      </c>
      <c r="D639" s="321">
        <v>113</v>
      </c>
      <c r="E639" s="187">
        <v>740</v>
      </c>
    </row>
    <row r="640" spans="1:5">
      <c r="A640" s="186" t="s">
        <v>684</v>
      </c>
      <c r="B640" s="319" t="s">
        <v>685</v>
      </c>
      <c r="C640" s="320" t="s">
        <v>219</v>
      </c>
      <c r="D640" s="321">
        <v>0</v>
      </c>
      <c r="E640" s="187">
        <v>8342</v>
      </c>
    </row>
    <row r="641" spans="1:5">
      <c r="A641" s="186" t="s">
        <v>238</v>
      </c>
      <c r="B641" s="319" t="s">
        <v>685</v>
      </c>
      <c r="C641" s="320" t="s">
        <v>239</v>
      </c>
      <c r="D641" s="321">
        <v>0</v>
      </c>
      <c r="E641" s="187">
        <v>8342</v>
      </c>
    </row>
    <row r="642" spans="1:5">
      <c r="A642" s="186" t="s">
        <v>366</v>
      </c>
      <c r="B642" s="319" t="s">
        <v>685</v>
      </c>
      <c r="C642" s="320" t="s">
        <v>239</v>
      </c>
      <c r="D642" s="321">
        <v>113</v>
      </c>
      <c r="E642" s="187">
        <v>8342</v>
      </c>
    </row>
    <row r="643" spans="1:5" ht="31.5">
      <c r="A643" s="186" t="s">
        <v>686</v>
      </c>
      <c r="B643" s="319" t="s">
        <v>687</v>
      </c>
      <c r="C643" s="320" t="s">
        <v>219</v>
      </c>
      <c r="D643" s="321">
        <v>0</v>
      </c>
      <c r="E643" s="187">
        <v>111.9</v>
      </c>
    </row>
    <row r="644" spans="1:5" ht="31.5">
      <c r="A644" s="186" t="s">
        <v>686</v>
      </c>
      <c r="B644" s="319" t="s">
        <v>688</v>
      </c>
      <c r="C644" s="320" t="s">
        <v>219</v>
      </c>
      <c r="D644" s="321">
        <v>0</v>
      </c>
      <c r="E644" s="187">
        <v>111.9</v>
      </c>
    </row>
    <row r="645" spans="1:5" ht="31.5">
      <c r="A645" s="186" t="s">
        <v>226</v>
      </c>
      <c r="B645" s="319" t="s">
        <v>688</v>
      </c>
      <c r="C645" s="320" t="s">
        <v>227</v>
      </c>
      <c r="D645" s="321">
        <v>0</v>
      </c>
      <c r="E645" s="187">
        <v>111.9</v>
      </c>
    </row>
    <row r="646" spans="1:5">
      <c r="A646" s="186" t="s">
        <v>388</v>
      </c>
      <c r="B646" s="319" t="s">
        <v>688</v>
      </c>
      <c r="C646" s="320" t="s">
        <v>227</v>
      </c>
      <c r="D646" s="321">
        <v>505</v>
      </c>
      <c r="E646" s="187">
        <v>111.9</v>
      </c>
    </row>
    <row r="647" spans="1:5" ht="47.25">
      <c r="A647" s="186" t="s">
        <v>689</v>
      </c>
      <c r="B647" s="319" t="s">
        <v>690</v>
      </c>
      <c r="C647" s="320" t="s">
        <v>219</v>
      </c>
      <c r="D647" s="321">
        <v>0</v>
      </c>
      <c r="E647" s="187">
        <v>460.4</v>
      </c>
    </row>
    <row r="648" spans="1:5">
      <c r="A648" s="186" t="s">
        <v>693</v>
      </c>
      <c r="B648" s="319" t="s">
        <v>694</v>
      </c>
      <c r="C648" s="320" t="s">
        <v>219</v>
      </c>
      <c r="D648" s="321">
        <v>0</v>
      </c>
      <c r="E648" s="187">
        <v>460.4</v>
      </c>
    </row>
    <row r="649" spans="1:5" ht="31.5">
      <c r="A649" s="186" t="s">
        <v>226</v>
      </c>
      <c r="B649" s="319" t="s">
        <v>694</v>
      </c>
      <c r="C649" s="320" t="s">
        <v>227</v>
      </c>
      <c r="D649" s="321">
        <v>0</v>
      </c>
      <c r="E649" s="187">
        <v>460.4</v>
      </c>
    </row>
    <row r="650" spans="1:5">
      <c r="A650" s="186" t="s">
        <v>366</v>
      </c>
      <c r="B650" s="319" t="s">
        <v>694</v>
      </c>
      <c r="C650" s="320" t="s">
        <v>227</v>
      </c>
      <c r="D650" s="321">
        <v>113</v>
      </c>
      <c r="E650" s="187">
        <v>460.4</v>
      </c>
    </row>
    <row r="651" spans="1:5" s="185" customFormat="1">
      <c r="A651" s="367" t="s">
        <v>695</v>
      </c>
      <c r="B651" s="368"/>
      <c r="C651" s="368"/>
      <c r="D651" s="369"/>
      <c r="E651" s="184">
        <v>1343000</v>
      </c>
    </row>
    <row r="652" spans="1:5" ht="25.5" customHeight="1">
      <c r="A652" s="188"/>
      <c r="B652" s="189"/>
      <c r="C652" s="189"/>
      <c r="D652" s="189"/>
      <c r="E652" s="190"/>
    </row>
    <row r="653" spans="1:5" ht="11.25" customHeight="1">
      <c r="A653" s="191"/>
      <c r="B653" s="192"/>
      <c r="C653" s="192"/>
      <c r="D653" s="192"/>
      <c r="E653" s="193"/>
    </row>
    <row r="654" spans="1:5">
      <c r="A654" s="179" t="s">
        <v>3</v>
      </c>
      <c r="D654" s="362" t="s">
        <v>1</v>
      </c>
      <c r="E654" s="362"/>
    </row>
  </sheetData>
  <autoFilter ref="A12:U651" xr:uid="{00000000-0009-0000-0000-000005000000}"/>
  <mergeCells count="6">
    <mergeCell ref="D654:E654"/>
    <mergeCell ref="A8:E8"/>
    <mergeCell ref="A10:A11"/>
    <mergeCell ref="B10:D10"/>
    <mergeCell ref="E10:E11"/>
    <mergeCell ref="A651:D651"/>
  </mergeCells>
  <pageMargins left="0.78740157480314965" right="0.39370078740157483" top="0.78740157480314965" bottom="0.39370078740157483" header="0.51181102362204722" footer="0.11811023622047245"/>
  <pageSetup paperSize="9" scale="78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18"/>
  <sheetViews>
    <sheetView showGridLines="0" workbookViewId="0">
      <selection activeCell="P18" sqref="P18"/>
    </sheetView>
  </sheetViews>
  <sheetFormatPr defaultColWidth="9.140625" defaultRowHeight="15.75"/>
  <cols>
    <col min="1" max="1" width="60" style="179" customWidth="1"/>
    <col min="2" max="2" width="12.7109375" style="194" customWidth="1"/>
    <col min="3" max="3" width="8.140625" style="194" customWidth="1"/>
    <col min="4" max="4" width="9.5703125" style="194" customWidth="1"/>
    <col min="5" max="5" width="12.42578125" style="179" customWidth="1"/>
    <col min="6" max="6" width="12.140625" style="179" customWidth="1"/>
    <col min="7" max="239" width="9.140625" style="179" customWidth="1"/>
    <col min="240" max="16384" width="9.140625" style="179"/>
  </cols>
  <sheetData>
    <row r="1" spans="1:6">
      <c r="A1" s="178"/>
      <c r="B1" s="195"/>
      <c r="C1" s="195"/>
      <c r="D1" s="195"/>
      <c r="E1" s="178"/>
      <c r="F1" s="178"/>
    </row>
    <row r="2" spans="1:6">
      <c r="A2" s="178"/>
      <c r="B2" s="195"/>
      <c r="C2" s="195"/>
      <c r="D2" s="195"/>
      <c r="E2" s="178"/>
      <c r="F2" s="178"/>
    </row>
    <row r="3" spans="1:6">
      <c r="A3" s="178"/>
      <c r="B3" s="195"/>
      <c r="C3" s="195"/>
      <c r="D3" s="195"/>
      <c r="E3" s="178"/>
      <c r="F3" s="178"/>
    </row>
    <row r="4" spans="1:6">
      <c r="A4" s="178"/>
      <c r="B4" s="195"/>
      <c r="C4" s="195"/>
      <c r="D4" s="195"/>
      <c r="E4" s="178"/>
      <c r="F4" s="178"/>
    </row>
    <row r="5" spans="1:6">
      <c r="A5" s="178"/>
      <c r="B5" s="195"/>
      <c r="C5" s="195"/>
      <c r="D5" s="195"/>
      <c r="E5" s="178"/>
      <c r="F5" s="178"/>
    </row>
    <row r="6" spans="1:6">
      <c r="A6" s="178"/>
      <c r="B6" s="195"/>
      <c r="C6" s="195"/>
      <c r="D6" s="195"/>
      <c r="E6" s="178"/>
      <c r="F6" s="178"/>
    </row>
    <row r="7" spans="1:6">
      <c r="A7" s="178"/>
      <c r="B7" s="195"/>
      <c r="C7" s="195"/>
      <c r="D7" s="195"/>
      <c r="E7" s="178"/>
      <c r="F7" s="178"/>
    </row>
    <row r="8" spans="1:6" ht="72" customHeight="1">
      <c r="A8" s="363" t="s">
        <v>696</v>
      </c>
      <c r="B8" s="363"/>
      <c r="C8" s="363"/>
      <c r="D8" s="363"/>
      <c r="E8" s="363"/>
      <c r="F8" s="363"/>
    </row>
    <row r="9" spans="1:6" ht="16.5" customHeight="1">
      <c r="A9" s="196"/>
      <c r="B9" s="192"/>
      <c r="C9" s="192"/>
      <c r="D9" s="192"/>
      <c r="E9" s="193"/>
      <c r="F9" s="193"/>
    </row>
    <row r="10" spans="1:6">
      <c r="A10" s="366" t="s">
        <v>211</v>
      </c>
      <c r="B10" s="365" t="s">
        <v>212</v>
      </c>
      <c r="C10" s="365"/>
      <c r="D10" s="365"/>
      <c r="E10" s="366" t="s">
        <v>213</v>
      </c>
      <c r="F10" s="366"/>
    </row>
    <row r="11" spans="1:6" ht="31.5" customHeight="1">
      <c r="A11" s="366"/>
      <c r="B11" s="315" t="s">
        <v>214</v>
      </c>
      <c r="C11" s="315" t="s">
        <v>215</v>
      </c>
      <c r="D11" s="181" t="s">
        <v>216</v>
      </c>
      <c r="E11" s="315">
        <v>2021</v>
      </c>
      <c r="F11" s="181">
        <v>2022</v>
      </c>
    </row>
    <row r="12" spans="1:6" ht="12.75" customHeight="1">
      <c r="A12" s="197">
        <v>1</v>
      </c>
      <c r="B12" s="197">
        <v>2</v>
      </c>
      <c r="C12" s="197">
        <v>3</v>
      </c>
      <c r="D12" s="197">
        <v>4</v>
      </c>
      <c r="E12" s="197">
        <v>5</v>
      </c>
      <c r="F12" s="197">
        <v>6</v>
      </c>
    </row>
    <row r="13" spans="1:6" s="185" customFormat="1" ht="31.5">
      <c r="A13" s="183" t="s">
        <v>217</v>
      </c>
      <c r="B13" s="316" t="s">
        <v>218</v>
      </c>
      <c r="C13" s="317" t="s">
        <v>219</v>
      </c>
      <c r="D13" s="318">
        <v>0</v>
      </c>
      <c r="E13" s="184">
        <v>806476.5</v>
      </c>
      <c r="F13" s="184">
        <v>806426</v>
      </c>
    </row>
    <row r="14" spans="1:6" ht="31.5">
      <c r="A14" s="186" t="s">
        <v>220</v>
      </c>
      <c r="B14" s="319" t="s">
        <v>221</v>
      </c>
      <c r="C14" s="320" t="s">
        <v>219</v>
      </c>
      <c r="D14" s="321">
        <v>0</v>
      </c>
      <c r="E14" s="187">
        <v>791714.8</v>
      </c>
      <c r="F14" s="187">
        <v>791312.3</v>
      </c>
    </row>
    <row r="15" spans="1:6" ht="31.5">
      <c r="A15" s="186" t="s">
        <v>222</v>
      </c>
      <c r="B15" s="319" t="s">
        <v>223</v>
      </c>
      <c r="C15" s="320" t="s">
        <v>219</v>
      </c>
      <c r="D15" s="321">
        <v>0</v>
      </c>
      <c r="E15" s="187">
        <v>231146.6</v>
      </c>
      <c r="F15" s="187">
        <v>231263.9</v>
      </c>
    </row>
    <row r="16" spans="1:6" ht="31.5">
      <c r="A16" s="186" t="s">
        <v>224</v>
      </c>
      <c r="B16" s="319" t="s">
        <v>225</v>
      </c>
      <c r="C16" s="320" t="s">
        <v>219</v>
      </c>
      <c r="D16" s="321">
        <v>0</v>
      </c>
      <c r="E16" s="187">
        <v>994.9</v>
      </c>
      <c r="F16" s="187">
        <v>885.6</v>
      </c>
    </row>
    <row r="17" spans="1:6" ht="31.5">
      <c r="A17" s="186" t="s">
        <v>226</v>
      </c>
      <c r="B17" s="319" t="s">
        <v>225</v>
      </c>
      <c r="C17" s="320" t="s">
        <v>227</v>
      </c>
      <c r="D17" s="321">
        <v>0</v>
      </c>
      <c r="E17" s="187">
        <v>994.9</v>
      </c>
      <c r="F17" s="187">
        <v>885.6</v>
      </c>
    </row>
    <row r="18" spans="1:6">
      <c r="A18" s="186" t="s">
        <v>228</v>
      </c>
      <c r="B18" s="319" t="s">
        <v>225</v>
      </c>
      <c r="C18" s="320" t="s">
        <v>227</v>
      </c>
      <c r="D18" s="321">
        <v>701</v>
      </c>
      <c r="E18" s="187">
        <v>994.9</v>
      </c>
      <c r="F18" s="187">
        <v>885.6</v>
      </c>
    </row>
    <row r="19" spans="1:6">
      <c r="A19" s="186" t="s">
        <v>231</v>
      </c>
      <c r="B19" s="319" t="s">
        <v>232</v>
      </c>
      <c r="C19" s="320" t="s">
        <v>219</v>
      </c>
      <c r="D19" s="321">
        <v>0</v>
      </c>
      <c r="E19" s="187">
        <v>33.4</v>
      </c>
      <c r="F19" s="187">
        <v>33.4</v>
      </c>
    </row>
    <row r="20" spans="1:6" ht="31.5">
      <c r="A20" s="186" t="s">
        <v>226</v>
      </c>
      <c r="B20" s="319" t="s">
        <v>232</v>
      </c>
      <c r="C20" s="320" t="s">
        <v>227</v>
      </c>
      <c r="D20" s="321">
        <v>0</v>
      </c>
      <c r="E20" s="187">
        <v>33.4</v>
      </c>
      <c r="F20" s="187">
        <v>33.4</v>
      </c>
    </row>
    <row r="21" spans="1:6">
      <c r="A21" s="186" t="s">
        <v>228</v>
      </c>
      <c r="B21" s="319" t="s">
        <v>232</v>
      </c>
      <c r="C21" s="320" t="s">
        <v>227</v>
      </c>
      <c r="D21" s="321">
        <v>701</v>
      </c>
      <c r="E21" s="187">
        <v>33.4</v>
      </c>
      <c r="F21" s="187">
        <v>33.4</v>
      </c>
    </row>
    <row r="22" spans="1:6" ht="31.5">
      <c r="A22" s="186" t="s">
        <v>233</v>
      </c>
      <c r="B22" s="319" t="s">
        <v>234</v>
      </c>
      <c r="C22" s="320" t="s">
        <v>219</v>
      </c>
      <c r="D22" s="321">
        <v>0</v>
      </c>
      <c r="E22" s="187">
        <v>153.69999999999999</v>
      </c>
      <c r="F22" s="187">
        <v>153.69999999999999</v>
      </c>
    </row>
    <row r="23" spans="1:6" ht="31.5">
      <c r="A23" s="186" t="s">
        <v>226</v>
      </c>
      <c r="B23" s="319" t="s">
        <v>234</v>
      </c>
      <c r="C23" s="320" t="s">
        <v>227</v>
      </c>
      <c r="D23" s="321">
        <v>0</v>
      </c>
      <c r="E23" s="187">
        <v>153.69999999999999</v>
      </c>
      <c r="F23" s="187">
        <v>153.69999999999999</v>
      </c>
    </row>
    <row r="24" spans="1:6" ht="31.5">
      <c r="A24" s="186" t="s">
        <v>235</v>
      </c>
      <c r="B24" s="319" t="s">
        <v>234</v>
      </c>
      <c r="C24" s="320" t="s">
        <v>227</v>
      </c>
      <c r="D24" s="321">
        <v>705</v>
      </c>
      <c r="E24" s="187">
        <v>153.69999999999999</v>
      </c>
      <c r="F24" s="187">
        <v>153.69999999999999</v>
      </c>
    </row>
    <row r="25" spans="1:6">
      <c r="A25" s="186" t="s">
        <v>236</v>
      </c>
      <c r="B25" s="319" t="s">
        <v>237</v>
      </c>
      <c r="C25" s="320" t="s">
        <v>219</v>
      </c>
      <c r="D25" s="321">
        <v>0</v>
      </c>
      <c r="E25" s="187">
        <v>38747.699999999997</v>
      </c>
      <c r="F25" s="187">
        <v>37021.9</v>
      </c>
    </row>
    <row r="26" spans="1:6" ht="31.5">
      <c r="A26" s="186" t="s">
        <v>226</v>
      </c>
      <c r="B26" s="319" t="s">
        <v>237</v>
      </c>
      <c r="C26" s="320" t="s">
        <v>227</v>
      </c>
      <c r="D26" s="321">
        <v>0</v>
      </c>
      <c r="E26" s="187">
        <v>38084.6</v>
      </c>
      <c r="F26" s="187">
        <v>36358.800000000003</v>
      </c>
    </row>
    <row r="27" spans="1:6">
      <c r="A27" s="186" t="s">
        <v>228</v>
      </c>
      <c r="B27" s="319" t="s">
        <v>237</v>
      </c>
      <c r="C27" s="320" t="s">
        <v>227</v>
      </c>
      <c r="D27" s="321">
        <v>701</v>
      </c>
      <c r="E27" s="187">
        <v>38084.6</v>
      </c>
      <c r="F27" s="187">
        <v>36358.800000000003</v>
      </c>
    </row>
    <row r="28" spans="1:6">
      <c r="A28" s="186" t="s">
        <v>238</v>
      </c>
      <c r="B28" s="319" t="s">
        <v>237</v>
      </c>
      <c r="C28" s="320" t="s">
        <v>239</v>
      </c>
      <c r="D28" s="321">
        <v>0</v>
      </c>
      <c r="E28" s="187">
        <v>663.1</v>
      </c>
      <c r="F28" s="187">
        <v>663.1</v>
      </c>
    </row>
    <row r="29" spans="1:6">
      <c r="A29" s="186" t="s">
        <v>228</v>
      </c>
      <c r="B29" s="319" t="s">
        <v>237</v>
      </c>
      <c r="C29" s="320" t="s">
        <v>239</v>
      </c>
      <c r="D29" s="321">
        <v>701</v>
      </c>
      <c r="E29" s="187">
        <v>663.1</v>
      </c>
      <c r="F29" s="187">
        <v>663.1</v>
      </c>
    </row>
    <row r="30" spans="1:6" ht="63">
      <c r="A30" s="186" t="s">
        <v>240</v>
      </c>
      <c r="B30" s="319" t="s">
        <v>241</v>
      </c>
      <c r="C30" s="320" t="s">
        <v>219</v>
      </c>
      <c r="D30" s="321">
        <v>0</v>
      </c>
      <c r="E30" s="187">
        <v>191170.1</v>
      </c>
      <c r="F30" s="187">
        <v>191170.1</v>
      </c>
    </row>
    <row r="31" spans="1:6" ht="62.25" customHeight="1">
      <c r="A31" s="186" t="s">
        <v>242</v>
      </c>
      <c r="B31" s="319" t="s">
        <v>241</v>
      </c>
      <c r="C31" s="320" t="s">
        <v>0</v>
      </c>
      <c r="D31" s="321">
        <v>0</v>
      </c>
      <c r="E31" s="187">
        <v>189788.1</v>
      </c>
      <c r="F31" s="187">
        <v>189788.1</v>
      </c>
    </row>
    <row r="32" spans="1:6">
      <c r="A32" s="186" t="s">
        <v>228</v>
      </c>
      <c r="B32" s="319" t="s">
        <v>241</v>
      </c>
      <c r="C32" s="320" t="s">
        <v>0</v>
      </c>
      <c r="D32" s="321">
        <v>701</v>
      </c>
      <c r="E32" s="187">
        <v>189788.1</v>
      </c>
      <c r="F32" s="187">
        <v>189788.1</v>
      </c>
    </row>
    <row r="33" spans="1:6" ht="31.5">
      <c r="A33" s="186" t="s">
        <v>226</v>
      </c>
      <c r="B33" s="319" t="s">
        <v>241</v>
      </c>
      <c r="C33" s="320" t="s">
        <v>227</v>
      </c>
      <c r="D33" s="321">
        <v>0</v>
      </c>
      <c r="E33" s="187">
        <v>1382</v>
      </c>
      <c r="F33" s="187">
        <v>1382</v>
      </c>
    </row>
    <row r="34" spans="1:6">
      <c r="A34" s="186" t="s">
        <v>228</v>
      </c>
      <c r="B34" s="319" t="s">
        <v>241</v>
      </c>
      <c r="C34" s="320" t="s">
        <v>227</v>
      </c>
      <c r="D34" s="321">
        <v>701</v>
      </c>
      <c r="E34" s="187">
        <v>1382</v>
      </c>
      <c r="F34" s="187">
        <v>1382</v>
      </c>
    </row>
    <row r="35" spans="1:6" ht="31.5">
      <c r="A35" s="186" t="s">
        <v>261</v>
      </c>
      <c r="B35" s="319" t="s">
        <v>697</v>
      </c>
      <c r="C35" s="320" t="s">
        <v>219</v>
      </c>
      <c r="D35" s="321">
        <v>0</v>
      </c>
      <c r="E35" s="187">
        <v>0</v>
      </c>
      <c r="F35" s="187">
        <v>1950</v>
      </c>
    </row>
    <row r="36" spans="1:6" ht="31.5">
      <c r="A36" s="186" t="s">
        <v>226</v>
      </c>
      <c r="B36" s="319" t="s">
        <v>697</v>
      </c>
      <c r="C36" s="320" t="s">
        <v>227</v>
      </c>
      <c r="D36" s="321">
        <v>0</v>
      </c>
      <c r="E36" s="187">
        <v>0</v>
      </c>
      <c r="F36" s="187">
        <v>1950</v>
      </c>
    </row>
    <row r="37" spans="1:6">
      <c r="A37" s="186" t="s">
        <v>228</v>
      </c>
      <c r="B37" s="319" t="s">
        <v>697</v>
      </c>
      <c r="C37" s="320" t="s">
        <v>227</v>
      </c>
      <c r="D37" s="321">
        <v>701</v>
      </c>
      <c r="E37" s="187">
        <v>0</v>
      </c>
      <c r="F37" s="187">
        <v>1950</v>
      </c>
    </row>
    <row r="38" spans="1:6" ht="110.25">
      <c r="A38" s="186" t="s">
        <v>263</v>
      </c>
      <c r="B38" s="319" t="s">
        <v>698</v>
      </c>
      <c r="C38" s="320" t="s">
        <v>219</v>
      </c>
      <c r="D38" s="321">
        <v>0</v>
      </c>
      <c r="E38" s="187">
        <v>46.8</v>
      </c>
      <c r="F38" s="187">
        <v>49.2</v>
      </c>
    </row>
    <row r="39" spans="1:6" ht="31.5">
      <c r="A39" s="186" t="s">
        <v>226</v>
      </c>
      <c r="B39" s="319" t="s">
        <v>698</v>
      </c>
      <c r="C39" s="320" t="s">
        <v>227</v>
      </c>
      <c r="D39" s="321">
        <v>0</v>
      </c>
      <c r="E39" s="187">
        <v>46.8</v>
      </c>
      <c r="F39" s="187">
        <v>49.2</v>
      </c>
    </row>
    <row r="40" spans="1:6">
      <c r="A40" s="186" t="s">
        <v>228</v>
      </c>
      <c r="B40" s="319" t="s">
        <v>698</v>
      </c>
      <c r="C40" s="320" t="s">
        <v>227</v>
      </c>
      <c r="D40" s="321">
        <v>701</v>
      </c>
      <c r="E40" s="187">
        <v>46.8</v>
      </c>
      <c r="F40" s="187">
        <v>49.2</v>
      </c>
    </row>
    <row r="41" spans="1:6" ht="31.5">
      <c r="A41" s="186" t="s">
        <v>243</v>
      </c>
      <c r="B41" s="319" t="s">
        <v>244</v>
      </c>
      <c r="C41" s="320" t="s">
        <v>219</v>
      </c>
      <c r="D41" s="321">
        <v>0</v>
      </c>
      <c r="E41" s="187">
        <v>489276.2</v>
      </c>
      <c r="F41" s="187">
        <v>488064.6</v>
      </c>
    </row>
    <row r="42" spans="1:6" ht="31.5">
      <c r="A42" s="186" t="s">
        <v>224</v>
      </c>
      <c r="B42" s="319" t="s">
        <v>245</v>
      </c>
      <c r="C42" s="320" t="s">
        <v>219</v>
      </c>
      <c r="D42" s="321">
        <v>0</v>
      </c>
      <c r="E42" s="187">
        <v>793.5</v>
      </c>
      <c r="F42" s="187">
        <v>793.5</v>
      </c>
    </row>
    <row r="43" spans="1:6" ht="31.5">
      <c r="A43" s="186" t="s">
        <v>226</v>
      </c>
      <c r="B43" s="319" t="s">
        <v>245</v>
      </c>
      <c r="C43" s="320" t="s">
        <v>227</v>
      </c>
      <c r="D43" s="321">
        <v>0</v>
      </c>
      <c r="E43" s="187">
        <v>793.5</v>
      </c>
      <c r="F43" s="187">
        <v>793.5</v>
      </c>
    </row>
    <row r="44" spans="1:6">
      <c r="A44" s="186" t="s">
        <v>246</v>
      </c>
      <c r="B44" s="319" t="s">
        <v>245</v>
      </c>
      <c r="C44" s="320" t="s">
        <v>227</v>
      </c>
      <c r="D44" s="321">
        <v>702</v>
      </c>
      <c r="E44" s="187">
        <v>793.5</v>
      </c>
      <c r="F44" s="187">
        <v>793.5</v>
      </c>
    </row>
    <row r="45" spans="1:6">
      <c r="A45" s="186" t="s">
        <v>229</v>
      </c>
      <c r="B45" s="319" t="s">
        <v>247</v>
      </c>
      <c r="C45" s="320" t="s">
        <v>219</v>
      </c>
      <c r="D45" s="321">
        <v>0</v>
      </c>
      <c r="E45" s="187">
        <v>1100</v>
      </c>
      <c r="F45" s="187">
        <v>1100</v>
      </c>
    </row>
    <row r="46" spans="1:6" ht="31.5">
      <c r="A46" s="186" t="s">
        <v>226</v>
      </c>
      <c r="B46" s="319" t="s">
        <v>247</v>
      </c>
      <c r="C46" s="320" t="s">
        <v>227</v>
      </c>
      <c r="D46" s="321">
        <v>0</v>
      </c>
      <c r="E46" s="187">
        <v>1100</v>
      </c>
      <c r="F46" s="187">
        <v>1100</v>
      </c>
    </row>
    <row r="47" spans="1:6">
      <c r="A47" s="186" t="s">
        <v>246</v>
      </c>
      <c r="B47" s="319" t="s">
        <v>247</v>
      </c>
      <c r="C47" s="320" t="s">
        <v>227</v>
      </c>
      <c r="D47" s="321">
        <v>702</v>
      </c>
      <c r="E47" s="187">
        <v>1100</v>
      </c>
      <c r="F47" s="187">
        <v>1100</v>
      </c>
    </row>
    <row r="48" spans="1:6">
      <c r="A48" s="186" t="s">
        <v>231</v>
      </c>
      <c r="B48" s="319" t="s">
        <v>248</v>
      </c>
      <c r="C48" s="320" t="s">
        <v>219</v>
      </c>
      <c r="D48" s="321">
        <v>0</v>
      </c>
      <c r="E48" s="187">
        <v>90.5</v>
      </c>
      <c r="F48" s="187">
        <v>90.5</v>
      </c>
    </row>
    <row r="49" spans="1:6" ht="31.5">
      <c r="A49" s="186" t="s">
        <v>226</v>
      </c>
      <c r="B49" s="319" t="s">
        <v>248</v>
      </c>
      <c r="C49" s="320" t="s">
        <v>227</v>
      </c>
      <c r="D49" s="321">
        <v>0</v>
      </c>
      <c r="E49" s="187">
        <v>90.5</v>
      </c>
      <c r="F49" s="187">
        <v>90.5</v>
      </c>
    </row>
    <row r="50" spans="1:6">
      <c r="A50" s="186" t="s">
        <v>246</v>
      </c>
      <c r="B50" s="319" t="s">
        <v>248</v>
      </c>
      <c r="C50" s="320" t="s">
        <v>227</v>
      </c>
      <c r="D50" s="321">
        <v>702</v>
      </c>
      <c r="E50" s="187">
        <v>90.5</v>
      </c>
      <c r="F50" s="187">
        <v>90.5</v>
      </c>
    </row>
    <row r="51" spans="1:6" ht="31.5">
      <c r="A51" s="186" t="s">
        <v>249</v>
      </c>
      <c r="B51" s="319" t="s">
        <v>250</v>
      </c>
      <c r="C51" s="320" t="s">
        <v>219</v>
      </c>
      <c r="D51" s="321">
        <v>0</v>
      </c>
      <c r="E51" s="187">
        <v>8585.7000000000007</v>
      </c>
      <c r="F51" s="187">
        <v>8585.7000000000007</v>
      </c>
    </row>
    <row r="52" spans="1:6" ht="31.5">
      <c r="A52" s="186" t="s">
        <v>226</v>
      </c>
      <c r="B52" s="319" t="s">
        <v>250</v>
      </c>
      <c r="C52" s="320" t="s">
        <v>227</v>
      </c>
      <c r="D52" s="321">
        <v>0</v>
      </c>
      <c r="E52" s="187">
        <v>8585.7000000000007</v>
      </c>
      <c r="F52" s="187">
        <v>8585.7000000000007</v>
      </c>
    </row>
    <row r="53" spans="1:6">
      <c r="A53" s="186" t="s">
        <v>246</v>
      </c>
      <c r="B53" s="319" t="s">
        <v>250</v>
      </c>
      <c r="C53" s="320" t="s">
        <v>227</v>
      </c>
      <c r="D53" s="321">
        <v>702</v>
      </c>
      <c r="E53" s="187">
        <v>8585.7000000000007</v>
      </c>
      <c r="F53" s="187">
        <v>8585.7000000000007</v>
      </c>
    </row>
    <row r="54" spans="1:6" ht="31.5">
      <c r="A54" s="186" t="s">
        <v>251</v>
      </c>
      <c r="B54" s="319" t="s">
        <v>252</v>
      </c>
      <c r="C54" s="320" t="s">
        <v>219</v>
      </c>
      <c r="D54" s="321">
        <v>0</v>
      </c>
      <c r="E54" s="187">
        <v>120</v>
      </c>
      <c r="F54" s="187">
        <v>120</v>
      </c>
    </row>
    <row r="55" spans="1:6" ht="62.25" customHeight="1">
      <c r="A55" s="186" t="s">
        <v>242</v>
      </c>
      <c r="B55" s="319" t="s">
        <v>252</v>
      </c>
      <c r="C55" s="320" t="s">
        <v>0</v>
      </c>
      <c r="D55" s="321">
        <v>0</v>
      </c>
      <c r="E55" s="187">
        <v>120</v>
      </c>
      <c r="F55" s="187">
        <v>120</v>
      </c>
    </row>
    <row r="56" spans="1:6">
      <c r="A56" s="186" t="s">
        <v>246</v>
      </c>
      <c r="B56" s="319" t="s">
        <v>252</v>
      </c>
      <c r="C56" s="320" t="s">
        <v>0</v>
      </c>
      <c r="D56" s="321">
        <v>702</v>
      </c>
      <c r="E56" s="187">
        <v>120</v>
      </c>
      <c r="F56" s="187">
        <v>120</v>
      </c>
    </row>
    <row r="57" spans="1:6">
      <c r="A57" s="186" t="s">
        <v>253</v>
      </c>
      <c r="B57" s="319" t="s">
        <v>254</v>
      </c>
      <c r="C57" s="320" t="s">
        <v>219</v>
      </c>
      <c r="D57" s="321">
        <v>0</v>
      </c>
      <c r="E57" s="187">
        <v>15</v>
      </c>
      <c r="F57" s="187">
        <v>15</v>
      </c>
    </row>
    <row r="58" spans="1:6" ht="31.5">
      <c r="A58" s="186" t="s">
        <v>226</v>
      </c>
      <c r="B58" s="319" t="s">
        <v>254</v>
      </c>
      <c r="C58" s="320" t="s">
        <v>227</v>
      </c>
      <c r="D58" s="321">
        <v>0</v>
      </c>
      <c r="E58" s="187">
        <v>15</v>
      </c>
      <c r="F58" s="187">
        <v>15</v>
      </c>
    </row>
    <row r="59" spans="1:6">
      <c r="A59" s="186" t="s">
        <v>246</v>
      </c>
      <c r="B59" s="319" t="s">
        <v>254</v>
      </c>
      <c r="C59" s="320" t="s">
        <v>227</v>
      </c>
      <c r="D59" s="321">
        <v>702</v>
      </c>
      <c r="E59" s="187">
        <v>15</v>
      </c>
      <c r="F59" s="187">
        <v>15</v>
      </c>
    </row>
    <row r="60" spans="1:6" ht="21" customHeight="1">
      <c r="A60" s="186" t="s">
        <v>255</v>
      </c>
      <c r="B60" s="319" t="s">
        <v>256</v>
      </c>
      <c r="C60" s="320" t="s">
        <v>219</v>
      </c>
      <c r="D60" s="321">
        <v>0</v>
      </c>
      <c r="E60" s="187">
        <v>94.2</v>
      </c>
      <c r="F60" s="187">
        <v>99.6</v>
      </c>
    </row>
    <row r="61" spans="1:6" ht="31.5">
      <c r="A61" s="186" t="s">
        <v>226</v>
      </c>
      <c r="B61" s="319" t="s">
        <v>256</v>
      </c>
      <c r="C61" s="320" t="s">
        <v>227</v>
      </c>
      <c r="D61" s="321">
        <v>0</v>
      </c>
      <c r="E61" s="187">
        <v>94.2</v>
      </c>
      <c r="F61" s="187">
        <v>99.6</v>
      </c>
    </row>
    <row r="62" spans="1:6">
      <c r="A62" s="186" t="s">
        <v>246</v>
      </c>
      <c r="B62" s="319" t="s">
        <v>256</v>
      </c>
      <c r="C62" s="320" t="s">
        <v>227</v>
      </c>
      <c r="D62" s="321">
        <v>702</v>
      </c>
      <c r="E62" s="187">
        <v>94.2</v>
      </c>
      <c r="F62" s="187">
        <v>99.6</v>
      </c>
    </row>
    <row r="63" spans="1:6" ht="31.5">
      <c r="A63" s="186" t="s">
        <v>233</v>
      </c>
      <c r="B63" s="319" t="s">
        <v>257</v>
      </c>
      <c r="C63" s="320" t="s">
        <v>219</v>
      </c>
      <c r="D63" s="321">
        <v>0</v>
      </c>
      <c r="E63" s="187">
        <v>121</v>
      </c>
      <c r="F63" s="187">
        <v>121</v>
      </c>
    </row>
    <row r="64" spans="1:6" ht="31.5">
      <c r="A64" s="186" t="s">
        <v>226</v>
      </c>
      <c r="B64" s="319" t="s">
        <v>257</v>
      </c>
      <c r="C64" s="320" t="s">
        <v>227</v>
      </c>
      <c r="D64" s="321">
        <v>0</v>
      </c>
      <c r="E64" s="187">
        <v>121</v>
      </c>
      <c r="F64" s="187">
        <v>121</v>
      </c>
    </row>
    <row r="65" spans="1:6" ht="31.5">
      <c r="A65" s="186" t="s">
        <v>235</v>
      </c>
      <c r="B65" s="319" t="s">
        <v>257</v>
      </c>
      <c r="C65" s="320" t="s">
        <v>227</v>
      </c>
      <c r="D65" s="321">
        <v>705</v>
      </c>
      <c r="E65" s="187">
        <v>121</v>
      </c>
      <c r="F65" s="187">
        <v>121</v>
      </c>
    </row>
    <row r="66" spans="1:6">
      <c r="A66" s="186" t="s">
        <v>236</v>
      </c>
      <c r="B66" s="319" t="s">
        <v>258</v>
      </c>
      <c r="C66" s="320" t="s">
        <v>219</v>
      </c>
      <c r="D66" s="321">
        <v>0</v>
      </c>
      <c r="E66" s="187">
        <v>36310.5</v>
      </c>
      <c r="F66" s="187">
        <v>37312.5</v>
      </c>
    </row>
    <row r="67" spans="1:6" ht="31.5">
      <c r="A67" s="186" t="s">
        <v>226</v>
      </c>
      <c r="B67" s="319" t="s">
        <v>258</v>
      </c>
      <c r="C67" s="320" t="s">
        <v>227</v>
      </c>
      <c r="D67" s="321">
        <v>0</v>
      </c>
      <c r="E67" s="187">
        <v>34153.9</v>
      </c>
      <c r="F67" s="187">
        <v>35155.9</v>
      </c>
    </row>
    <row r="68" spans="1:6">
      <c r="A68" s="186" t="s">
        <v>246</v>
      </c>
      <c r="B68" s="319" t="s">
        <v>258</v>
      </c>
      <c r="C68" s="320" t="s">
        <v>227</v>
      </c>
      <c r="D68" s="321">
        <v>702</v>
      </c>
      <c r="E68" s="187">
        <v>34153.9</v>
      </c>
      <c r="F68" s="187">
        <v>35155.9</v>
      </c>
    </row>
    <row r="69" spans="1:6">
      <c r="A69" s="186" t="s">
        <v>238</v>
      </c>
      <c r="B69" s="319" t="s">
        <v>258</v>
      </c>
      <c r="C69" s="320" t="s">
        <v>239</v>
      </c>
      <c r="D69" s="321">
        <v>0</v>
      </c>
      <c r="E69" s="187">
        <v>2156.6</v>
      </c>
      <c r="F69" s="187">
        <v>2156.6</v>
      </c>
    </row>
    <row r="70" spans="1:6">
      <c r="A70" s="186" t="s">
        <v>246</v>
      </c>
      <c r="B70" s="319" t="s">
        <v>258</v>
      </c>
      <c r="C70" s="320" t="s">
        <v>239</v>
      </c>
      <c r="D70" s="321">
        <v>702</v>
      </c>
      <c r="E70" s="187">
        <v>2156.6</v>
      </c>
      <c r="F70" s="187">
        <v>2156.6</v>
      </c>
    </row>
    <row r="71" spans="1:6" ht="94.5">
      <c r="A71" s="186" t="s">
        <v>259</v>
      </c>
      <c r="B71" s="319" t="s">
        <v>260</v>
      </c>
      <c r="C71" s="320" t="s">
        <v>219</v>
      </c>
      <c r="D71" s="321">
        <v>0</v>
      </c>
      <c r="E71" s="187">
        <v>426851.5</v>
      </c>
      <c r="F71" s="187">
        <v>426851.5</v>
      </c>
    </row>
    <row r="72" spans="1:6" ht="62.25" customHeight="1">
      <c r="A72" s="186" t="s">
        <v>242</v>
      </c>
      <c r="B72" s="319" t="s">
        <v>260</v>
      </c>
      <c r="C72" s="320" t="s">
        <v>0</v>
      </c>
      <c r="D72" s="321">
        <v>0</v>
      </c>
      <c r="E72" s="187">
        <v>418473.5</v>
      </c>
      <c r="F72" s="187">
        <v>418473.5</v>
      </c>
    </row>
    <row r="73" spans="1:6">
      <c r="A73" s="186" t="s">
        <v>246</v>
      </c>
      <c r="B73" s="319" t="s">
        <v>260</v>
      </c>
      <c r="C73" s="320" t="s">
        <v>0</v>
      </c>
      <c r="D73" s="321">
        <v>702</v>
      </c>
      <c r="E73" s="187">
        <v>418473.5</v>
      </c>
      <c r="F73" s="187">
        <v>418473.5</v>
      </c>
    </row>
    <row r="74" spans="1:6" ht="31.5">
      <c r="A74" s="186" t="s">
        <v>226</v>
      </c>
      <c r="B74" s="319" t="s">
        <v>260</v>
      </c>
      <c r="C74" s="320" t="s">
        <v>227</v>
      </c>
      <c r="D74" s="321">
        <v>0</v>
      </c>
      <c r="E74" s="187">
        <v>8378</v>
      </c>
      <c r="F74" s="187">
        <v>8378</v>
      </c>
    </row>
    <row r="75" spans="1:6">
      <c r="A75" s="186" t="s">
        <v>246</v>
      </c>
      <c r="B75" s="319" t="s">
        <v>260</v>
      </c>
      <c r="C75" s="320" t="s">
        <v>227</v>
      </c>
      <c r="D75" s="321">
        <v>702</v>
      </c>
      <c r="E75" s="187">
        <v>8378</v>
      </c>
      <c r="F75" s="187">
        <v>8378</v>
      </c>
    </row>
    <row r="76" spans="1:6" ht="31.5">
      <c r="A76" s="186" t="s">
        <v>261</v>
      </c>
      <c r="B76" s="319" t="s">
        <v>262</v>
      </c>
      <c r="C76" s="320" t="s">
        <v>219</v>
      </c>
      <c r="D76" s="321">
        <v>0</v>
      </c>
      <c r="E76" s="187">
        <v>1950</v>
      </c>
      <c r="F76" s="187">
        <v>1950</v>
      </c>
    </row>
    <row r="77" spans="1:6" ht="31.5">
      <c r="A77" s="186" t="s">
        <v>226</v>
      </c>
      <c r="B77" s="319" t="s">
        <v>262</v>
      </c>
      <c r="C77" s="320" t="s">
        <v>227</v>
      </c>
      <c r="D77" s="321">
        <v>0</v>
      </c>
      <c r="E77" s="187">
        <v>1950</v>
      </c>
      <c r="F77" s="187">
        <v>1950</v>
      </c>
    </row>
    <row r="78" spans="1:6">
      <c r="A78" s="186" t="s">
        <v>246</v>
      </c>
      <c r="B78" s="319" t="s">
        <v>262</v>
      </c>
      <c r="C78" s="320" t="s">
        <v>227</v>
      </c>
      <c r="D78" s="321">
        <v>702</v>
      </c>
      <c r="E78" s="187">
        <v>1950</v>
      </c>
      <c r="F78" s="187">
        <v>1950</v>
      </c>
    </row>
    <row r="79" spans="1:6" ht="110.25">
      <c r="A79" s="186" t="s">
        <v>263</v>
      </c>
      <c r="B79" s="319" t="s">
        <v>264</v>
      </c>
      <c r="C79" s="320" t="s">
        <v>219</v>
      </c>
      <c r="D79" s="321">
        <v>0</v>
      </c>
      <c r="E79" s="187">
        <v>148.6</v>
      </c>
      <c r="F79" s="187">
        <v>124</v>
      </c>
    </row>
    <row r="80" spans="1:6" ht="31.5">
      <c r="A80" s="186" t="s">
        <v>226</v>
      </c>
      <c r="B80" s="319" t="s">
        <v>264</v>
      </c>
      <c r="C80" s="320" t="s">
        <v>227</v>
      </c>
      <c r="D80" s="321">
        <v>0</v>
      </c>
      <c r="E80" s="187">
        <v>148.6</v>
      </c>
      <c r="F80" s="187">
        <v>124</v>
      </c>
    </row>
    <row r="81" spans="1:6">
      <c r="A81" s="186" t="s">
        <v>246</v>
      </c>
      <c r="B81" s="319" t="s">
        <v>264</v>
      </c>
      <c r="C81" s="320" t="s">
        <v>227</v>
      </c>
      <c r="D81" s="321">
        <v>702</v>
      </c>
      <c r="E81" s="187">
        <v>148.6</v>
      </c>
      <c r="F81" s="187">
        <v>124</v>
      </c>
    </row>
    <row r="82" spans="1:6" ht="47.25">
      <c r="A82" s="186" t="s">
        <v>265</v>
      </c>
      <c r="B82" s="319" t="s">
        <v>266</v>
      </c>
      <c r="C82" s="320" t="s">
        <v>219</v>
      </c>
      <c r="D82" s="321">
        <v>0</v>
      </c>
      <c r="E82" s="187">
        <v>6750</v>
      </c>
      <c r="F82" s="187">
        <v>0</v>
      </c>
    </row>
    <row r="83" spans="1:6" ht="31.5">
      <c r="A83" s="186" t="s">
        <v>226</v>
      </c>
      <c r="B83" s="319" t="s">
        <v>266</v>
      </c>
      <c r="C83" s="320" t="s">
        <v>227</v>
      </c>
      <c r="D83" s="321">
        <v>0</v>
      </c>
      <c r="E83" s="187">
        <v>6750</v>
      </c>
      <c r="F83" s="187">
        <v>0</v>
      </c>
    </row>
    <row r="84" spans="1:6">
      <c r="A84" s="186" t="s">
        <v>246</v>
      </c>
      <c r="B84" s="319" t="s">
        <v>266</v>
      </c>
      <c r="C84" s="320" t="s">
        <v>227</v>
      </c>
      <c r="D84" s="321">
        <v>702</v>
      </c>
      <c r="E84" s="187">
        <v>6750</v>
      </c>
      <c r="F84" s="187">
        <v>0</v>
      </c>
    </row>
    <row r="85" spans="1:6" ht="63">
      <c r="A85" s="186" t="s">
        <v>267</v>
      </c>
      <c r="B85" s="319" t="s">
        <v>268</v>
      </c>
      <c r="C85" s="320" t="s">
        <v>219</v>
      </c>
      <c r="D85" s="321">
        <v>0</v>
      </c>
      <c r="E85" s="187">
        <v>5756.2</v>
      </c>
      <c r="F85" s="187">
        <v>5756.2</v>
      </c>
    </row>
    <row r="86" spans="1:6" ht="31.5">
      <c r="A86" s="186" t="s">
        <v>226</v>
      </c>
      <c r="B86" s="319" t="s">
        <v>268</v>
      </c>
      <c r="C86" s="320" t="s">
        <v>227</v>
      </c>
      <c r="D86" s="321">
        <v>0</v>
      </c>
      <c r="E86" s="187">
        <v>5756.2</v>
      </c>
      <c r="F86" s="187">
        <v>5756.2</v>
      </c>
    </row>
    <row r="87" spans="1:6">
      <c r="A87" s="186" t="s">
        <v>246</v>
      </c>
      <c r="B87" s="319" t="s">
        <v>268</v>
      </c>
      <c r="C87" s="320" t="s">
        <v>227</v>
      </c>
      <c r="D87" s="321">
        <v>702</v>
      </c>
      <c r="E87" s="187">
        <v>5756.2</v>
      </c>
      <c r="F87" s="187">
        <v>5756.2</v>
      </c>
    </row>
    <row r="88" spans="1:6" ht="110.25" customHeight="1">
      <c r="A88" s="186" t="s">
        <v>271</v>
      </c>
      <c r="B88" s="319" t="s">
        <v>272</v>
      </c>
      <c r="C88" s="320" t="s">
        <v>219</v>
      </c>
      <c r="D88" s="321">
        <v>0</v>
      </c>
      <c r="E88" s="187">
        <v>589.5</v>
      </c>
      <c r="F88" s="187">
        <v>5145.1000000000004</v>
      </c>
    </row>
    <row r="89" spans="1:6" ht="31.5">
      <c r="A89" s="186" t="s">
        <v>226</v>
      </c>
      <c r="B89" s="319" t="s">
        <v>272</v>
      </c>
      <c r="C89" s="320" t="s">
        <v>227</v>
      </c>
      <c r="D89" s="321">
        <v>0</v>
      </c>
      <c r="E89" s="187">
        <v>589.5</v>
      </c>
      <c r="F89" s="187">
        <v>5145.1000000000004</v>
      </c>
    </row>
    <row r="90" spans="1:6">
      <c r="A90" s="186" t="s">
        <v>246</v>
      </c>
      <c r="B90" s="319" t="s">
        <v>272</v>
      </c>
      <c r="C90" s="320" t="s">
        <v>227</v>
      </c>
      <c r="D90" s="321">
        <v>702</v>
      </c>
      <c r="E90" s="187">
        <v>589.5</v>
      </c>
      <c r="F90" s="187">
        <v>5145.1000000000004</v>
      </c>
    </row>
    <row r="91" spans="1:6" ht="31.5">
      <c r="A91" s="186" t="s">
        <v>273</v>
      </c>
      <c r="B91" s="319" t="s">
        <v>274</v>
      </c>
      <c r="C91" s="320" t="s">
        <v>219</v>
      </c>
      <c r="D91" s="321">
        <v>0</v>
      </c>
      <c r="E91" s="187">
        <v>40574.800000000003</v>
      </c>
      <c r="F91" s="187">
        <v>41819.800000000003</v>
      </c>
    </row>
    <row r="92" spans="1:6" ht="31.5">
      <c r="A92" s="186" t="s">
        <v>224</v>
      </c>
      <c r="B92" s="319" t="s">
        <v>275</v>
      </c>
      <c r="C92" s="320" t="s">
        <v>219</v>
      </c>
      <c r="D92" s="321">
        <v>0</v>
      </c>
      <c r="E92" s="187">
        <v>62.5</v>
      </c>
      <c r="F92" s="187">
        <v>62.5</v>
      </c>
    </row>
    <row r="93" spans="1:6" ht="31.5">
      <c r="A93" s="186" t="s">
        <v>226</v>
      </c>
      <c r="B93" s="319" t="s">
        <v>275</v>
      </c>
      <c r="C93" s="320" t="s">
        <v>227</v>
      </c>
      <c r="D93" s="321">
        <v>0</v>
      </c>
      <c r="E93" s="187">
        <v>62.5</v>
      </c>
      <c r="F93" s="187">
        <v>62.5</v>
      </c>
    </row>
    <row r="94" spans="1:6">
      <c r="A94" s="186" t="s">
        <v>276</v>
      </c>
      <c r="B94" s="319" t="s">
        <v>275</v>
      </c>
      <c r="C94" s="320" t="s">
        <v>227</v>
      </c>
      <c r="D94" s="321">
        <v>703</v>
      </c>
      <c r="E94" s="187">
        <v>62.5</v>
      </c>
      <c r="F94" s="187">
        <v>62.5</v>
      </c>
    </row>
    <row r="95" spans="1:6">
      <c r="A95" s="186" t="s">
        <v>236</v>
      </c>
      <c r="B95" s="319" t="s">
        <v>278</v>
      </c>
      <c r="C95" s="320" t="s">
        <v>219</v>
      </c>
      <c r="D95" s="321">
        <v>0</v>
      </c>
      <c r="E95" s="187">
        <v>26335</v>
      </c>
      <c r="F95" s="187">
        <v>28445.3</v>
      </c>
    </row>
    <row r="96" spans="1:6" ht="62.25" customHeight="1">
      <c r="A96" s="186" t="s">
        <v>242</v>
      </c>
      <c r="B96" s="319" t="s">
        <v>278</v>
      </c>
      <c r="C96" s="320" t="s">
        <v>0</v>
      </c>
      <c r="D96" s="321">
        <v>0</v>
      </c>
      <c r="E96" s="187">
        <v>23535.7</v>
      </c>
      <c r="F96" s="187">
        <v>25646</v>
      </c>
    </row>
    <row r="97" spans="1:6">
      <c r="A97" s="186" t="s">
        <v>276</v>
      </c>
      <c r="B97" s="319" t="s">
        <v>278</v>
      </c>
      <c r="C97" s="320" t="s">
        <v>0</v>
      </c>
      <c r="D97" s="321">
        <v>703</v>
      </c>
      <c r="E97" s="187">
        <v>23535.7</v>
      </c>
      <c r="F97" s="187">
        <v>25646</v>
      </c>
    </row>
    <row r="98" spans="1:6" ht="31.5">
      <c r="A98" s="186" t="s">
        <v>226</v>
      </c>
      <c r="B98" s="319" t="s">
        <v>278</v>
      </c>
      <c r="C98" s="320" t="s">
        <v>227</v>
      </c>
      <c r="D98" s="321">
        <v>0</v>
      </c>
      <c r="E98" s="187">
        <v>2452.9</v>
      </c>
      <c r="F98" s="187">
        <v>2452.9</v>
      </c>
    </row>
    <row r="99" spans="1:6">
      <c r="A99" s="186" t="s">
        <v>276</v>
      </c>
      <c r="B99" s="319" t="s">
        <v>278</v>
      </c>
      <c r="C99" s="320" t="s">
        <v>227</v>
      </c>
      <c r="D99" s="321">
        <v>703</v>
      </c>
      <c r="E99" s="187">
        <v>2452.9</v>
      </c>
      <c r="F99" s="187">
        <v>2452.9</v>
      </c>
    </row>
    <row r="100" spans="1:6">
      <c r="A100" s="186" t="s">
        <v>238</v>
      </c>
      <c r="B100" s="319" t="s">
        <v>278</v>
      </c>
      <c r="C100" s="320" t="s">
        <v>239</v>
      </c>
      <c r="D100" s="321">
        <v>0</v>
      </c>
      <c r="E100" s="187">
        <v>346.4</v>
      </c>
      <c r="F100" s="187">
        <v>346.4</v>
      </c>
    </row>
    <row r="101" spans="1:6">
      <c r="A101" s="186" t="s">
        <v>276</v>
      </c>
      <c r="B101" s="319" t="s">
        <v>278</v>
      </c>
      <c r="C101" s="320" t="s">
        <v>239</v>
      </c>
      <c r="D101" s="321">
        <v>703</v>
      </c>
      <c r="E101" s="187">
        <v>346.4</v>
      </c>
      <c r="F101" s="187">
        <v>346.4</v>
      </c>
    </row>
    <row r="102" spans="1:6" ht="157.5">
      <c r="A102" s="186" t="s">
        <v>279</v>
      </c>
      <c r="B102" s="319" t="s">
        <v>280</v>
      </c>
      <c r="C102" s="320" t="s">
        <v>219</v>
      </c>
      <c r="D102" s="321">
        <v>0</v>
      </c>
      <c r="E102" s="187">
        <v>14177.3</v>
      </c>
      <c r="F102" s="187">
        <v>13312</v>
      </c>
    </row>
    <row r="103" spans="1:6" ht="62.25" customHeight="1">
      <c r="A103" s="186" t="s">
        <v>242</v>
      </c>
      <c r="B103" s="319" t="s">
        <v>280</v>
      </c>
      <c r="C103" s="320" t="s">
        <v>0</v>
      </c>
      <c r="D103" s="321">
        <v>0</v>
      </c>
      <c r="E103" s="187">
        <v>14177.3</v>
      </c>
      <c r="F103" s="187">
        <v>13312</v>
      </c>
    </row>
    <row r="104" spans="1:6">
      <c r="A104" s="186" t="s">
        <v>276</v>
      </c>
      <c r="B104" s="319" t="s">
        <v>280</v>
      </c>
      <c r="C104" s="320" t="s">
        <v>0</v>
      </c>
      <c r="D104" s="321">
        <v>703</v>
      </c>
      <c r="E104" s="187">
        <v>14177.3</v>
      </c>
      <c r="F104" s="187">
        <v>13312</v>
      </c>
    </row>
    <row r="105" spans="1:6">
      <c r="A105" s="186" t="s">
        <v>844</v>
      </c>
      <c r="B105" s="319" t="s">
        <v>845</v>
      </c>
      <c r="C105" s="320" t="s">
        <v>219</v>
      </c>
      <c r="D105" s="321">
        <v>0</v>
      </c>
      <c r="E105" s="187">
        <v>888.8</v>
      </c>
      <c r="F105" s="187">
        <v>335.6</v>
      </c>
    </row>
    <row r="106" spans="1:6" ht="47.25">
      <c r="A106" s="186" t="s">
        <v>846</v>
      </c>
      <c r="B106" s="319" t="s">
        <v>847</v>
      </c>
      <c r="C106" s="320" t="s">
        <v>219</v>
      </c>
      <c r="D106" s="321">
        <v>0</v>
      </c>
      <c r="E106" s="187">
        <v>888.8</v>
      </c>
      <c r="F106" s="187">
        <v>335.6</v>
      </c>
    </row>
    <row r="107" spans="1:6" ht="31.5">
      <c r="A107" s="186" t="s">
        <v>226</v>
      </c>
      <c r="B107" s="319" t="s">
        <v>847</v>
      </c>
      <c r="C107" s="320" t="s">
        <v>227</v>
      </c>
      <c r="D107" s="321">
        <v>0</v>
      </c>
      <c r="E107" s="187">
        <v>888.8</v>
      </c>
      <c r="F107" s="187">
        <v>335.6</v>
      </c>
    </row>
    <row r="108" spans="1:6">
      <c r="A108" s="186" t="s">
        <v>246</v>
      </c>
      <c r="B108" s="319" t="s">
        <v>847</v>
      </c>
      <c r="C108" s="320" t="s">
        <v>227</v>
      </c>
      <c r="D108" s="321">
        <v>702</v>
      </c>
      <c r="E108" s="187">
        <v>888.8</v>
      </c>
      <c r="F108" s="187">
        <v>335.6</v>
      </c>
    </row>
    <row r="109" spans="1:6" ht="31.5">
      <c r="A109" s="186" t="s">
        <v>281</v>
      </c>
      <c r="B109" s="319" t="s">
        <v>282</v>
      </c>
      <c r="C109" s="320" t="s">
        <v>219</v>
      </c>
      <c r="D109" s="321">
        <v>0</v>
      </c>
      <c r="E109" s="187">
        <v>29828.400000000001</v>
      </c>
      <c r="F109" s="187">
        <v>29828.400000000001</v>
      </c>
    </row>
    <row r="110" spans="1:6" ht="47.25">
      <c r="A110" s="186" t="s">
        <v>283</v>
      </c>
      <c r="B110" s="319" t="s">
        <v>284</v>
      </c>
      <c r="C110" s="320" t="s">
        <v>219</v>
      </c>
      <c r="D110" s="321">
        <v>0</v>
      </c>
      <c r="E110" s="187">
        <v>29828.400000000001</v>
      </c>
      <c r="F110" s="187">
        <v>29828.400000000001</v>
      </c>
    </row>
    <row r="111" spans="1:6" ht="31.5">
      <c r="A111" s="186" t="s">
        <v>226</v>
      </c>
      <c r="B111" s="319" t="s">
        <v>284</v>
      </c>
      <c r="C111" s="320" t="s">
        <v>227</v>
      </c>
      <c r="D111" s="321">
        <v>0</v>
      </c>
      <c r="E111" s="187">
        <v>29828.400000000001</v>
      </c>
      <c r="F111" s="187">
        <v>29828.400000000001</v>
      </c>
    </row>
    <row r="112" spans="1:6">
      <c r="A112" s="186" t="s">
        <v>285</v>
      </c>
      <c r="B112" s="319" t="s">
        <v>284</v>
      </c>
      <c r="C112" s="320" t="s">
        <v>227</v>
      </c>
      <c r="D112" s="321">
        <v>1004</v>
      </c>
      <c r="E112" s="187">
        <v>29828.400000000001</v>
      </c>
      <c r="F112" s="187">
        <v>29828.400000000001</v>
      </c>
    </row>
    <row r="113" spans="1:6" ht="47.25">
      <c r="A113" s="186" t="s">
        <v>286</v>
      </c>
      <c r="B113" s="319" t="s">
        <v>287</v>
      </c>
      <c r="C113" s="320" t="s">
        <v>219</v>
      </c>
      <c r="D113" s="321">
        <v>0</v>
      </c>
      <c r="E113" s="187">
        <v>14761.7</v>
      </c>
      <c r="F113" s="187">
        <v>15113.7</v>
      </c>
    </row>
    <row r="114" spans="1:6" ht="31.5">
      <c r="A114" s="186" t="s">
        <v>288</v>
      </c>
      <c r="B114" s="319" t="s">
        <v>289</v>
      </c>
      <c r="C114" s="320" t="s">
        <v>219</v>
      </c>
      <c r="D114" s="321">
        <v>0</v>
      </c>
      <c r="E114" s="187">
        <v>10612.6</v>
      </c>
      <c r="F114" s="187">
        <v>10964.6</v>
      </c>
    </row>
    <row r="115" spans="1:6" ht="31.5">
      <c r="A115" s="186" t="s">
        <v>290</v>
      </c>
      <c r="B115" s="319" t="s">
        <v>291</v>
      </c>
      <c r="C115" s="320" t="s">
        <v>219</v>
      </c>
      <c r="D115" s="321">
        <v>0</v>
      </c>
      <c r="E115" s="187">
        <v>2091.6999999999998</v>
      </c>
      <c r="F115" s="187">
        <v>2250.1</v>
      </c>
    </row>
    <row r="116" spans="1:6" ht="62.25" customHeight="1">
      <c r="A116" s="186" t="s">
        <v>242</v>
      </c>
      <c r="B116" s="319" t="s">
        <v>291</v>
      </c>
      <c r="C116" s="320" t="s">
        <v>0</v>
      </c>
      <c r="D116" s="321">
        <v>0</v>
      </c>
      <c r="E116" s="187">
        <v>1665.6</v>
      </c>
      <c r="F116" s="187">
        <v>1824</v>
      </c>
    </row>
    <row r="117" spans="1:6">
      <c r="A117" s="186" t="s">
        <v>292</v>
      </c>
      <c r="B117" s="319" t="s">
        <v>291</v>
      </c>
      <c r="C117" s="320" t="s">
        <v>0</v>
      </c>
      <c r="D117" s="321">
        <v>709</v>
      </c>
      <c r="E117" s="187">
        <v>1665.6</v>
      </c>
      <c r="F117" s="187">
        <v>1824</v>
      </c>
    </row>
    <row r="118" spans="1:6" ht="31.5">
      <c r="A118" s="186" t="s">
        <v>226</v>
      </c>
      <c r="B118" s="319" t="s">
        <v>291</v>
      </c>
      <c r="C118" s="320" t="s">
        <v>227</v>
      </c>
      <c r="D118" s="321">
        <v>0</v>
      </c>
      <c r="E118" s="187">
        <v>422.3</v>
      </c>
      <c r="F118" s="187">
        <v>422.3</v>
      </c>
    </row>
    <row r="119" spans="1:6">
      <c r="A119" s="186" t="s">
        <v>292</v>
      </c>
      <c r="B119" s="319" t="s">
        <v>291</v>
      </c>
      <c r="C119" s="320" t="s">
        <v>227</v>
      </c>
      <c r="D119" s="321">
        <v>709</v>
      </c>
      <c r="E119" s="187">
        <v>422.3</v>
      </c>
      <c r="F119" s="187">
        <v>422.3</v>
      </c>
    </row>
    <row r="120" spans="1:6">
      <c r="A120" s="186" t="s">
        <v>238</v>
      </c>
      <c r="B120" s="319" t="s">
        <v>291</v>
      </c>
      <c r="C120" s="320" t="s">
        <v>239</v>
      </c>
      <c r="D120" s="321">
        <v>0</v>
      </c>
      <c r="E120" s="187">
        <v>3.8</v>
      </c>
      <c r="F120" s="187">
        <v>3.8</v>
      </c>
    </row>
    <row r="121" spans="1:6">
      <c r="A121" s="186" t="s">
        <v>292</v>
      </c>
      <c r="B121" s="319" t="s">
        <v>291</v>
      </c>
      <c r="C121" s="320" t="s">
        <v>239</v>
      </c>
      <c r="D121" s="321">
        <v>709</v>
      </c>
      <c r="E121" s="187">
        <v>3.8</v>
      </c>
      <c r="F121" s="187">
        <v>3.8</v>
      </c>
    </row>
    <row r="122" spans="1:6">
      <c r="A122" s="186" t="s">
        <v>236</v>
      </c>
      <c r="B122" s="319" t="s">
        <v>293</v>
      </c>
      <c r="C122" s="320" t="s">
        <v>219</v>
      </c>
      <c r="D122" s="321">
        <v>0</v>
      </c>
      <c r="E122" s="187">
        <v>4636.5</v>
      </c>
      <c r="F122" s="187">
        <v>5070.5</v>
      </c>
    </row>
    <row r="123" spans="1:6" ht="62.25" customHeight="1">
      <c r="A123" s="186" t="s">
        <v>242</v>
      </c>
      <c r="B123" s="319" t="s">
        <v>293</v>
      </c>
      <c r="C123" s="320" t="s">
        <v>0</v>
      </c>
      <c r="D123" s="321">
        <v>0</v>
      </c>
      <c r="E123" s="187">
        <v>4574</v>
      </c>
      <c r="F123" s="187">
        <v>5008</v>
      </c>
    </row>
    <row r="124" spans="1:6">
      <c r="A124" s="186" t="s">
        <v>292</v>
      </c>
      <c r="B124" s="319" t="s">
        <v>293</v>
      </c>
      <c r="C124" s="320" t="s">
        <v>0</v>
      </c>
      <c r="D124" s="321">
        <v>709</v>
      </c>
      <c r="E124" s="187">
        <v>4574</v>
      </c>
      <c r="F124" s="187">
        <v>5008</v>
      </c>
    </row>
    <row r="125" spans="1:6" ht="31.5">
      <c r="A125" s="186" t="s">
        <v>226</v>
      </c>
      <c r="B125" s="319" t="s">
        <v>293</v>
      </c>
      <c r="C125" s="320" t="s">
        <v>227</v>
      </c>
      <c r="D125" s="321">
        <v>0</v>
      </c>
      <c r="E125" s="187">
        <v>62.5</v>
      </c>
      <c r="F125" s="187">
        <v>62.5</v>
      </c>
    </row>
    <row r="126" spans="1:6">
      <c r="A126" s="186" t="s">
        <v>292</v>
      </c>
      <c r="B126" s="319" t="s">
        <v>293</v>
      </c>
      <c r="C126" s="320" t="s">
        <v>227</v>
      </c>
      <c r="D126" s="321">
        <v>709</v>
      </c>
      <c r="E126" s="187">
        <v>62.5</v>
      </c>
      <c r="F126" s="187">
        <v>62.5</v>
      </c>
    </row>
    <row r="127" spans="1:6" ht="157.5">
      <c r="A127" s="186" t="s">
        <v>279</v>
      </c>
      <c r="B127" s="319" t="s">
        <v>294</v>
      </c>
      <c r="C127" s="320" t="s">
        <v>219</v>
      </c>
      <c r="D127" s="321">
        <v>0</v>
      </c>
      <c r="E127" s="187">
        <v>3884.4</v>
      </c>
      <c r="F127" s="187">
        <v>3644</v>
      </c>
    </row>
    <row r="128" spans="1:6" ht="62.25" customHeight="1">
      <c r="A128" s="186" t="s">
        <v>242</v>
      </c>
      <c r="B128" s="319" t="s">
        <v>294</v>
      </c>
      <c r="C128" s="320" t="s">
        <v>0</v>
      </c>
      <c r="D128" s="321">
        <v>0</v>
      </c>
      <c r="E128" s="187">
        <v>3884.4</v>
      </c>
      <c r="F128" s="187">
        <v>3644</v>
      </c>
    </row>
    <row r="129" spans="1:6">
      <c r="A129" s="186" t="s">
        <v>292</v>
      </c>
      <c r="B129" s="319" t="s">
        <v>294</v>
      </c>
      <c r="C129" s="320" t="s">
        <v>0</v>
      </c>
      <c r="D129" s="321">
        <v>709</v>
      </c>
      <c r="E129" s="187">
        <v>3884.4</v>
      </c>
      <c r="F129" s="187">
        <v>3644</v>
      </c>
    </row>
    <row r="130" spans="1:6" ht="31.5">
      <c r="A130" s="186" t="s">
        <v>295</v>
      </c>
      <c r="B130" s="319" t="s">
        <v>296</v>
      </c>
      <c r="C130" s="320" t="s">
        <v>219</v>
      </c>
      <c r="D130" s="321">
        <v>0</v>
      </c>
      <c r="E130" s="187">
        <v>10</v>
      </c>
      <c r="F130" s="187">
        <v>10</v>
      </c>
    </row>
    <row r="131" spans="1:6" ht="63">
      <c r="A131" s="186" t="s">
        <v>297</v>
      </c>
      <c r="B131" s="319" t="s">
        <v>298</v>
      </c>
      <c r="C131" s="320" t="s">
        <v>219</v>
      </c>
      <c r="D131" s="321">
        <v>0</v>
      </c>
      <c r="E131" s="187">
        <v>10</v>
      </c>
      <c r="F131" s="187">
        <v>10</v>
      </c>
    </row>
    <row r="132" spans="1:6" ht="31.5">
      <c r="A132" s="186" t="s">
        <v>226</v>
      </c>
      <c r="B132" s="319" t="s">
        <v>298</v>
      </c>
      <c r="C132" s="320" t="s">
        <v>227</v>
      </c>
      <c r="D132" s="321">
        <v>0</v>
      </c>
      <c r="E132" s="187">
        <v>10</v>
      </c>
      <c r="F132" s="187">
        <v>10</v>
      </c>
    </row>
    <row r="133" spans="1:6">
      <c r="A133" s="186" t="s">
        <v>292</v>
      </c>
      <c r="B133" s="319" t="s">
        <v>298</v>
      </c>
      <c r="C133" s="320" t="s">
        <v>227</v>
      </c>
      <c r="D133" s="321">
        <v>709</v>
      </c>
      <c r="E133" s="187">
        <v>10</v>
      </c>
      <c r="F133" s="187">
        <v>10</v>
      </c>
    </row>
    <row r="134" spans="1:6" ht="47.25">
      <c r="A134" s="186" t="s">
        <v>299</v>
      </c>
      <c r="B134" s="319" t="s">
        <v>300</v>
      </c>
      <c r="C134" s="320" t="s">
        <v>219</v>
      </c>
      <c r="D134" s="321">
        <v>0</v>
      </c>
      <c r="E134" s="187">
        <v>962.2</v>
      </c>
      <c r="F134" s="187">
        <v>962.2</v>
      </c>
    </row>
    <row r="135" spans="1:6" ht="63">
      <c r="A135" s="186" t="s">
        <v>301</v>
      </c>
      <c r="B135" s="319" t="s">
        <v>302</v>
      </c>
      <c r="C135" s="320" t="s">
        <v>219</v>
      </c>
      <c r="D135" s="321">
        <v>0</v>
      </c>
      <c r="E135" s="187">
        <v>962.2</v>
      </c>
      <c r="F135" s="187">
        <v>962.2</v>
      </c>
    </row>
    <row r="136" spans="1:6" ht="62.25" customHeight="1">
      <c r="A136" s="186" t="s">
        <v>242</v>
      </c>
      <c r="B136" s="319" t="s">
        <v>302</v>
      </c>
      <c r="C136" s="320" t="s">
        <v>0</v>
      </c>
      <c r="D136" s="321">
        <v>0</v>
      </c>
      <c r="E136" s="187">
        <v>100</v>
      </c>
      <c r="F136" s="187">
        <v>100</v>
      </c>
    </row>
    <row r="137" spans="1:6">
      <c r="A137" s="186" t="s">
        <v>292</v>
      </c>
      <c r="B137" s="319" t="s">
        <v>302</v>
      </c>
      <c r="C137" s="320" t="s">
        <v>0</v>
      </c>
      <c r="D137" s="321">
        <v>709</v>
      </c>
      <c r="E137" s="187">
        <v>100</v>
      </c>
      <c r="F137" s="187">
        <v>100</v>
      </c>
    </row>
    <row r="138" spans="1:6" ht="31.5">
      <c r="A138" s="186" t="s">
        <v>226</v>
      </c>
      <c r="B138" s="319" t="s">
        <v>302</v>
      </c>
      <c r="C138" s="320" t="s">
        <v>227</v>
      </c>
      <c r="D138" s="321">
        <v>0</v>
      </c>
      <c r="E138" s="187">
        <v>853.2</v>
      </c>
      <c r="F138" s="187">
        <v>853.2</v>
      </c>
    </row>
    <row r="139" spans="1:6">
      <c r="A139" s="186" t="s">
        <v>292</v>
      </c>
      <c r="B139" s="319" t="s">
        <v>302</v>
      </c>
      <c r="C139" s="320" t="s">
        <v>227</v>
      </c>
      <c r="D139" s="321">
        <v>709</v>
      </c>
      <c r="E139" s="187">
        <v>853.2</v>
      </c>
      <c r="F139" s="187">
        <v>853.2</v>
      </c>
    </row>
    <row r="140" spans="1:6">
      <c r="A140" s="186" t="s">
        <v>303</v>
      </c>
      <c r="B140" s="319" t="s">
        <v>302</v>
      </c>
      <c r="C140" s="320" t="s">
        <v>304</v>
      </c>
      <c r="D140" s="321">
        <v>0</v>
      </c>
      <c r="E140" s="187">
        <v>9</v>
      </c>
      <c r="F140" s="187">
        <v>9</v>
      </c>
    </row>
    <row r="141" spans="1:6">
      <c r="A141" s="186" t="s">
        <v>246</v>
      </c>
      <c r="B141" s="319" t="s">
        <v>302</v>
      </c>
      <c r="C141" s="320" t="s">
        <v>304</v>
      </c>
      <c r="D141" s="321">
        <v>702</v>
      </c>
      <c r="E141" s="187">
        <v>9</v>
      </c>
      <c r="F141" s="187">
        <v>9</v>
      </c>
    </row>
    <row r="142" spans="1:6" ht="31.5">
      <c r="A142" s="186" t="s">
        <v>305</v>
      </c>
      <c r="B142" s="319" t="s">
        <v>306</v>
      </c>
      <c r="C142" s="320" t="s">
        <v>219</v>
      </c>
      <c r="D142" s="321">
        <v>0</v>
      </c>
      <c r="E142" s="187">
        <v>3176.9</v>
      </c>
      <c r="F142" s="187">
        <v>3176.9</v>
      </c>
    </row>
    <row r="143" spans="1:6">
      <c r="A143" s="186" t="s">
        <v>231</v>
      </c>
      <c r="B143" s="319" t="s">
        <v>307</v>
      </c>
      <c r="C143" s="320" t="s">
        <v>219</v>
      </c>
      <c r="D143" s="321">
        <v>0</v>
      </c>
      <c r="E143" s="187">
        <v>254.9</v>
      </c>
      <c r="F143" s="187">
        <v>254.9</v>
      </c>
    </row>
    <row r="144" spans="1:6" ht="31.5">
      <c r="A144" s="186" t="s">
        <v>226</v>
      </c>
      <c r="B144" s="319" t="s">
        <v>307</v>
      </c>
      <c r="C144" s="320" t="s">
        <v>227</v>
      </c>
      <c r="D144" s="321">
        <v>0</v>
      </c>
      <c r="E144" s="187">
        <v>254.9</v>
      </c>
      <c r="F144" s="187">
        <v>254.9</v>
      </c>
    </row>
    <row r="145" spans="1:6">
      <c r="A145" s="186" t="s">
        <v>308</v>
      </c>
      <c r="B145" s="319" t="s">
        <v>307</v>
      </c>
      <c r="C145" s="320" t="s">
        <v>227</v>
      </c>
      <c r="D145" s="321">
        <v>707</v>
      </c>
      <c r="E145" s="187">
        <v>254.9</v>
      </c>
      <c r="F145" s="187">
        <v>254.9</v>
      </c>
    </row>
    <row r="146" spans="1:6" ht="78.75">
      <c r="A146" s="186" t="s">
        <v>309</v>
      </c>
      <c r="B146" s="319" t="s">
        <v>310</v>
      </c>
      <c r="C146" s="320" t="s">
        <v>219</v>
      </c>
      <c r="D146" s="321">
        <v>0</v>
      </c>
      <c r="E146" s="187">
        <v>2922</v>
      </c>
      <c r="F146" s="187">
        <v>2922</v>
      </c>
    </row>
    <row r="147" spans="1:6" ht="31.5">
      <c r="A147" s="186" t="s">
        <v>226</v>
      </c>
      <c r="B147" s="319" t="s">
        <v>310</v>
      </c>
      <c r="C147" s="320" t="s">
        <v>227</v>
      </c>
      <c r="D147" s="321">
        <v>0</v>
      </c>
      <c r="E147" s="187">
        <v>2922</v>
      </c>
      <c r="F147" s="187">
        <v>2922</v>
      </c>
    </row>
    <row r="148" spans="1:6">
      <c r="A148" s="186" t="s">
        <v>308</v>
      </c>
      <c r="B148" s="319" t="s">
        <v>310</v>
      </c>
      <c r="C148" s="320" t="s">
        <v>227</v>
      </c>
      <c r="D148" s="321">
        <v>707</v>
      </c>
      <c r="E148" s="187">
        <v>2922</v>
      </c>
      <c r="F148" s="187">
        <v>2922</v>
      </c>
    </row>
    <row r="149" spans="1:6" s="185" customFormat="1" ht="47.25">
      <c r="A149" s="183" t="s">
        <v>311</v>
      </c>
      <c r="B149" s="316" t="s">
        <v>312</v>
      </c>
      <c r="C149" s="317" t="s">
        <v>219</v>
      </c>
      <c r="D149" s="318">
        <v>0</v>
      </c>
      <c r="E149" s="184">
        <v>41277.5</v>
      </c>
      <c r="F149" s="184">
        <v>42464.800000000003</v>
      </c>
    </row>
    <row r="150" spans="1:6" ht="47.25">
      <c r="A150" s="186" t="s">
        <v>313</v>
      </c>
      <c r="B150" s="319" t="s">
        <v>314</v>
      </c>
      <c r="C150" s="320" t="s">
        <v>219</v>
      </c>
      <c r="D150" s="321">
        <v>0</v>
      </c>
      <c r="E150" s="187">
        <v>39989.599999999999</v>
      </c>
      <c r="F150" s="187">
        <v>41133.9</v>
      </c>
    </row>
    <row r="151" spans="1:6">
      <c r="A151" s="186" t="s">
        <v>315</v>
      </c>
      <c r="B151" s="319" t="s">
        <v>316</v>
      </c>
      <c r="C151" s="320" t="s">
        <v>219</v>
      </c>
      <c r="D151" s="321">
        <v>0</v>
      </c>
      <c r="E151" s="187">
        <v>2165.6</v>
      </c>
      <c r="F151" s="187">
        <v>2227.6</v>
      </c>
    </row>
    <row r="152" spans="1:6" ht="31.5">
      <c r="A152" s="186" t="s">
        <v>233</v>
      </c>
      <c r="B152" s="319" t="s">
        <v>317</v>
      </c>
      <c r="C152" s="320" t="s">
        <v>219</v>
      </c>
      <c r="D152" s="321">
        <v>0</v>
      </c>
      <c r="E152" s="187">
        <v>10</v>
      </c>
      <c r="F152" s="187">
        <v>10</v>
      </c>
    </row>
    <row r="153" spans="1:6" ht="31.5">
      <c r="A153" s="186" t="s">
        <v>226</v>
      </c>
      <c r="B153" s="319" t="s">
        <v>317</v>
      </c>
      <c r="C153" s="320" t="s">
        <v>227</v>
      </c>
      <c r="D153" s="321">
        <v>0</v>
      </c>
      <c r="E153" s="187">
        <v>10</v>
      </c>
      <c r="F153" s="187">
        <v>10</v>
      </c>
    </row>
    <row r="154" spans="1:6" ht="31.5">
      <c r="A154" s="186" t="s">
        <v>235</v>
      </c>
      <c r="B154" s="319" t="s">
        <v>317</v>
      </c>
      <c r="C154" s="320" t="s">
        <v>227</v>
      </c>
      <c r="D154" s="321">
        <v>705</v>
      </c>
      <c r="E154" s="187">
        <v>10</v>
      </c>
      <c r="F154" s="187">
        <v>10</v>
      </c>
    </row>
    <row r="155" spans="1:6">
      <c r="A155" s="186" t="s">
        <v>236</v>
      </c>
      <c r="B155" s="319" t="s">
        <v>318</v>
      </c>
      <c r="C155" s="320" t="s">
        <v>219</v>
      </c>
      <c r="D155" s="321">
        <v>0</v>
      </c>
      <c r="E155" s="187">
        <v>1470.6</v>
      </c>
      <c r="F155" s="187">
        <v>1575.6</v>
      </c>
    </row>
    <row r="156" spans="1:6" ht="62.25" customHeight="1">
      <c r="A156" s="186" t="s">
        <v>242</v>
      </c>
      <c r="B156" s="319" t="s">
        <v>318</v>
      </c>
      <c r="C156" s="320" t="s">
        <v>0</v>
      </c>
      <c r="D156" s="321">
        <v>0</v>
      </c>
      <c r="E156" s="187">
        <v>1195.4000000000001</v>
      </c>
      <c r="F156" s="187">
        <v>1299.4000000000001</v>
      </c>
    </row>
    <row r="157" spans="1:6">
      <c r="A157" s="186" t="s">
        <v>319</v>
      </c>
      <c r="B157" s="319" t="s">
        <v>318</v>
      </c>
      <c r="C157" s="320" t="s">
        <v>0</v>
      </c>
      <c r="D157" s="321">
        <v>801</v>
      </c>
      <c r="E157" s="187">
        <v>1195.4000000000001</v>
      </c>
      <c r="F157" s="187">
        <v>1299.4000000000001</v>
      </c>
    </row>
    <row r="158" spans="1:6" ht="31.5">
      <c r="A158" s="186" t="s">
        <v>226</v>
      </c>
      <c r="B158" s="319" t="s">
        <v>318</v>
      </c>
      <c r="C158" s="320" t="s">
        <v>227</v>
      </c>
      <c r="D158" s="321">
        <v>0</v>
      </c>
      <c r="E158" s="187">
        <v>267.8</v>
      </c>
      <c r="F158" s="187">
        <v>268.8</v>
      </c>
    </row>
    <row r="159" spans="1:6">
      <c r="A159" s="186" t="s">
        <v>319</v>
      </c>
      <c r="B159" s="319" t="s">
        <v>318</v>
      </c>
      <c r="C159" s="320" t="s">
        <v>227</v>
      </c>
      <c r="D159" s="321">
        <v>801</v>
      </c>
      <c r="E159" s="187">
        <v>267.8</v>
      </c>
      <c r="F159" s="187">
        <v>268.8</v>
      </c>
    </row>
    <row r="160" spans="1:6">
      <c r="A160" s="186" t="s">
        <v>238</v>
      </c>
      <c r="B160" s="319" t="s">
        <v>318</v>
      </c>
      <c r="C160" s="320" t="s">
        <v>239</v>
      </c>
      <c r="D160" s="321">
        <v>0</v>
      </c>
      <c r="E160" s="187">
        <v>7.4</v>
      </c>
      <c r="F160" s="187">
        <v>7.4</v>
      </c>
    </row>
    <row r="161" spans="1:6">
      <c r="A161" s="186" t="s">
        <v>319</v>
      </c>
      <c r="B161" s="319" t="s">
        <v>318</v>
      </c>
      <c r="C161" s="320" t="s">
        <v>239</v>
      </c>
      <c r="D161" s="321">
        <v>801</v>
      </c>
      <c r="E161" s="187">
        <v>7.4</v>
      </c>
      <c r="F161" s="187">
        <v>7.4</v>
      </c>
    </row>
    <row r="162" spans="1:6" ht="157.5">
      <c r="A162" s="186" t="s">
        <v>279</v>
      </c>
      <c r="B162" s="319" t="s">
        <v>320</v>
      </c>
      <c r="C162" s="320" t="s">
        <v>219</v>
      </c>
      <c r="D162" s="321">
        <v>0</v>
      </c>
      <c r="E162" s="187">
        <v>685</v>
      </c>
      <c r="F162" s="187">
        <v>642</v>
      </c>
    </row>
    <row r="163" spans="1:6" ht="62.25" customHeight="1">
      <c r="A163" s="186" t="s">
        <v>242</v>
      </c>
      <c r="B163" s="319" t="s">
        <v>320</v>
      </c>
      <c r="C163" s="320" t="s">
        <v>0</v>
      </c>
      <c r="D163" s="321">
        <v>0</v>
      </c>
      <c r="E163" s="187">
        <v>685</v>
      </c>
      <c r="F163" s="187">
        <v>642</v>
      </c>
    </row>
    <row r="164" spans="1:6">
      <c r="A164" s="186" t="s">
        <v>319</v>
      </c>
      <c r="B164" s="319" t="s">
        <v>320</v>
      </c>
      <c r="C164" s="320" t="s">
        <v>0</v>
      </c>
      <c r="D164" s="321">
        <v>801</v>
      </c>
      <c r="E164" s="187">
        <v>685</v>
      </c>
      <c r="F164" s="187">
        <v>642</v>
      </c>
    </row>
    <row r="165" spans="1:6" ht="31.5">
      <c r="A165" s="186" t="s">
        <v>321</v>
      </c>
      <c r="B165" s="319" t="s">
        <v>322</v>
      </c>
      <c r="C165" s="320" t="s">
        <v>219</v>
      </c>
      <c r="D165" s="321">
        <v>0</v>
      </c>
      <c r="E165" s="187">
        <v>19121.2</v>
      </c>
      <c r="F165" s="187">
        <v>19652.2</v>
      </c>
    </row>
    <row r="166" spans="1:6" ht="31.5">
      <c r="A166" s="186" t="s">
        <v>233</v>
      </c>
      <c r="B166" s="319" t="s">
        <v>323</v>
      </c>
      <c r="C166" s="320" t="s">
        <v>219</v>
      </c>
      <c r="D166" s="321">
        <v>0</v>
      </c>
      <c r="E166" s="187">
        <v>10</v>
      </c>
      <c r="F166" s="187">
        <v>10</v>
      </c>
    </row>
    <row r="167" spans="1:6" ht="31.5">
      <c r="A167" s="186" t="s">
        <v>226</v>
      </c>
      <c r="B167" s="319" t="s">
        <v>323</v>
      </c>
      <c r="C167" s="320" t="s">
        <v>227</v>
      </c>
      <c r="D167" s="321">
        <v>0</v>
      </c>
      <c r="E167" s="187">
        <v>10</v>
      </c>
      <c r="F167" s="187">
        <v>10</v>
      </c>
    </row>
    <row r="168" spans="1:6" ht="31.5">
      <c r="A168" s="186" t="s">
        <v>235</v>
      </c>
      <c r="B168" s="319" t="s">
        <v>323</v>
      </c>
      <c r="C168" s="320" t="s">
        <v>227</v>
      </c>
      <c r="D168" s="321">
        <v>705</v>
      </c>
      <c r="E168" s="187">
        <v>10</v>
      </c>
      <c r="F168" s="187">
        <v>10</v>
      </c>
    </row>
    <row r="169" spans="1:6">
      <c r="A169" s="186" t="s">
        <v>236</v>
      </c>
      <c r="B169" s="319" t="s">
        <v>324</v>
      </c>
      <c r="C169" s="320" t="s">
        <v>219</v>
      </c>
      <c r="D169" s="321">
        <v>0</v>
      </c>
      <c r="E169" s="187">
        <v>13145.6</v>
      </c>
      <c r="F169" s="187">
        <v>14040.6</v>
      </c>
    </row>
    <row r="170" spans="1:6" ht="62.25" customHeight="1">
      <c r="A170" s="186" t="s">
        <v>242</v>
      </c>
      <c r="B170" s="319" t="s">
        <v>324</v>
      </c>
      <c r="C170" s="320" t="s">
        <v>0</v>
      </c>
      <c r="D170" s="321">
        <v>0</v>
      </c>
      <c r="E170" s="187">
        <v>10264.200000000001</v>
      </c>
      <c r="F170" s="187">
        <v>11168.2</v>
      </c>
    </row>
    <row r="171" spans="1:6">
      <c r="A171" s="186" t="s">
        <v>319</v>
      </c>
      <c r="B171" s="319" t="s">
        <v>324</v>
      </c>
      <c r="C171" s="320" t="s">
        <v>0</v>
      </c>
      <c r="D171" s="321">
        <v>801</v>
      </c>
      <c r="E171" s="187">
        <v>10264.200000000001</v>
      </c>
      <c r="F171" s="187">
        <v>11168.2</v>
      </c>
    </row>
    <row r="172" spans="1:6" ht="31.5">
      <c r="A172" s="186" t="s">
        <v>226</v>
      </c>
      <c r="B172" s="319" t="s">
        <v>324</v>
      </c>
      <c r="C172" s="320" t="s">
        <v>227</v>
      </c>
      <c r="D172" s="321">
        <v>0</v>
      </c>
      <c r="E172" s="187">
        <v>2868.3</v>
      </c>
      <c r="F172" s="187">
        <v>2859.3</v>
      </c>
    </row>
    <row r="173" spans="1:6">
      <c r="A173" s="186" t="s">
        <v>319</v>
      </c>
      <c r="B173" s="319" t="s">
        <v>324</v>
      </c>
      <c r="C173" s="320" t="s">
        <v>227</v>
      </c>
      <c r="D173" s="321">
        <v>801</v>
      </c>
      <c r="E173" s="187">
        <v>2868.3</v>
      </c>
      <c r="F173" s="187">
        <v>2859.3</v>
      </c>
    </row>
    <row r="174" spans="1:6">
      <c r="A174" s="186" t="s">
        <v>238</v>
      </c>
      <c r="B174" s="319" t="s">
        <v>324</v>
      </c>
      <c r="C174" s="320" t="s">
        <v>239</v>
      </c>
      <c r="D174" s="321">
        <v>0</v>
      </c>
      <c r="E174" s="187">
        <v>13.1</v>
      </c>
      <c r="F174" s="187">
        <v>13.1</v>
      </c>
    </row>
    <row r="175" spans="1:6">
      <c r="A175" s="186" t="s">
        <v>319</v>
      </c>
      <c r="B175" s="319" t="s">
        <v>324</v>
      </c>
      <c r="C175" s="320" t="s">
        <v>239</v>
      </c>
      <c r="D175" s="321">
        <v>801</v>
      </c>
      <c r="E175" s="187">
        <v>13.1</v>
      </c>
      <c r="F175" s="187">
        <v>13.1</v>
      </c>
    </row>
    <row r="176" spans="1:6" ht="157.5">
      <c r="A176" s="186" t="s">
        <v>279</v>
      </c>
      <c r="B176" s="319" t="s">
        <v>325</v>
      </c>
      <c r="C176" s="320" t="s">
        <v>219</v>
      </c>
      <c r="D176" s="321">
        <v>0</v>
      </c>
      <c r="E176" s="187">
        <v>5906</v>
      </c>
      <c r="F176" s="187">
        <v>5542</v>
      </c>
    </row>
    <row r="177" spans="1:6" ht="62.25" customHeight="1">
      <c r="A177" s="186" t="s">
        <v>242</v>
      </c>
      <c r="B177" s="319" t="s">
        <v>325</v>
      </c>
      <c r="C177" s="320" t="s">
        <v>0</v>
      </c>
      <c r="D177" s="321">
        <v>0</v>
      </c>
      <c r="E177" s="187">
        <v>5906</v>
      </c>
      <c r="F177" s="187">
        <v>5542</v>
      </c>
    </row>
    <row r="178" spans="1:6">
      <c r="A178" s="186" t="s">
        <v>319</v>
      </c>
      <c r="B178" s="319" t="s">
        <v>325</v>
      </c>
      <c r="C178" s="320" t="s">
        <v>0</v>
      </c>
      <c r="D178" s="321">
        <v>801</v>
      </c>
      <c r="E178" s="187">
        <v>5906</v>
      </c>
      <c r="F178" s="187">
        <v>5542</v>
      </c>
    </row>
    <row r="179" spans="1:6" ht="31.5">
      <c r="A179" s="186" t="s">
        <v>326</v>
      </c>
      <c r="B179" s="319" t="s">
        <v>327</v>
      </c>
      <c r="C179" s="320" t="s">
        <v>219</v>
      </c>
      <c r="D179" s="321">
        <v>0</v>
      </c>
      <c r="E179" s="187">
        <v>59.6</v>
      </c>
      <c r="F179" s="187">
        <v>59.6</v>
      </c>
    </row>
    <row r="180" spans="1:6" ht="31.5">
      <c r="A180" s="186" t="s">
        <v>226</v>
      </c>
      <c r="B180" s="319" t="s">
        <v>327</v>
      </c>
      <c r="C180" s="320" t="s">
        <v>227</v>
      </c>
      <c r="D180" s="321">
        <v>0</v>
      </c>
      <c r="E180" s="187">
        <v>59.6</v>
      </c>
      <c r="F180" s="187">
        <v>59.6</v>
      </c>
    </row>
    <row r="181" spans="1:6">
      <c r="A181" s="186" t="s">
        <v>319</v>
      </c>
      <c r="B181" s="319" t="s">
        <v>327</v>
      </c>
      <c r="C181" s="320" t="s">
        <v>227</v>
      </c>
      <c r="D181" s="321">
        <v>801</v>
      </c>
      <c r="E181" s="187">
        <v>59.6</v>
      </c>
      <c r="F181" s="187">
        <v>59.6</v>
      </c>
    </row>
    <row r="182" spans="1:6" ht="31.5">
      <c r="A182" s="186" t="s">
        <v>330</v>
      </c>
      <c r="B182" s="319" t="s">
        <v>331</v>
      </c>
      <c r="C182" s="320" t="s">
        <v>219</v>
      </c>
      <c r="D182" s="321">
        <v>0</v>
      </c>
      <c r="E182" s="187">
        <v>10897.7</v>
      </c>
      <c r="F182" s="187">
        <v>11215</v>
      </c>
    </row>
    <row r="183" spans="1:6" ht="47.25">
      <c r="A183" s="186" t="s">
        <v>332</v>
      </c>
      <c r="B183" s="319" t="s">
        <v>333</v>
      </c>
      <c r="C183" s="320" t="s">
        <v>219</v>
      </c>
      <c r="D183" s="321">
        <v>0</v>
      </c>
      <c r="E183" s="187">
        <v>222</v>
      </c>
      <c r="F183" s="187">
        <v>222</v>
      </c>
    </row>
    <row r="184" spans="1:6" ht="31.5">
      <c r="A184" s="186" t="s">
        <v>226</v>
      </c>
      <c r="B184" s="319" t="s">
        <v>333</v>
      </c>
      <c r="C184" s="320" t="s">
        <v>227</v>
      </c>
      <c r="D184" s="321">
        <v>0</v>
      </c>
      <c r="E184" s="187">
        <v>222</v>
      </c>
      <c r="F184" s="187">
        <v>222</v>
      </c>
    </row>
    <row r="185" spans="1:6">
      <c r="A185" s="186" t="s">
        <v>319</v>
      </c>
      <c r="B185" s="319" t="s">
        <v>333</v>
      </c>
      <c r="C185" s="320" t="s">
        <v>227</v>
      </c>
      <c r="D185" s="321">
        <v>801</v>
      </c>
      <c r="E185" s="187">
        <v>222</v>
      </c>
      <c r="F185" s="187">
        <v>222</v>
      </c>
    </row>
    <row r="186" spans="1:6" ht="31.5">
      <c r="A186" s="186" t="s">
        <v>233</v>
      </c>
      <c r="B186" s="319" t="s">
        <v>334</v>
      </c>
      <c r="C186" s="320" t="s">
        <v>219</v>
      </c>
      <c r="D186" s="321">
        <v>0</v>
      </c>
      <c r="E186" s="187">
        <v>10</v>
      </c>
      <c r="F186" s="187">
        <v>10</v>
      </c>
    </row>
    <row r="187" spans="1:6" ht="31.5">
      <c r="A187" s="186" t="s">
        <v>226</v>
      </c>
      <c r="B187" s="319" t="s">
        <v>334</v>
      </c>
      <c r="C187" s="320" t="s">
        <v>227</v>
      </c>
      <c r="D187" s="321">
        <v>0</v>
      </c>
      <c r="E187" s="187">
        <v>10</v>
      </c>
      <c r="F187" s="187">
        <v>10</v>
      </c>
    </row>
    <row r="188" spans="1:6" ht="31.5">
      <c r="A188" s="186" t="s">
        <v>235</v>
      </c>
      <c r="B188" s="319" t="s">
        <v>334</v>
      </c>
      <c r="C188" s="320" t="s">
        <v>227</v>
      </c>
      <c r="D188" s="321">
        <v>705</v>
      </c>
      <c r="E188" s="187">
        <v>10</v>
      </c>
      <c r="F188" s="187">
        <v>10</v>
      </c>
    </row>
    <row r="189" spans="1:6">
      <c r="A189" s="186" t="s">
        <v>236</v>
      </c>
      <c r="B189" s="319" t="s">
        <v>335</v>
      </c>
      <c r="C189" s="320" t="s">
        <v>219</v>
      </c>
      <c r="D189" s="321">
        <v>0</v>
      </c>
      <c r="E189" s="187">
        <v>7156.7</v>
      </c>
      <c r="F189" s="187">
        <v>7690</v>
      </c>
    </row>
    <row r="190" spans="1:6" ht="62.25" customHeight="1">
      <c r="A190" s="186" t="s">
        <v>242</v>
      </c>
      <c r="B190" s="319" t="s">
        <v>335</v>
      </c>
      <c r="C190" s="320" t="s">
        <v>0</v>
      </c>
      <c r="D190" s="321">
        <v>0</v>
      </c>
      <c r="E190" s="187">
        <v>6100.6</v>
      </c>
      <c r="F190" s="187">
        <v>6632.9</v>
      </c>
    </row>
    <row r="191" spans="1:6">
      <c r="A191" s="186" t="s">
        <v>319</v>
      </c>
      <c r="B191" s="319" t="s">
        <v>335</v>
      </c>
      <c r="C191" s="320" t="s">
        <v>0</v>
      </c>
      <c r="D191" s="321">
        <v>801</v>
      </c>
      <c r="E191" s="187">
        <v>6100.6</v>
      </c>
      <c r="F191" s="187">
        <v>6632.9</v>
      </c>
    </row>
    <row r="192" spans="1:6" ht="31.5">
      <c r="A192" s="186" t="s">
        <v>226</v>
      </c>
      <c r="B192" s="319" t="s">
        <v>335</v>
      </c>
      <c r="C192" s="320" t="s">
        <v>227</v>
      </c>
      <c r="D192" s="321">
        <v>0</v>
      </c>
      <c r="E192" s="187">
        <v>1036.3</v>
      </c>
      <c r="F192" s="187">
        <v>1037.3</v>
      </c>
    </row>
    <row r="193" spans="1:6">
      <c r="A193" s="186" t="s">
        <v>319</v>
      </c>
      <c r="B193" s="319" t="s">
        <v>335</v>
      </c>
      <c r="C193" s="320" t="s">
        <v>227</v>
      </c>
      <c r="D193" s="321">
        <v>801</v>
      </c>
      <c r="E193" s="187">
        <v>1036.3</v>
      </c>
      <c r="F193" s="187">
        <v>1037.3</v>
      </c>
    </row>
    <row r="194" spans="1:6">
      <c r="A194" s="186" t="s">
        <v>238</v>
      </c>
      <c r="B194" s="319" t="s">
        <v>335</v>
      </c>
      <c r="C194" s="320" t="s">
        <v>239</v>
      </c>
      <c r="D194" s="321">
        <v>0</v>
      </c>
      <c r="E194" s="187">
        <v>19.8</v>
      </c>
      <c r="F194" s="187">
        <v>19.8</v>
      </c>
    </row>
    <row r="195" spans="1:6">
      <c r="A195" s="186" t="s">
        <v>319</v>
      </c>
      <c r="B195" s="319" t="s">
        <v>335</v>
      </c>
      <c r="C195" s="320" t="s">
        <v>239</v>
      </c>
      <c r="D195" s="321">
        <v>801</v>
      </c>
      <c r="E195" s="187">
        <v>19.8</v>
      </c>
      <c r="F195" s="187">
        <v>19.8</v>
      </c>
    </row>
    <row r="196" spans="1:6" ht="157.5">
      <c r="A196" s="186" t="s">
        <v>279</v>
      </c>
      <c r="B196" s="319" t="s">
        <v>336</v>
      </c>
      <c r="C196" s="320" t="s">
        <v>219</v>
      </c>
      <c r="D196" s="321">
        <v>0</v>
      </c>
      <c r="E196" s="187">
        <v>3509</v>
      </c>
      <c r="F196" s="187">
        <v>3293</v>
      </c>
    </row>
    <row r="197" spans="1:6" ht="62.25" customHeight="1">
      <c r="A197" s="186" t="s">
        <v>242</v>
      </c>
      <c r="B197" s="319" t="s">
        <v>336</v>
      </c>
      <c r="C197" s="320" t="s">
        <v>0</v>
      </c>
      <c r="D197" s="321">
        <v>0</v>
      </c>
      <c r="E197" s="187">
        <v>3509</v>
      </c>
      <c r="F197" s="187">
        <v>3293</v>
      </c>
    </row>
    <row r="198" spans="1:6">
      <c r="A198" s="186" t="s">
        <v>319</v>
      </c>
      <c r="B198" s="319" t="s">
        <v>336</v>
      </c>
      <c r="C198" s="320" t="s">
        <v>0</v>
      </c>
      <c r="D198" s="321">
        <v>801</v>
      </c>
      <c r="E198" s="187">
        <v>3509</v>
      </c>
      <c r="F198" s="187">
        <v>3293</v>
      </c>
    </row>
    <row r="199" spans="1:6" ht="31.5">
      <c r="A199" s="186" t="s">
        <v>337</v>
      </c>
      <c r="B199" s="319" t="s">
        <v>338</v>
      </c>
      <c r="C199" s="320" t="s">
        <v>219</v>
      </c>
      <c r="D199" s="321">
        <v>0</v>
      </c>
      <c r="E199" s="187">
        <v>7805.1</v>
      </c>
      <c r="F199" s="187">
        <v>8039.1</v>
      </c>
    </row>
    <row r="200" spans="1:6">
      <c r="A200" s="186" t="s">
        <v>339</v>
      </c>
      <c r="B200" s="319" t="s">
        <v>340</v>
      </c>
      <c r="C200" s="320" t="s">
        <v>219</v>
      </c>
      <c r="D200" s="321">
        <v>0</v>
      </c>
      <c r="E200" s="187">
        <v>14.4</v>
      </c>
      <c r="F200" s="187">
        <v>14.4</v>
      </c>
    </row>
    <row r="201" spans="1:6">
      <c r="A201" s="186" t="s">
        <v>303</v>
      </c>
      <c r="B201" s="319" t="s">
        <v>340</v>
      </c>
      <c r="C201" s="320" t="s">
        <v>304</v>
      </c>
      <c r="D201" s="321">
        <v>0</v>
      </c>
      <c r="E201" s="187">
        <v>14.4</v>
      </c>
      <c r="F201" s="187">
        <v>14.4</v>
      </c>
    </row>
    <row r="202" spans="1:6">
      <c r="A202" s="186" t="s">
        <v>276</v>
      </c>
      <c r="B202" s="319" t="s">
        <v>340</v>
      </c>
      <c r="C202" s="320" t="s">
        <v>304</v>
      </c>
      <c r="D202" s="321">
        <v>703</v>
      </c>
      <c r="E202" s="187">
        <v>14.4</v>
      </c>
      <c r="F202" s="187">
        <v>14.4</v>
      </c>
    </row>
    <row r="203" spans="1:6" ht="31.5">
      <c r="A203" s="186" t="s">
        <v>233</v>
      </c>
      <c r="B203" s="319" t="s">
        <v>341</v>
      </c>
      <c r="C203" s="320" t="s">
        <v>219</v>
      </c>
      <c r="D203" s="321">
        <v>0</v>
      </c>
      <c r="E203" s="187">
        <v>16</v>
      </c>
      <c r="F203" s="187">
        <v>16</v>
      </c>
    </row>
    <row r="204" spans="1:6" ht="31.5">
      <c r="A204" s="186" t="s">
        <v>226</v>
      </c>
      <c r="B204" s="319" t="s">
        <v>341</v>
      </c>
      <c r="C204" s="320" t="s">
        <v>227</v>
      </c>
      <c r="D204" s="321">
        <v>0</v>
      </c>
      <c r="E204" s="187">
        <v>16</v>
      </c>
      <c r="F204" s="187">
        <v>16</v>
      </c>
    </row>
    <row r="205" spans="1:6" ht="31.5">
      <c r="A205" s="186" t="s">
        <v>235</v>
      </c>
      <c r="B205" s="319" t="s">
        <v>341</v>
      </c>
      <c r="C205" s="320" t="s">
        <v>227</v>
      </c>
      <c r="D205" s="321">
        <v>705</v>
      </c>
      <c r="E205" s="187">
        <v>16</v>
      </c>
      <c r="F205" s="187">
        <v>16</v>
      </c>
    </row>
    <row r="206" spans="1:6">
      <c r="A206" s="186" t="s">
        <v>236</v>
      </c>
      <c r="B206" s="319" t="s">
        <v>342</v>
      </c>
      <c r="C206" s="320" t="s">
        <v>219</v>
      </c>
      <c r="D206" s="321">
        <v>0</v>
      </c>
      <c r="E206" s="187">
        <v>5096.7</v>
      </c>
      <c r="F206" s="187">
        <v>5494.7</v>
      </c>
    </row>
    <row r="207" spans="1:6" ht="62.25" customHeight="1">
      <c r="A207" s="186" t="s">
        <v>242</v>
      </c>
      <c r="B207" s="319" t="s">
        <v>342</v>
      </c>
      <c r="C207" s="320" t="s">
        <v>0</v>
      </c>
      <c r="D207" s="321">
        <v>0</v>
      </c>
      <c r="E207" s="187">
        <v>4667.8999999999996</v>
      </c>
      <c r="F207" s="187">
        <v>5064.8999999999996</v>
      </c>
    </row>
    <row r="208" spans="1:6">
      <c r="A208" s="186" t="s">
        <v>276</v>
      </c>
      <c r="B208" s="319" t="s">
        <v>342</v>
      </c>
      <c r="C208" s="320" t="s">
        <v>0</v>
      </c>
      <c r="D208" s="321">
        <v>703</v>
      </c>
      <c r="E208" s="187">
        <v>4667.8999999999996</v>
      </c>
      <c r="F208" s="187">
        <v>5064.8999999999996</v>
      </c>
    </row>
    <row r="209" spans="1:6" ht="31.5">
      <c r="A209" s="186" t="s">
        <v>226</v>
      </c>
      <c r="B209" s="319" t="s">
        <v>342</v>
      </c>
      <c r="C209" s="320" t="s">
        <v>227</v>
      </c>
      <c r="D209" s="321">
        <v>0</v>
      </c>
      <c r="E209" s="187">
        <v>428.8</v>
      </c>
      <c r="F209" s="187">
        <v>429.8</v>
      </c>
    </row>
    <row r="210" spans="1:6">
      <c r="A210" s="186" t="s">
        <v>276</v>
      </c>
      <c r="B210" s="319" t="s">
        <v>342</v>
      </c>
      <c r="C210" s="320" t="s">
        <v>227</v>
      </c>
      <c r="D210" s="321">
        <v>703</v>
      </c>
      <c r="E210" s="187">
        <v>428.8</v>
      </c>
      <c r="F210" s="187">
        <v>429.8</v>
      </c>
    </row>
    <row r="211" spans="1:6" ht="157.5">
      <c r="A211" s="186" t="s">
        <v>279</v>
      </c>
      <c r="B211" s="319" t="s">
        <v>343</v>
      </c>
      <c r="C211" s="320" t="s">
        <v>219</v>
      </c>
      <c r="D211" s="321">
        <v>0</v>
      </c>
      <c r="E211" s="187">
        <v>2678</v>
      </c>
      <c r="F211" s="187">
        <v>2514</v>
      </c>
    </row>
    <row r="212" spans="1:6" ht="62.25" customHeight="1">
      <c r="A212" s="186" t="s">
        <v>242</v>
      </c>
      <c r="B212" s="319" t="s">
        <v>343</v>
      </c>
      <c r="C212" s="320" t="s">
        <v>0</v>
      </c>
      <c r="D212" s="321">
        <v>0</v>
      </c>
      <c r="E212" s="187">
        <v>2678</v>
      </c>
      <c r="F212" s="187">
        <v>2514</v>
      </c>
    </row>
    <row r="213" spans="1:6">
      <c r="A213" s="186" t="s">
        <v>276</v>
      </c>
      <c r="B213" s="319" t="s">
        <v>343</v>
      </c>
      <c r="C213" s="320" t="s">
        <v>0</v>
      </c>
      <c r="D213" s="321">
        <v>703</v>
      </c>
      <c r="E213" s="187">
        <v>2678</v>
      </c>
      <c r="F213" s="187">
        <v>2514</v>
      </c>
    </row>
    <row r="214" spans="1:6" ht="47.25">
      <c r="A214" s="186" t="s">
        <v>344</v>
      </c>
      <c r="B214" s="319" t="s">
        <v>345</v>
      </c>
      <c r="C214" s="320" t="s">
        <v>219</v>
      </c>
      <c r="D214" s="321">
        <v>0</v>
      </c>
      <c r="E214" s="187">
        <v>1287.9000000000001</v>
      </c>
      <c r="F214" s="187">
        <v>1330.9</v>
      </c>
    </row>
    <row r="215" spans="1:6" ht="31.5">
      <c r="A215" s="186" t="s">
        <v>346</v>
      </c>
      <c r="B215" s="319" t="s">
        <v>347</v>
      </c>
      <c r="C215" s="320" t="s">
        <v>219</v>
      </c>
      <c r="D215" s="321">
        <v>0</v>
      </c>
      <c r="E215" s="187">
        <v>1287.9000000000001</v>
      </c>
      <c r="F215" s="187">
        <v>1330.9</v>
      </c>
    </row>
    <row r="216" spans="1:6">
      <c r="A216" s="186" t="s">
        <v>348</v>
      </c>
      <c r="B216" s="319" t="s">
        <v>349</v>
      </c>
      <c r="C216" s="320" t="s">
        <v>219</v>
      </c>
      <c r="D216" s="321">
        <v>0</v>
      </c>
      <c r="E216" s="187">
        <v>795.9</v>
      </c>
      <c r="F216" s="187">
        <v>868.9</v>
      </c>
    </row>
    <row r="217" spans="1:6" ht="62.25" customHeight="1">
      <c r="A217" s="186" t="s">
        <v>242</v>
      </c>
      <c r="B217" s="319" t="s">
        <v>349</v>
      </c>
      <c r="C217" s="320" t="s">
        <v>0</v>
      </c>
      <c r="D217" s="321">
        <v>0</v>
      </c>
      <c r="E217" s="187">
        <v>793</v>
      </c>
      <c r="F217" s="187">
        <v>866</v>
      </c>
    </row>
    <row r="218" spans="1:6">
      <c r="A218" s="186" t="s">
        <v>350</v>
      </c>
      <c r="B218" s="319" t="s">
        <v>349</v>
      </c>
      <c r="C218" s="320" t="s">
        <v>0</v>
      </c>
      <c r="D218" s="321">
        <v>804</v>
      </c>
      <c r="E218" s="187">
        <v>793</v>
      </c>
      <c r="F218" s="187">
        <v>866</v>
      </c>
    </row>
    <row r="219" spans="1:6" ht="31.5">
      <c r="A219" s="186" t="s">
        <v>226</v>
      </c>
      <c r="B219" s="319" t="s">
        <v>349</v>
      </c>
      <c r="C219" s="320" t="s">
        <v>227</v>
      </c>
      <c r="D219" s="321">
        <v>0</v>
      </c>
      <c r="E219" s="187">
        <v>2.9</v>
      </c>
      <c r="F219" s="187">
        <v>2.9</v>
      </c>
    </row>
    <row r="220" spans="1:6">
      <c r="A220" s="186" t="s">
        <v>350</v>
      </c>
      <c r="B220" s="319" t="s">
        <v>349</v>
      </c>
      <c r="C220" s="320" t="s">
        <v>227</v>
      </c>
      <c r="D220" s="321">
        <v>804</v>
      </c>
      <c r="E220" s="187">
        <v>2.9</v>
      </c>
      <c r="F220" s="187">
        <v>2.9</v>
      </c>
    </row>
    <row r="221" spans="1:6" ht="157.5">
      <c r="A221" s="186" t="s">
        <v>279</v>
      </c>
      <c r="B221" s="319" t="s">
        <v>351</v>
      </c>
      <c r="C221" s="320" t="s">
        <v>219</v>
      </c>
      <c r="D221" s="321">
        <v>0</v>
      </c>
      <c r="E221" s="187">
        <v>492</v>
      </c>
      <c r="F221" s="187">
        <v>462</v>
      </c>
    </row>
    <row r="222" spans="1:6" ht="62.25" customHeight="1">
      <c r="A222" s="186" t="s">
        <v>242</v>
      </c>
      <c r="B222" s="319" t="s">
        <v>351</v>
      </c>
      <c r="C222" s="320" t="s">
        <v>0</v>
      </c>
      <c r="D222" s="321">
        <v>0</v>
      </c>
      <c r="E222" s="187">
        <v>492</v>
      </c>
      <c r="F222" s="187">
        <v>462</v>
      </c>
    </row>
    <row r="223" spans="1:6">
      <c r="A223" s="186" t="s">
        <v>350</v>
      </c>
      <c r="B223" s="319" t="s">
        <v>351</v>
      </c>
      <c r="C223" s="320" t="s">
        <v>0</v>
      </c>
      <c r="D223" s="321">
        <v>804</v>
      </c>
      <c r="E223" s="187">
        <v>492</v>
      </c>
      <c r="F223" s="187">
        <v>462</v>
      </c>
    </row>
    <row r="224" spans="1:6" s="185" customFormat="1" ht="63">
      <c r="A224" s="183" t="s">
        <v>352</v>
      </c>
      <c r="B224" s="316" t="s">
        <v>353</v>
      </c>
      <c r="C224" s="317" t="s">
        <v>219</v>
      </c>
      <c r="D224" s="318">
        <v>0</v>
      </c>
      <c r="E224" s="184">
        <v>28159.4</v>
      </c>
      <c r="F224" s="184">
        <v>28244</v>
      </c>
    </row>
    <row r="225" spans="1:6" ht="47.25">
      <c r="A225" s="186" t="s">
        <v>354</v>
      </c>
      <c r="B225" s="319" t="s">
        <v>355</v>
      </c>
      <c r="C225" s="320" t="s">
        <v>219</v>
      </c>
      <c r="D225" s="321">
        <v>0</v>
      </c>
      <c r="E225" s="187">
        <v>9984.5</v>
      </c>
      <c r="F225" s="187">
        <v>9984.5</v>
      </c>
    </row>
    <row r="226" spans="1:6" ht="47.25">
      <c r="A226" s="186" t="s">
        <v>356</v>
      </c>
      <c r="B226" s="319" t="s">
        <v>357</v>
      </c>
      <c r="C226" s="320" t="s">
        <v>219</v>
      </c>
      <c r="D226" s="321">
        <v>0</v>
      </c>
      <c r="E226" s="187">
        <v>9870</v>
      </c>
      <c r="F226" s="187">
        <v>9870</v>
      </c>
    </row>
    <row r="227" spans="1:6" ht="31.5">
      <c r="A227" s="186" t="s">
        <v>358</v>
      </c>
      <c r="B227" s="319" t="s">
        <v>359</v>
      </c>
      <c r="C227" s="320" t="s">
        <v>219</v>
      </c>
      <c r="D227" s="321">
        <v>0</v>
      </c>
      <c r="E227" s="187">
        <v>9870</v>
      </c>
      <c r="F227" s="187">
        <v>9870</v>
      </c>
    </row>
    <row r="228" spans="1:6" ht="31.5">
      <c r="A228" s="186" t="s">
        <v>360</v>
      </c>
      <c r="B228" s="319" t="s">
        <v>359</v>
      </c>
      <c r="C228" s="320" t="s">
        <v>361</v>
      </c>
      <c r="D228" s="321">
        <v>0</v>
      </c>
      <c r="E228" s="187">
        <v>9870</v>
      </c>
      <c r="F228" s="187">
        <v>9870</v>
      </c>
    </row>
    <row r="229" spans="1:6">
      <c r="A229" s="186" t="s">
        <v>246</v>
      </c>
      <c r="B229" s="319" t="s">
        <v>359</v>
      </c>
      <c r="C229" s="320" t="s">
        <v>361</v>
      </c>
      <c r="D229" s="321">
        <v>702</v>
      </c>
      <c r="E229" s="187">
        <v>9870</v>
      </c>
      <c r="F229" s="187">
        <v>9870</v>
      </c>
    </row>
    <row r="230" spans="1:6" ht="63">
      <c r="A230" s="186" t="s">
        <v>362</v>
      </c>
      <c r="B230" s="319" t="s">
        <v>363</v>
      </c>
      <c r="C230" s="320" t="s">
        <v>219</v>
      </c>
      <c r="D230" s="321">
        <v>0</v>
      </c>
      <c r="E230" s="187">
        <v>114.5</v>
      </c>
      <c r="F230" s="187">
        <v>114.5</v>
      </c>
    </row>
    <row r="231" spans="1:6" ht="31.5">
      <c r="A231" s="186" t="s">
        <v>364</v>
      </c>
      <c r="B231" s="319" t="s">
        <v>365</v>
      </c>
      <c r="C231" s="320" t="s">
        <v>219</v>
      </c>
      <c r="D231" s="321">
        <v>0</v>
      </c>
      <c r="E231" s="187">
        <v>114.5</v>
      </c>
      <c r="F231" s="187">
        <v>114.5</v>
      </c>
    </row>
    <row r="232" spans="1:6" ht="31.5">
      <c r="A232" s="186" t="s">
        <v>226</v>
      </c>
      <c r="B232" s="319" t="s">
        <v>365</v>
      </c>
      <c r="C232" s="320" t="s">
        <v>227</v>
      </c>
      <c r="D232" s="321">
        <v>0</v>
      </c>
      <c r="E232" s="187">
        <v>4.2</v>
      </c>
      <c r="F232" s="187">
        <v>4.2</v>
      </c>
    </row>
    <row r="233" spans="1:6">
      <c r="A233" s="186" t="s">
        <v>366</v>
      </c>
      <c r="B233" s="319" t="s">
        <v>365</v>
      </c>
      <c r="C233" s="320" t="s">
        <v>227</v>
      </c>
      <c r="D233" s="321">
        <v>113</v>
      </c>
      <c r="E233" s="187">
        <v>4.2</v>
      </c>
      <c r="F233" s="187">
        <v>4.2</v>
      </c>
    </row>
    <row r="234" spans="1:6">
      <c r="A234" s="186" t="s">
        <v>238</v>
      </c>
      <c r="B234" s="319" t="s">
        <v>365</v>
      </c>
      <c r="C234" s="320" t="s">
        <v>239</v>
      </c>
      <c r="D234" s="321">
        <v>0</v>
      </c>
      <c r="E234" s="187">
        <v>110.3</v>
      </c>
      <c r="F234" s="187">
        <v>110.3</v>
      </c>
    </row>
    <row r="235" spans="1:6">
      <c r="A235" s="186" t="s">
        <v>366</v>
      </c>
      <c r="B235" s="319" t="s">
        <v>365</v>
      </c>
      <c r="C235" s="320" t="s">
        <v>239</v>
      </c>
      <c r="D235" s="321">
        <v>113</v>
      </c>
      <c r="E235" s="187">
        <v>110.3</v>
      </c>
      <c r="F235" s="187">
        <v>110.3</v>
      </c>
    </row>
    <row r="236" spans="1:6" ht="47.25">
      <c r="A236" s="186" t="s">
        <v>367</v>
      </c>
      <c r="B236" s="319" t="s">
        <v>368</v>
      </c>
      <c r="C236" s="320" t="s">
        <v>219</v>
      </c>
      <c r="D236" s="321">
        <v>0</v>
      </c>
      <c r="E236" s="187">
        <v>1159.2</v>
      </c>
      <c r="F236" s="187">
        <v>1159.2</v>
      </c>
    </row>
    <row r="237" spans="1:6" ht="31.5">
      <c r="A237" s="186" t="s">
        <v>369</v>
      </c>
      <c r="B237" s="319" t="s">
        <v>370</v>
      </c>
      <c r="C237" s="320" t="s">
        <v>219</v>
      </c>
      <c r="D237" s="321">
        <v>0</v>
      </c>
      <c r="E237" s="187">
        <v>1159.2</v>
      </c>
      <c r="F237" s="187">
        <v>1159.2</v>
      </c>
    </row>
    <row r="238" spans="1:6" ht="63">
      <c r="A238" s="186" t="s">
        <v>371</v>
      </c>
      <c r="B238" s="319" t="s">
        <v>372</v>
      </c>
      <c r="C238" s="320" t="s">
        <v>219</v>
      </c>
      <c r="D238" s="321">
        <v>0</v>
      </c>
      <c r="E238" s="187">
        <v>1159.2</v>
      </c>
      <c r="F238" s="187">
        <v>1159.2</v>
      </c>
    </row>
    <row r="239" spans="1:6" ht="31.5">
      <c r="A239" s="186" t="s">
        <v>226</v>
      </c>
      <c r="B239" s="319" t="s">
        <v>372</v>
      </c>
      <c r="C239" s="320" t="s">
        <v>227</v>
      </c>
      <c r="D239" s="321">
        <v>0</v>
      </c>
      <c r="E239" s="187">
        <v>1159.2</v>
      </c>
      <c r="F239" s="187">
        <v>1159.2</v>
      </c>
    </row>
    <row r="240" spans="1:6">
      <c r="A240" s="186" t="s">
        <v>373</v>
      </c>
      <c r="B240" s="319" t="s">
        <v>372</v>
      </c>
      <c r="C240" s="320" t="s">
        <v>227</v>
      </c>
      <c r="D240" s="321">
        <v>405</v>
      </c>
      <c r="E240" s="187">
        <v>1159.2</v>
      </c>
      <c r="F240" s="187">
        <v>1159.2</v>
      </c>
    </row>
    <row r="241" spans="1:6" ht="63">
      <c r="A241" s="186" t="s">
        <v>374</v>
      </c>
      <c r="B241" s="319" t="s">
        <v>375</v>
      </c>
      <c r="C241" s="320" t="s">
        <v>219</v>
      </c>
      <c r="D241" s="321">
        <v>0</v>
      </c>
      <c r="E241" s="187">
        <v>327.10000000000002</v>
      </c>
      <c r="F241" s="187">
        <v>327.10000000000002</v>
      </c>
    </row>
    <row r="242" spans="1:6" ht="47.25">
      <c r="A242" s="186" t="s">
        <v>376</v>
      </c>
      <c r="B242" s="319" t="s">
        <v>377</v>
      </c>
      <c r="C242" s="320" t="s">
        <v>219</v>
      </c>
      <c r="D242" s="321">
        <v>0</v>
      </c>
      <c r="E242" s="187">
        <v>324.7</v>
      </c>
      <c r="F242" s="187">
        <v>324.7</v>
      </c>
    </row>
    <row r="243" spans="1:6" ht="63">
      <c r="A243" s="186" t="s">
        <v>297</v>
      </c>
      <c r="B243" s="319" t="s">
        <v>378</v>
      </c>
      <c r="C243" s="320" t="s">
        <v>219</v>
      </c>
      <c r="D243" s="321">
        <v>0</v>
      </c>
      <c r="E243" s="187">
        <v>324.7</v>
      </c>
      <c r="F243" s="187">
        <v>324.7</v>
      </c>
    </row>
    <row r="244" spans="1:6" ht="31.5">
      <c r="A244" s="186" t="s">
        <v>226</v>
      </c>
      <c r="B244" s="319" t="s">
        <v>378</v>
      </c>
      <c r="C244" s="320" t="s">
        <v>227</v>
      </c>
      <c r="D244" s="321">
        <v>0</v>
      </c>
      <c r="E244" s="187">
        <v>324.7</v>
      </c>
      <c r="F244" s="187">
        <v>324.7</v>
      </c>
    </row>
    <row r="245" spans="1:6">
      <c r="A245" s="186" t="s">
        <v>228</v>
      </c>
      <c r="B245" s="319" t="s">
        <v>378</v>
      </c>
      <c r="C245" s="320" t="s">
        <v>227</v>
      </c>
      <c r="D245" s="321">
        <v>701</v>
      </c>
      <c r="E245" s="187">
        <v>60.7</v>
      </c>
      <c r="F245" s="187">
        <v>43.3</v>
      </c>
    </row>
    <row r="246" spans="1:6">
      <c r="A246" s="186" t="s">
        <v>246</v>
      </c>
      <c r="B246" s="319" t="s">
        <v>378</v>
      </c>
      <c r="C246" s="320" t="s">
        <v>227</v>
      </c>
      <c r="D246" s="321">
        <v>702</v>
      </c>
      <c r="E246" s="187">
        <v>30</v>
      </c>
      <c r="F246" s="187">
        <v>0.7</v>
      </c>
    </row>
    <row r="247" spans="1:6">
      <c r="A247" s="186" t="s">
        <v>276</v>
      </c>
      <c r="B247" s="319" t="s">
        <v>378</v>
      </c>
      <c r="C247" s="320" t="s">
        <v>227</v>
      </c>
      <c r="D247" s="321">
        <v>703</v>
      </c>
      <c r="E247" s="187">
        <v>49</v>
      </c>
      <c r="F247" s="187">
        <v>60</v>
      </c>
    </row>
    <row r="248" spans="1:6">
      <c r="A248" s="186" t="s">
        <v>292</v>
      </c>
      <c r="B248" s="319" t="s">
        <v>378</v>
      </c>
      <c r="C248" s="320" t="s">
        <v>227</v>
      </c>
      <c r="D248" s="321">
        <v>709</v>
      </c>
      <c r="E248" s="187">
        <v>0</v>
      </c>
      <c r="F248" s="187">
        <v>15.7</v>
      </c>
    </row>
    <row r="249" spans="1:6">
      <c r="A249" s="186" t="s">
        <v>319</v>
      </c>
      <c r="B249" s="319" t="s">
        <v>378</v>
      </c>
      <c r="C249" s="320" t="s">
        <v>227</v>
      </c>
      <c r="D249" s="321">
        <v>801</v>
      </c>
      <c r="E249" s="187">
        <v>185</v>
      </c>
      <c r="F249" s="187">
        <v>205</v>
      </c>
    </row>
    <row r="250" spans="1:6" ht="63">
      <c r="A250" s="186" t="s">
        <v>379</v>
      </c>
      <c r="B250" s="319" t="s">
        <v>380</v>
      </c>
      <c r="C250" s="320" t="s">
        <v>219</v>
      </c>
      <c r="D250" s="321">
        <v>0</v>
      </c>
      <c r="E250" s="187">
        <v>2.4</v>
      </c>
      <c r="F250" s="187">
        <v>2.4</v>
      </c>
    </row>
    <row r="251" spans="1:6" ht="63">
      <c r="A251" s="186" t="s">
        <v>297</v>
      </c>
      <c r="B251" s="319" t="s">
        <v>381</v>
      </c>
      <c r="C251" s="320" t="s">
        <v>219</v>
      </c>
      <c r="D251" s="321">
        <v>0</v>
      </c>
      <c r="E251" s="187">
        <v>2.4</v>
      </c>
      <c r="F251" s="187">
        <v>2.4</v>
      </c>
    </row>
    <row r="252" spans="1:6" ht="31.5">
      <c r="A252" s="186" t="s">
        <v>226</v>
      </c>
      <c r="B252" s="319" t="s">
        <v>381</v>
      </c>
      <c r="C252" s="320" t="s">
        <v>227</v>
      </c>
      <c r="D252" s="321">
        <v>0</v>
      </c>
      <c r="E252" s="187">
        <v>2.4</v>
      </c>
      <c r="F252" s="187">
        <v>2.4</v>
      </c>
    </row>
    <row r="253" spans="1:6" ht="47.25" customHeight="1">
      <c r="A253" s="186" t="s">
        <v>382</v>
      </c>
      <c r="B253" s="319" t="s">
        <v>381</v>
      </c>
      <c r="C253" s="320" t="s">
        <v>227</v>
      </c>
      <c r="D253" s="321">
        <v>104</v>
      </c>
      <c r="E253" s="187">
        <v>2.4</v>
      </c>
      <c r="F253" s="187">
        <v>2.4</v>
      </c>
    </row>
    <row r="254" spans="1:6" ht="47.25">
      <c r="A254" s="186" t="s">
        <v>383</v>
      </c>
      <c r="B254" s="319" t="s">
        <v>384</v>
      </c>
      <c r="C254" s="320" t="s">
        <v>219</v>
      </c>
      <c r="D254" s="321">
        <v>0</v>
      </c>
      <c r="E254" s="187">
        <v>16688.599999999999</v>
      </c>
      <c r="F254" s="187">
        <v>16773.2</v>
      </c>
    </row>
    <row r="255" spans="1:6" ht="31.5">
      <c r="A255" s="186" t="s">
        <v>385</v>
      </c>
      <c r="B255" s="319" t="s">
        <v>386</v>
      </c>
      <c r="C255" s="320" t="s">
        <v>219</v>
      </c>
      <c r="D255" s="321">
        <v>0</v>
      </c>
      <c r="E255" s="187">
        <v>5544</v>
      </c>
      <c r="F255" s="187">
        <v>5628.6</v>
      </c>
    </row>
    <row r="256" spans="1:6" ht="31.5">
      <c r="A256" s="186" t="s">
        <v>290</v>
      </c>
      <c r="B256" s="319" t="s">
        <v>387</v>
      </c>
      <c r="C256" s="320" t="s">
        <v>219</v>
      </c>
      <c r="D256" s="321">
        <v>0</v>
      </c>
      <c r="E256" s="187">
        <v>3694</v>
      </c>
      <c r="F256" s="187">
        <v>3892.6</v>
      </c>
    </row>
    <row r="257" spans="1:6" ht="62.25" customHeight="1">
      <c r="A257" s="186" t="s">
        <v>242</v>
      </c>
      <c r="B257" s="319" t="s">
        <v>387</v>
      </c>
      <c r="C257" s="320" t="s">
        <v>0</v>
      </c>
      <c r="D257" s="321">
        <v>0</v>
      </c>
      <c r="E257" s="187">
        <v>3589.1</v>
      </c>
      <c r="F257" s="187">
        <v>3869.1</v>
      </c>
    </row>
    <row r="258" spans="1:6" ht="31.5">
      <c r="A258" s="186" t="s">
        <v>388</v>
      </c>
      <c r="B258" s="319" t="s">
        <v>387</v>
      </c>
      <c r="C258" s="320" t="s">
        <v>0</v>
      </c>
      <c r="D258" s="321">
        <v>505</v>
      </c>
      <c r="E258" s="187">
        <v>3589.1</v>
      </c>
      <c r="F258" s="187">
        <v>3869.1</v>
      </c>
    </row>
    <row r="259" spans="1:6" ht="31.5">
      <c r="A259" s="186" t="s">
        <v>226</v>
      </c>
      <c r="B259" s="319" t="s">
        <v>387</v>
      </c>
      <c r="C259" s="320" t="s">
        <v>227</v>
      </c>
      <c r="D259" s="321">
        <v>0</v>
      </c>
      <c r="E259" s="187">
        <v>104.9</v>
      </c>
      <c r="F259" s="187">
        <v>23.5</v>
      </c>
    </row>
    <row r="260" spans="1:6" ht="31.5">
      <c r="A260" s="186" t="s">
        <v>388</v>
      </c>
      <c r="B260" s="319" t="s">
        <v>387</v>
      </c>
      <c r="C260" s="320" t="s">
        <v>227</v>
      </c>
      <c r="D260" s="321">
        <v>505</v>
      </c>
      <c r="E260" s="187">
        <v>104.9</v>
      </c>
      <c r="F260" s="187">
        <v>23.5</v>
      </c>
    </row>
    <row r="261" spans="1:6" ht="157.5">
      <c r="A261" s="186" t="s">
        <v>279</v>
      </c>
      <c r="B261" s="319" t="s">
        <v>389</v>
      </c>
      <c r="C261" s="320" t="s">
        <v>219</v>
      </c>
      <c r="D261" s="321">
        <v>0</v>
      </c>
      <c r="E261" s="187">
        <v>1850</v>
      </c>
      <c r="F261" s="187">
        <v>1736</v>
      </c>
    </row>
    <row r="262" spans="1:6" ht="62.25" customHeight="1">
      <c r="A262" s="186" t="s">
        <v>242</v>
      </c>
      <c r="B262" s="319" t="s">
        <v>389</v>
      </c>
      <c r="C262" s="320" t="s">
        <v>0</v>
      </c>
      <c r="D262" s="321">
        <v>0</v>
      </c>
      <c r="E262" s="187">
        <v>1850</v>
      </c>
      <c r="F262" s="187">
        <v>1736</v>
      </c>
    </row>
    <row r="263" spans="1:6" ht="31.5">
      <c r="A263" s="186" t="s">
        <v>388</v>
      </c>
      <c r="B263" s="319" t="s">
        <v>389</v>
      </c>
      <c r="C263" s="320" t="s">
        <v>0</v>
      </c>
      <c r="D263" s="321">
        <v>505</v>
      </c>
      <c r="E263" s="187">
        <v>1850</v>
      </c>
      <c r="F263" s="187">
        <v>1736</v>
      </c>
    </row>
    <row r="264" spans="1:6" ht="31.5">
      <c r="A264" s="186" t="s">
        <v>390</v>
      </c>
      <c r="B264" s="319" t="s">
        <v>391</v>
      </c>
      <c r="C264" s="320" t="s">
        <v>219</v>
      </c>
      <c r="D264" s="321">
        <v>0</v>
      </c>
      <c r="E264" s="187">
        <v>11144.6</v>
      </c>
      <c r="F264" s="187">
        <v>11144.6</v>
      </c>
    </row>
    <row r="265" spans="1:6" ht="47.25">
      <c r="A265" s="186" t="s">
        <v>392</v>
      </c>
      <c r="B265" s="319" t="s">
        <v>393</v>
      </c>
      <c r="C265" s="320" t="s">
        <v>219</v>
      </c>
      <c r="D265" s="321">
        <v>0</v>
      </c>
      <c r="E265" s="187">
        <v>11144.6</v>
      </c>
      <c r="F265" s="187">
        <v>11144.6</v>
      </c>
    </row>
    <row r="266" spans="1:6" ht="62.25" customHeight="1">
      <c r="A266" s="186" t="s">
        <v>242</v>
      </c>
      <c r="B266" s="319" t="s">
        <v>393</v>
      </c>
      <c r="C266" s="320" t="s">
        <v>0</v>
      </c>
      <c r="D266" s="321">
        <v>0</v>
      </c>
      <c r="E266" s="187">
        <v>899.6</v>
      </c>
      <c r="F266" s="187">
        <v>899.6</v>
      </c>
    </row>
    <row r="267" spans="1:6" ht="31.5">
      <c r="A267" s="186" t="s">
        <v>388</v>
      </c>
      <c r="B267" s="319" t="s">
        <v>393</v>
      </c>
      <c r="C267" s="320" t="s">
        <v>0</v>
      </c>
      <c r="D267" s="321">
        <v>505</v>
      </c>
      <c r="E267" s="187">
        <v>899.6</v>
      </c>
      <c r="F267" s="187">
        <v>899.6</v>
      </c>
    </row>
    <row r="268" spans="1:6" ht="31.5">
      <c r="A268" s="186" t="s">
        <v>226</v>
      </c>
      <c r="B268" s="319" t="s">
        <v>393</v>
      </c>
      <c r="C268" s="320" t="s">
        <v>227</v>
      </c>
      <c r="D268" s="321">
        <v>0</v>
      </c>
      <c r="E268" s="187">
        <v>275</v>
      </c>
      <c r="F268" s="187">
        <v>275</v>
      </c>
    </row>
    <row r="269" spans="1:6" ht="31.5">
      <c r="A269" s="186" t="s">
        <v>388</v>
      </c>
      <c r="B269" s="319" t="s">
        <v>393</v>
      </c>
      <c r="C269" s="320" t="s">
        <v>227</v>
      </c>
      <c r="D269" s="321">
        <v>505</v>
      </c>
      <c r="E269" s="187">
        <v>45</v>
      </c>
      <c r="F269" s="187">
        <v>45</v>
      </c>
    </row>
    <row r="270" spans="1:6">
      <c r="A270" s="186" t="s">
        <v>394</v>
      </c>
      <c r="B270" s="319" t="s">
        <v>393</v>
      </c>
      <c r="C270" s="320" t="s">
        <v>227</v>
      </c>
      <c r="D270" s="321">
        <v>1003</v>
      </c>
      <c r="E270" s="187">
        <v>230</v>
      </c>
      <c r="F270" s="187">
        <v>230</v>
      </c>
    </row>
    <row r="271" spans="1:6">
      <c r="A271" s="186" t="s">
        <v>303</v>
      </c>
      <c r="B271" s="319" t="s">
        <v>393</v>
      </c>
      <c r="C271" s="320" t="s">
        <v>304</v>
      </c>
      <c r="D271" s="321">
        <v>0</v>
      </c>
      <c r="E271" s="187">
        <v>9970</v>
      </c>
      <c r="F271" s="187">
        <v>9970</v>
      </c>
    </row>
    <row r="272" spans="1:6">
      <c r="A272" s="186" t="s">
        <v>394</v>
      </c>
      <c r="B272" s="319" t="s">
        <v>393</v>
      </c>
      <c r="C272" s="320" t="s">
        <v>304</v>
      </c>
      <c r="D272" s="321">
        <v>1003</v>
      </c>
      <c r="E272" s="187">
        <v>9970</v>
      </c>
      <c r="F272" s="187">
        <v>9970</v>
      </c>
    </row>
    <row r="273" spans="1:6" s="185" customFormat="1" ht="47.25" customHeight="1">
      <c r="A273" s="183" t="s">
        <v>395</v>
      </c>
      <c r="B273" s="316" t="s">
        <v>396</v>
      </c>
      <c r="C273" s="317" t="s">
        <v>219</v>
      </c>
      <c r="D273" s="318">
        <v>0</v>
      </c>
      <c r="E273" s="184">
        <v>129691.4</v>
      </c>
      <c r="F273" s="184">
        <v>127771.6</v>
      </c>
    </row>
    <row r="274" spans="1:6" ht="63">
      <c r="A274" s="186" t="s">
        <v>397</v>
      </c>
      <c r="B274" s="319" t="s">
        <v>398</v>
      </c>
      <c r="C274" s="320" t="s">
        <v>219</v>
      </c>
      <c r="D274" s="321">
        <v>0</v>
      </c>
      <c r="E274" s="187">
        <v>29680.6</v>
      </c>
      <c r="F274" s="187">
        <v>30690.1</v>
      </c>
    </row>
    <row r="275" spans="1:6" ht="78.75">
      <c r="A275" s="186" t="s">
        <v>399</v>
      </c>
      <c r="B275" s="319" t="s">
        <v>400</v>
      </c>
      <c r="C275" s="320" t="s">
        <v>219</v>
      </c>
      <c r="D275" s="321">
        <v>0</v>
      </c>
      <c r="E275" s="187">
        <v>29600</v>
      </c>
      <c r="F275" s="187">
        <v>30546.9</v>
      </c>
    </row>
    <row r="276" spans="1:6" ht="31.5">
      <c r="A276" s="186" t="s">
        <v>233</v>
      </c>
      <c r="B276" s="319" t="s">
        <v>401</v>
      </c>
      <c r="C276" s="320" t="s">
        <v>219</v>
      </c>
      <c r="D276" s="321">
        <v>0</v>
      </c>
      <c r="E276" s="187">
        <v>80</v>
      </c>
      <c r="F276" s="187">
        <v>80</v>
      </c>
    </row>
    <row r="277" spans="1:6" ht="31.5">
      <c r="A277" s="186" t="s">
        <v>226</v>
      </c>
      <c r="B277" s="319" t="s">
        <v>401</v>
      </c>
      <c r="C277" s="320" t="s">
        <v>227</v>
      </c>
      <c r="D277" s="321">
        <v>0</v>
      </c>
      <c r="E277" s="187">
        <v>80</v>
      </c>
      <c r="F277" s="187">
        <v>80</v>
      </c>
    </row>
    <row r="278" spans="1:6" ht="31.5">
      <c r="A278" s="186" t="s">
        <v>235</v>
      </c>
      <c r="B278" s="319" t="s">
        <v>401</v>
      </c>
      <c r="C278" s="320" t="s">
        <v>227</v>
      </c>
      <c r="D278" s="321">
        <v>705</v>
      </c>
      <c r="E278" s="187">
        <v>80</v>
      </c>
      <c r="F278" s="187">
        <v>80</v>
      </c>
    </row>
    <row r="279" spans="1:6">
      <c r="A279" s="186" t="s">
        <v>348</v>
      </c>
      <c r="B279" s="319" t="s">
        <v>402</v>
      </c>
      <c r="C279" s="320" t="s">
        <v>219</v>
      </c>
      <c r="D279" s="321">
        <v>0</v>
      </c>
      <c r="E279" s="187">
        <v>7069.6</v>
      </c>
      <c r="F279" s="187">
        <v>7478.3</v>
      </c>
    </row>
    <row r="280" spans="1:6" ht="62.25" customHeight="1">
      <c r="A280" s="186" t="s">
        <v>242</v>
      </c>
      <c r="B280" s="319" t="s">
        <v>402</v>
      </c>
      <c r="C280" s="320" t="s">
        <v>0</v>
      </c>
      <c r="D280" s="321">
        <v>0</v>
      </c>
      <c r="E280" s="187">
        <v>5198.5</v>
      </c>
      <c r="F280" s="187">
        <v>5528.8</v>
      </c>
    </row>
    <row r="281" spans="1:6" ht="47.25">
      <c r="A281" s="186" t="s">
        <v>403</v>
      </c>
      <c r="B281" s="319" t="s">
        <v>402</v>
      </c>
      <c r="C281" s="320" t="s">
        <v>0</v>
      </c>
      <c r="D281" s="321">
        <v>106</v>
      </c>
      <c r="E281" s="187">
        <v>5198.5</v>
      </c>
      <c r="F281" s="187">
        <v>5528.8</v>
      </c>
    </row>
    <row r="282" spans="1:6" ht="31.5">
      <c r="A282" s="186" t="s">
        <v>226</v>
      </c>
      <c r="B282" s="319" t="s">
        <v>402</v>
      </c>
      <c r="C282" s="320" t="s">
        <v>227</v>
      </c>
      <c r="D282" s="321">
        <v>0</v>
      </c>
      <c r="E282" s="187">
        <v>1871.1</v>
      </c>
      <c r="F282" s="187">
        <v>1949.5</v>
      </c>
    </row>
    <row r="283" spans="1:6" ht="47.25">
      <c r="A283" s="186" t="s">
        <v>403</v>
      </c>
      <c r="B283" s="319" t="s">
        <v>402</v>
      </c>
      <c r="C283" s="320" t="s">
        <v>227</v>
      </c>
      <c r="D283" s="321">
        <v>106</v>
      </c>
      <c r="E283" s="187">
        <v>1871.1</v>
      </c>
      <c r="F283" s="187">
        <v>1949.5</v>
      </c>
    </row>
    <row r="284" spans="1:6">
      <c r="A284" s="186" t="s">
        <v>236</v>
      </c>
      <c r="B284" s="319" t="s">
        <v>404</v>
      </c>
      <c r="C284" s="320" t="s">
        <v>219</v>
      </c>
      <c r="D284" s="321">
        <v>0</v>
      </c>
      <c r="E284" s="187">
        <v>12682.4</v>
      </c>
      <c r="F284" s="187">
        <v>13824.6</v>
      </c>
    </row>
    <row r="285" spans="1:6" ht="62.25" customHeight="1">
      <c r="A285" s="186" t="s">
        <v>242</v>
      </c>
      <c r="B285" s="319" t="s">
        <v>404</v>
      </c>
      <c r="C285" s="320" t="s">
        <v>0</v>
      </c>
      <c r="D285" s="321">
        <v>0</v>
      </c>
      <c r="E285" s="187">
        <v>11539</v>
      </c>
      <c r="F285" s="187">
        <v>12650</v>
      </c>
    </row>
    <row r="286" spans="1:6">
      <c r="A286" s="186" t="s">
        <v>366</v>
      </c>
      <c r="B286" s="319" t="s">
        <v>404</v>
      </c>
      <c r="C286" s="320" t="s">
        <v>0</v>
      </c>
      <c r="D286" s="321">
        <v>113</v>
      </c>
      <c r="E286" s="187">
        <v>11539</v>
      </c>
      <c r="F286" s="187">
        <v>12650</v>
      </c>
    </row>
    <row r="287" spans="1:6" ht="31.5">
      <c r="A287" s="186" t="s">
        <v>226</v>
      </c>
      <c r="B287" s="319" t="s">
        <v>404</v>
      </c>
      <c r="C287" s="320" t="s">
        <v>227</v>
      </c>
      <c r="D287" s="321">
        <v>0</v>
      </c>
      <c r="E287" s="187">
        <v>1143.4000000000001</v>
      </c>
      <c r="F287" s="187">
        <v>1174.5999999999999</v>
      </c>
    </row>
    <row r="288" spans="1:6">
      <c r="A288" s="186" t="s">
        <v>366</v>
      </c>
      <c r="B288" s="319" t="s">
        <v>404</v>
      </c>
      <c r="C288" s="320" t="s">
        <v>227</v>
      </c>
      <c r="D288" s="321">
        <v>113</v>
      </c>
      <c r="E288" s="187">
        <v>1143.4000000000001</v>
      </c>
      <c r="F288" s="187">
        <v>1174.5999999999999</v>
      </c>
    </row>
    <row r="289" spans="1:6" ht="157.5">
      <c r="A289" s="186" t="s">
        <v>279</v>
      </c>
      <c r="B289" s="319" t="s">
        <v>405</v>
      </c>
      <c r="C289" s="320" t="s">
        <v>219</v>
      </c>
      <c r="D289" s="321">
        <v>0</v>
      </c>
      <c r="E289" s="187">
        <v>9768</v>
      </c>
      <c r="F289" s="187">
        <v>9164</v>
      </c>
    </row>
    <row r="290" spans="1:6" ht="62.25" customHeight="1">
      <c r="A290" s="186" t="s">
        <v>242</v>
      </c>
      <c r="B290" s="319" t="s">
        <v>405</v>
      </c>
      <c r="C290" s="320" t="s">
        <v>0</v>
      </c>
      <c r="D290" s="321">
        <v>0</v>
      </c>
      <c r="E290" s="187">
        <v>9768</v>
      </c>
      <c r="F290" s="187">
        <v>9164</v>
      </c>
    </row>
    <row r="291" spans="1:6">
      <c r="A291" s="186" t="s">
        <v>366</v>
      </c>
      <c r="B291" s="319" t="s">
        <v>405</v>
      </c>
      <c r="C291" s="320" t="s">
        <v>0</v>
      </c>
      <c r="D291" s="321">
        <v>113</v>
      </c>
      <c r="E291" s="187">
        <v>7195</v>
      </c>
      <c r="F291" s="187">
        <v>6750</v>
      </c>
    </row>
    <row r="292" spans="1:6" ht="47.25">
      <c r="A292" s="186" t="s">
        <v>403</v>
      </c>
      <c r="B292" s="319" t="s">
        <v>405</v>
      </c>
      <c r="C292" s="320" t="s">
        <v>0</v>
      </c>
      <c r="D292" s="321">
        <v>106</v>
      </c>
      <c r="E292" s="187">
        <v>2573</v>
      </c>
      <c r="F292" s="187">
        <v>2414</v>
      </c>
    </row>
    <row r="293" spans="1:6" ht="31.5">
      <c r="A293" s="186" t="s">
        <v>729</v>
      </c>
      <c r="B293" s="319" t="s">
        <v>730</v>
      </c>
      <c r="C293" s="320" t="s">
        <v>219</v>
      </c>
      <c r="D293" s="321">
        <v>0</v>
      </c>
      <c r="E293" s="187">
        <v>80.599999999999994</v>
      </c>
      <c r="F293" s="187">
        <v>143.19999999999999</v>
      </c>
    </row>
    <row r="294" spans="1:6">
      <c r="A294" s="186" t="s">
        <v>731</v>
      </c>
      <c r="B294" s="319" t="s">
        <v>732</v>
      </c>
      <c r="C294" s="320" t="s">
        <v>219</v>
      </c>
      <c r="D294" s="321">
        <v>0</v>
      </c>
      <c r="E294" s="187">
        <v>80.599999999999994</v>
      </c>
      <c r="F294" s="187">
        <v>143.19999999999999</v>
      </c>
    </row>
    <row r="295" spans="1:6">
      <c r="A295" s="186" t="s">
        <v>733</v>
      </c>
      <c r="B295" s="319" t="s">
        <v>732</v>
      </c>
      <c r="C295" s="320" t="s">
        <v>734</v>
      </c>
      <c r="D295" s="321">
        <v>0</v>
      </c>
      <c r="E295" s="187">
        <v>80.599999999999994</v>
      </c>
      <c r="F295" s="187">
        <v>143.19999999999999</v>
      </c>
    </row>
    <row r="296" spans="1:6" ht="31.5">
      <c r="A296" s="186" t="s">
        <v>735</v>
      </c>
      <c r="B296" s="319" t="s">
        <v>732</v>
      </c>
      <c r="C296" s="320" t="s">
        <v>734</v>
      </c>
      <c r="D296" s="321">
        <v>1301</v>
      </c>
      <c r="E296" s="187">
        <v>80.599999999999994</v>
      </c>
      <c r="F296" s="187">
        <v>143.19999999999999</v>
      </c>
    </row>
    <row r="297" spans="1:6" ht="63">
      <c r="A297" s="186" t="s">
        <v>406</v>
      </c>
      <c r="B297" s="319" t="s">
        <v>407</v>
      </c>
      <c r="C297" s="320" t="s">
        <v>219</v>
      </c>
      <c r="D297" s="321">
        <v>0</v>
      </c>
      <c r="E297" s="187">
        <v>100010.8</v>
      </c>
      <c r="F297" s="187">
        <v>97081.5</v>
      </c>
    </row>
    <row r="298" spans="1:6" ht="31.5">
      <c r="A298" s="186" t="s">
        <v>408</v>
      </c>
      <c r="B298" s="319" t="s">
        <v>409</v>
      </c>
      <c r="C298" s="320" t="s">
        <v>219</v>
      </c>
      <c r="D298" s="321">
        <v>0</v>
      </c>
      <c r="E298" s="187">
        <v>100010.8</v>
      </c>
      <c r="F298" s="187">
        <v>97081.5</v>
      </c>
    </row>
    <row r="299" spans="1:6" ht="47.25">
      <c r="A299" s="186" t="s">
        <v>410</v>
      </c>
      <c r="B299" s="319" t="s">
        <v>411</v>
      </c>
      <c r="C299" s="320" t="s">
        <v>219</v>
      </c>
      <c r="D299" s="321">
        <v>0</v>
      </c>
      <c r="E299" s="187">
        <v>17056</v>
      </c>
      <c r="F299" s="187">
        <v>18145.2</v>
      </c>
    </row>
    <row r="300" spans="1:6">
      <c r="A300" s="186" t="s">
        <v>412</v>
      </c>
      <c r="B300" s="319" t="s">
        <v>411</v>
      </c>
      <c r="C300" s="320" t="s">
        <v>413</v>
      </c>
      <c r="D300" s="321">
        <v>0</v>
      </c>
      <c r="E300" s="187">
        <v>17056</v>
      </c>
      <c r="F300" s="187">
        <v>18145.2</v>
      </c>
    </row>
    <row r="301" spans="1:6">
      <c r="A301" s="186" t="s">
        <v>414</v>
      </c>
      <c r="B301" s="319" t="s">
        <v>411</v>
      </c>
      <c r="C301" s="320" t="s">
        <v>413</v>
      </c>
      <c r="D301" s="321">
        <v>1403</v>
      </c>
      <c r="E301" s="187">
        <v>17056</v>
      </c>
      <c r="F301" s="187">
        <v>18145.2</v>
      </c>
    </row>
    <row r="302" spans="1:6" ht="47.25">
      <c r="A302" s="186" t="s">
        <v>415</v>
      </c>
      <c r="B302" s="319" t="s">
        <v>416</v>
      </c>
      <c r="C302" s="320" t="s">
        <v>219</v>
      </c>
      <c r="D302" s="321">
        <v>0</v>
      </c>
      <c r="E302" s="187">
        <v>82133.399999999994</v>
      </c>
      <c r="F302" s="187">
        <v>78154.7</v>
      </c>
    </row>
    <row r="303" spans="1:6">
      <c r="A303" s="186" t="s">
        <v>412</v>
      </c>
      <c r="B303" s="319" t="s">
        <v>416</v>
      </c>
      <c r="C303" s="320" t="s">
        <v>413</v>
      </c>
      <c r="D303" s="321">
        <v>0</v>
      </c>
      <c r="E303" s="187">
        <v>82133.399999999994</v>
      </c>
      <c r="F303" s="187">
        <v>78154.7</v>
      </c>
    </row>
    <row r="304" spans="1:6" ht="47.25">
      <c r="A304" s="186" t="s">
        <v>417</v>
      </c>
      <c r="B304" s="319" t="s">
        <v>416</v>
      </c>
      <c r="C304" s="320" t="s">
        <v>413</v>
      </c>
      <c r="D304" s="321">
        <v>1401</v>
      </c>
      <c r="E304" s="187">
        <v>82133.399999999994</v>
      </c>
      <c r="F304" s="187">
        <v>78154.7</v>
      </c>
    </row>
    <row r="305" spans="1:6" ht="31.5">
      <c r="A305" s="186" t="s">
        <v>418</v>
      </c>
      <c r="B305" s="319" t="s">
        <v>419</v>
      </c>
      <c r="C305" s="320" t="s">
        <v>219</v>
      </c>
      <c r="D305" s="321">
        <v>0</v>
      </c>
      <c r="E305" s="187">
        <v>821.4</v>
      </c>
      <c r="F305" s="187">
        <v>781.6</v>
      </c>
    </row>
    <row r="306" spans="1:6">
      <c r="A306" s="186" t="s">
        <v>412</v>
      </c>
      <c r="B306" s="319" t="s">
        <v>419</v>
      </c>
      <c r="C306" s="320" t="s">
        <v>413</v>
      </c>
      <c r="D306" s="321">
        <v>0</v>
      </c>
      <c r="E306" s="187">
        <v>821.4</v>
      </c>
      <c r="F306" s="187">
        <v>781.6</v>
      </c>
    </row>
    <row r="307" spans="1:6" ht="47.25">
      <c r="A307" s="186" t="s">
        <v>417</v>
      </c>
      <c r="B307" s="319" t="s">
        <v>419</v>
      </c>
      <c r="C307" s="320" t="s">
        <v>413</v>
      </c>
      <c r="D307" s="321">
        <v>1401</v>
      </c>
      <c r="E307" s="187">
        <v>821.4</v>
      </c>
      <c r="F307" s="187">
        <v>781.6</v>
      </c>
    </row>
    <row r="308" spans="1:6" s="185" customFormat="1" ht="48" customHeight="1">
      <c r="A308" s="183" t="s">
        <v>420</v>
      </c>
      <c r="B308" s="316" t="s">
        <v>421</v>
      </c>
      <c r="C308" s="317" t="s">
        <v>219</v>
      </c>
      <c r="D308" s="318">
        <v>0</v>
      </c>
      <c r="E308" s="184">
        <v>32708.7</v>
      </c>
      <c r="F308" s="184">
        <v>33465.300000000003</v>
      </c>
    </row>
    <row r="309" spans="1:6" ht="63">
      <c r="A309" s="186" t="s">
        <v>422</v>
      </c>
      <c r="B309" s="319" t="s">
        <v>423</v>
      </c>
      <c r="C309" s="320" t="s">
        <v>219</v>
      </c>
      <c r="D309" s="321">
        <v>0</v>
      </c>
      <c r="E309" s="187">
        <v>1330.9</v>
      </c>
      <c r="F309" s="187">
        <v>1330.8</v>
      </c>
    </row>
    <row r="310" spans="1:6" ht="31.5" customHeight="1">
      <c r="A310" s="186" t="s">
        <v>424</v>
      </c>
      <c r="B310" s="319" t="s">
        <v>425</v>
      </c>
      <c r="C310" s="320" t="s">
        <v>219</v>
      </c>
      <c r="D310" s="321">
        <v>0</v>
      </c>
      <c r="E310" s="187">
        <v>1330.9</v>
      </c>
      <c r="F310" s="187">
        <v>1330.8</v>
      </c>
    </row>
    <row r="311" spans="1:6" ht="31.5">
      <c r="A311" s="186" t="s">
        <v>426</v>
      </c>
      <c r="B311" s="319" t="s">
        <v>427</v>
      </c>
      <c r="C311" s="320" t="s">
        <v>219</v>
      </c>
      <c r="D311" s="321">
        <v>0</v>
      </c>
      <c r="E311" s="187">
        <v>515</v>
      </c>
      <c r="F311" s="187">
        <v>515</v>
      </c>
    </row>
    <row r="312" spans="1:6" ht="31.5">
      <c r="A312" s="186" t="s">
        <v>226</v>
      </c>
      <c r="B312" s="319" t="s">
        <v>427</v>
      </c>
      <c r="C312" s="320" t="s">
        <v>227</v>
      </c>
      <c r="D312" s="321">
        <v>0</v>
      </c>
      <c r="E312" s="187">
        <v>515</v>
      </c>
      <c r="F312" s="187">
        <v>515</v>
      </c>
    </row>
    <row r="313" spans="1:6">
      <c r="A313" s="186" t="s">
        <v>366</v>
      </c>
      <c r="B313" s="319" t="s">
        <v>427</v>
      </c>
      <c r="C313" s="320" t="s">
        <v>227</v>
      </c>
      <c r="D313" s="321">
        <v>113</v>
      </c>
      <c r="E313" s="187">
        <v>515</v>
      </c>
      <c r="F313" s="187">
        <v>515</v>
      </c>
    </row>
    <row r="314" spans="1:6" ht="31.5">
      <c r="A314" s="186" t="s">
        <v>428</v>
      </c>
      <c r="B314" s="319" t="s">
        <v>429</v>
      </c>
      <c r="C314" s="320" t="s">
        <v>219</v>
      </c>
      <c r="D314" s="321">
        <v>0</v>
      </c>
      <c r="E314" s="187">
        <v>200</v>
      </c>
      <c r="F314" s="187">
        <v>200</v>
      </c>
    </row>
    <row r="315" spans="1:6" ht="31.5">
      <c r="A315" s="186" t="s">
        <v>226</v>
      </c>
      <c r="B315" s="319" t="s">
        <v>429</v>
      </c>
      <c r="C315" s="320" t="s">
        <v>227</v>
      </c>
      <c r="D315" s="321">
        <v>0</v>
      </c>
      <c r="E315" s="187">
        <v>200</v>
      </c>
      <c r="F315" s="187">
        <v>200</v>
      </c>
    </row>
    <row r="316" spans="1:6">
      <c r="A316" s="186" t="s">
        <v>366</v>
      </c>
      <c r="B316" s="319" t="s">
        <v>429</v>
      </c>
      <c r="C316" s="320" t="s">
        <v>227</v>
      </c>
      <c r="D316" s="321">
        <v>113</v>
      </c>
      <c r="E316" s="187">
        <v>200</v>
      </c>
      <c r="F316" s="187">
        <v>200</v>
      </c>
    </row>
    <row r="317" spans="1:6" ht="47.25">
      <c r="A317" s="186" t="s">
        <v>430</v>
      </c>
      <c r="B317" s="319" t="s">
        <v>431</v>
      </c>
      <c r="C317" s="320" t="s">
        <v>219</v>
      </c>
      <c r="D317" s="321">
        <v>0</v>
      </c>
      <c r="E317" s="187">
        <v>500</v>
      </c>
      <c r="F317" s="187">
        <v>500</v>
      </c>
    </row>
    <row r="318" spans="1:6" ht="31.5">
      <c r="A318" s="186" t="s">
        <v>226</v>
      </c>
      <c r="B318" s="319" t="s">
        <v>431</v>
      </c>
      <c r="C318" s="320" t="s">
        <v>227</v>
      </c>
      <c r="D318" s="321">
        <v>0</v>
      </c>
      <c r="E318" s="187">
        <v>500</v>
      </c>
      <c r="F318" s="187">
        <v>500</v>
      </c>
    </row>
    <row r="319" spans="1:6">
      <c r="A319" s="186" t="s">
        <v>432</v>
      </c>
      <c r="B319" s="319" t="s">
        <v>431</v>
      </c>
      <c r="C319" s="320" t="s">
        <v>227</v>
      </c>
      <c r="D319" s="321">
        <v>412</v>
      </c>
      <c r="E319" s="187">
        <v>500</v>
      </c>
      <c r="F319" s="187">
        <v>500</v>
      </c>
    </row>
    <row r="320" spans="1:6">
      <c r="A320" s="186" t="s">
        <v>433</v>
      </c>
      <c r="B320" s="319" t="s">
        <v>434</v>
      </c>
      <c r="C320" s="320" t="s">
        <v>219</v>
      </c>
      <c r="D320" s="321">
        <v>0</v>
      </c>
      <c r="E320" s="187">
        <v>115.9</v>
      </c>
      <c r="F320" s="187">
        <v>115.8</v>
      </c>
    </row>
    <row r="321" spans="1:6">
      <c r="A321" s="186" t="s">
        <v>238</v>
      </c>
      <c r="B321" s="319" t="s">
        <v>434</v>
      </c>
      <c r="C321" s="320" t="s">
        <v>239</v>
      </c>
      <c r="D321" s="321">
        <v>0</v>
      </c>
      <c r="E321" s="187">
        <v>115.9</v>
      </c>
      <c r="F321" s="187">
        <v>115.8</v>
      </c>
    </row>
    <row r="322" spans="1:6">
      <c r="A322" s="186" t="s">
        <v>366</v>
      </c>
      <c r="B322" s="319" t="s">
        <v>434</v>
      </c>
      <c r="C322" s="320" t="s">
        <v>239</v>
      </c>
      <c r="D322" s="321">
        <v>113</v>
      </c>
      <c r="E322" s="187">
        <v>115.9</v>
      </c>
      <c r="F322" s="187">
        <v>115.8</v>
      </c>
    </row>
    <row r="323" spans="1:6" ht="62.25" customHeight="1">
      <c r="A323" s="186" t="s">
        <v>438</v>
      </c>
      <c r="B323" s="319" t="s">
        <v>439</v>
      </c>
      <c r="C323" s="320" t="s">
        <v>219</v>
      </c>
      <c r="D323" s="321">
        <v>0</v>
      </c>
      <c r="E323" s="187">
        <v>27949</v>
      </c>
      <c r="F323" s="187">
        <v>28621.200000000001</v>
      </c>
    </row>
    <row r="324" spans="1:6" ht="63">
      <c r="A324" s="186" t="s">
        <v>440</v>
      </c>
      <c r="B324" s="319" t="s">
        <v>441</v>
      </c>
      <c r="C324" s="320" t="s">
        <v>219</v>
      </c>
      <c r="D324" s="321">
        <v>0</v>
      </c>
      <c r="E324" s="187">
        <v>24549</v>
      </c>
      <c r="F324" s="187">
        <v>25235.200000000001</v>
      </c>
    </row>
    <row r="325" spans="1:6" ht="31.5">
      <c r="A325" s="186" t="s">
        <v>442</v>
      </c>
      <c r="B325" s="319" t="s">
        <v>443</v>
      </c>
      <c r="C325" s="320" t="s">
        <v>219</v>
      </c>
      <c r="D325" s="321">
        <v>0</v>
      </c>
      <c r="E325" s="187">
        <v>15385.4</v>
      </c>
      <c r="F325" s="187">
        <v>16466.599999999999</v>
      </c>
    </row>
    <row r="326" spans="1:6" ht="31.5">
      <c r="A326" s="186" t="s">
        <v>444</v>
      </c>
      <c r="B326" s="319" t="s">
        <v>443</v>
      </c>
      <c r="C326" s="320" t="s">
        <v>445</v>
      </c>
      <c r="D326" s="321">
        <v>0</v>
      </c>
      <c r="E326" s="187">
        <v>15385.4</v>
      </c>
      <c r="F326" s="187">
        <v>16466.599999999999</v>
      </c>
    </row>
    <row r="327" spans="1:6">
      <c r="A327" s="186" t="s">
        <v>366</v>
      </c>
      <c r="B327" s="319" t="s">
        <v>443</v>
      </c>
      <c r="C327" s="320" t="s">
        <v>445</v>
      </c>
      <c r="D327" s="321">
        <v>113</v>
      </c>
      <c r="E327" s="187">
        <v>15385.4</v>
      </c>
      <c r="F327" s="187">
        <v>16466.599999999999</v>
      </c>
    </row>
    <row r="328" spans="1:6" ht="31.5">
      <c r="A328" s="186" t="s">
        <v>446</v>
      </c>
      <c r="B328" s="319" t="s">
        <v>447</v>
      </c>
      <c r="C328" s="320" t="s">
        <v>219</v>
      </c>
      <c r="D328" s="321">
        <v>0</v>
      </c>
      <c r="E328" s="187">
        <v>1995.6</v>
      </c>
      <c r="F328" s="187">
        <v>2041.6</v>
      </c>
    </row>
    <row r="329" spans="1:6" ht="31.5">
      <c r="A329" s="186" t="s">
        <v>444</v>
      </c>
      <c r="B329" s="319" t="s">
        <v>447</v>
      </c>
      <c r="C329" s="320" t="s">
        <v>445</v>
      </c>
      <c r="D329" s="321">
        <v>0</v>
      </c>
      <c r="E329" s="187">
        <v>1995.6</v>
      </c>
      <c r="F329" s="187">
        <v>2041.6</v>
      </c>
    </row>
    <row r="330" spans="1:6">
      <c r="A330" s="186" t="s">
        <v>366</v>
      </c>
      <c r="B330" s="319" t="s">
        <v>447</v>
      </c>
      <c r="C330" s="320" t="s">
        <v>445</v>
      </c>
      <c r="D330" s="321">
        <v>113</v>
      </c>
      <c r="E330" s="187">
        <v>1995.6</v>
      </c>
      <c r="F330" s="187">
        <v>2041.6</v>
      </c>
    </row>
    <row r="331" spans="1:6" ht="157.5">
      <c r="A331" s="186" t="s">
        <v>279</v>
      </c>
      <c r="B331" s="319" t="s">
        <v>448</v>
      </c>
      <c r="C331" s="320" t="s">
        <v>219</v>
      </c>
      <c r="D331" s="321">
        <v>0</v>
      </c>
      <c r="E331" s="187">
        <v>7168</v>
      </c>
      <c r="F331" s="187">
        <v>6727</v>
      </c>
    </row>
    <row r="332" spans="1:6" ht="31.5">
      <c r="A332" s="186" t="s">
        <v>444</v>
      </c>
      <c r="B332" s="319" t="s">
        <v>448</v>
      </c>
      <c r="C332" s="320" t="s">
        <v>445</v>
      </c>
      <c r="D332" s="321">
        <v>0</v>
      </c>
      <c r="E332" s="187">
        <v>7168</v>
      </c>
      <c r="F332" s="187">
        <v>6727</v>
      </c>
    </row>
    <row r="333" spans="1:6">
      <c r="A333" s="186" t="s">
        <v>366</v>
      </c>
      <c r="B333" s="319" t="s">
        <v>448</v>
      </c>
      <c r="C333" s="320" t="s">
        <v>445</v>
      </c>
      <c r="D333" s="321">
        <v>113</v>
      </c>
      <c r="E333" s="187">
        <v>7168</v>
      </c>
      <c r="F333" s="187">
        <v>6727</v>
      </c>
    </row>
    <row r="334" spans="1:6" ht="63">
      <c r="A334" s="186" t="s">
        <v>449</v>
      </c>
      <c r="B334" s="319" t="s">
        <v>450</v>
      </c>
      <c r="C334" s="320" t="s">
        <v>219</v>
      </c>
      <c r="D334" s="321">
        <v>0</v>
      </c>
      <c r="E334" s="187">
        <v>3400</v>
      </c>
      <c r="F334" s="187">
        <v>3386</v>
      </c>
    </row>
    <row r="335" spans="1:6" ht="31.5">
      <c r="A335" s="186" t="s">
        <v>451</v>
      </c>
      <c r="B335" s="319" t="s">
        <v>452</v>
      </c>
      <c r="C335" s="320" t="s">
        <v>219</v>
      </c>
      <c r="D335" s="321">
        <v>0</v>
      </c>
      <c r="E335" s="187">
        <v>3400</v>
      </c>
      <c r="F335" s="187">
        <v>3386</v>
      </c>
    </row>
    <row r="336" spans="1:6">
      <c r="A336" s="186" t="s">
        <v>238</v>
      </c>
      <c r="B336" s="319" t="s">
        <v>452</v>
      </c>
      <c r="C336" s="320" t="s">
        <v>239</v>
      </c>
      <c r="D336" s="321">
        <v>0</v>
      </c>
      <c r="E336" s="187">
        <v>3400</v>
      </c>
      <c r="F336" s="187">
        <v>3386</v>
      </c>
    </row>
    <row r="337" spans="1:6">
      <c r="A337" s="186" t="s">
        <v>453</v>
      </c>
      <c r="B337" s="319" t="s">
        <v>452</v>
      </c>
      <c r="C337" s="320" t="s">
        <v>239</v>
      </c>
      <c r="D337" s="321">
        <v>1202</v>
      </c>
      <c r="E337" s="187">
        <v>3400</v>
      </c>
      <c r="F337" s="187">
        <v>3386</v>
      </c>
    </row>
    <row r="338" spans="1:6" ht="63">
      <c r="A338" s="186" t="s">
        <v>454</v>
      </c>
      <c r="B338" s="319" t="s">
        <v>455</v>
      </c>
      <c r="C338" s="320" t="s">
        <v>219</v>
      </c>
      <c r="D338" s="321">
        <v>0</v>
      </c>
      <c r="E338" s="187">
        <v>3428.8</v>
      </c>
      <c r="F338" s="187">
        <v>3513.3</v>
      </c>
    </row>
    <row r="339" spans="1:6" ht="31.5">
      <c r="A339" s="186" t="s">
        <v>456</v>
      </c>
      <c r="B339" s="319" t="s">
        <v>457</v>
      </c>
      <c r="C339" s="320" t="s">
        <v>219</v>
      </c>
      <c r="D339" s="321">
        <v>0</v>
      </c>
      <c r="E339" s="187">
        <v>3428.8</v>
      </c>
      <c r="F339" s="187">
        <v>3513.3</v>
      </c>
    </row>
    <row r="340" spans="1:6" ht="31.5">
      <c r="A340" s="186" t="s">
        <v>233</v>
      </c>
      <c r="B340" s="319" t="s">
        <v>458</v>
      </c>
      <c r="C340" s="320" t="s">
        <v>219</v>
      </c>
      <c r="D340" s="321">
        <v>0</v>
      </c>
      <c r="E340" s="187">
        <v>15</v>
      </c>
      <c r="F340" s="187">
        <v>15</v>
      </c>
    </row>
    <row r="341" spans="1:6" ht="31.5">
      <c r="A341" s="186" t="s">
        <v>226</v>
      </c>
      <c r="B341" s="319" t="s">
        <v>458</v>
      </c>
      <c r="C341" s="320" t="s">
        <v>227</v>
      </c>
      <c r="D341" s="321">
        <v>0</v>
      </c>
      <c r="E341" s="187">
        <v>15</v>
      </c>
      <c r="F341" s="187">
        <v>15</v>
      </c>
    </row>
    <row r="342" spans="1:6" ht="31.5">
      <c r="A342" s="186" t="s">
        <v>235</v>
      </c>
      <c r="B342" s="319" t="s">
        <v>458</v>
      </c>
      <c r="C342" s="320" t="s">
        <v>227</v>
      </c>
      <c r="D342" s="321">
        <v>705</v>
      </c>
      <c r="E342" s="187">
        <v>15</v>
      </c>
      <c r="F342" s="187">
        <v>15</v>
      </c>
    </row>
    <row r="343" spans="1:6" ht="31.5">
      <c r="A343" s="186" t="s">
        <v>290</v>
      </c>
      <c r="B343" s="319" t="s">
        <v>459</v>
      </c>
      <c r="C343" s="320" t="s">
        <v>219</v>
      </c>
      <c r="D343" s="321">
        <v>0</v>
      </c>
      <c r="E343" s="187">
        <v>2144.8000000000002</v>
      </c>
      <c r="F343" s="187">
        <v>2305.3000000000002</v>
      </c>
    </row>
    <row r="344" spans="1:6" ht="62.25" customHeight="1">
      <c r="A344" s="186" t="s">
        <v>242</v>
      </c>
      <c r="B344" s="319" t="s">
        <v>459</v>
      </c>
      <c r="C344" s="320" t="s">
        <v>0</v>
      </c>
      <c r="D344" s="321">
        <v>0</v>
      </c>
      <c r="E344" s="187">
        <v>2046.1</v>
      </c>
      <c r="F344" s="187">
        <v>2241.1</v>
      </c>
    </row>
    <row r="345" spans="1:6">
      <c r="A345" s="186" t="s">
        <v>366</v>
      </c>
      <c r="B345" s="319" t="s">
        <v>459</v>
      </c>
      <c r="C345" s="320" t="s">
        <v>0</v>
      </c>
      <c r="D345" s="321">
        <v>113</v>
      </c>
      <c r="E345" s="187">
        <v>2046.1</v>
      </c>
      <c r="F345" s="187">
        <v>2241.1</v>
      </c>
    </row>
    <row r="346" spans="1:6" ht="31.5">
      <c r="A346" s="186" t="s">
        <v>226</v>
      </c>
      <c r="B346" s="319" t="s">
        <v>459</v>
      </c>
      <c r="C346" s="320" t="s">
        <v>227</v>
      </c>
      <c r="D346" s="321">
        <v>0</v>
      </c>
      <c r="E346" s="187">
        <v>98.7</v>
      </c>
      <c r="F346" s="187">
        <v>64.2</v>
      </c>
    </row>
    <row r="347" spans="1:6">
      <c r="A347" s="186" t="s">
        <v>366</v>
      </c>
      <c r="B347" s="319" t="s">
        <v>459</v>
      </c>
      <c r="C347" s="320" t="s">
        <v>227</v>
      </c>
      <c r="D347" s="321">
        <v>113</v>
      </c>
      <c r="E347" s="187">
        <v>98.7</v>
      </c>
      <c r="F347" s="187">
        <v>64.2</v>
      </c>
    </row>
    <row r="348" spans="1:6" ht="157.5">
      <c r="A348" s="186" t="s">
        <v>279</v>
      </c>
      <c r="B348" s="319" t="s">
        <v>460</v>
      </c>
      <c r="C348" s="320" t="s">
        <v>219</v>
      </c>
      <c r="D348" s="321">
        <v>0</v>
      </c>
      <c r="E348" s="187">
        <v>1269</v>
      </c>
      <c r="F348" s="187">
        <v>1193</v>
      </c>
    </row>
    <row r="349" spans="1:6" ht="62.25" customHeight="1">
      <c r="A349" s="186" t="s">
        <v>242</v>
      </c>
      <c r="B349" s="319" t="s">
        <v>460</v>
      </c>
      <c r="C349" s="320" t="s">
        <v>0</v>
      </c>
      <c r="D349" s="321">
        <v>0</v>
      </c>
      <c r="E349" s="187">
        <v>1269</v>
      </c>
      <c r="F349" s="187">
        <v>1193</v>
      </c>
    </row>
    <row r="350" spans="1:6">
      <c r="A350" s="186" t="s">
        <v>366</v>
      </c>
      <c r="B350" s="319" t="s">
        <v>460</v>
      </c>
      <c r="C350" s="320" t="s">
        <v>0</v>
      </c>
      <c r="D350" s="321">
        <v>113</v>
      </c>
      <c r="E350" s="187">
        <v>1269</v>
      </c>
      <c r="F350" s="187">
        <v>1193</v>
      </c>
    </row>
    <row r="351" spans="1:6" s="185" customFormat="1" ht="47.25">
      <c r="A351" s="183" t="s">
        <v>461</v>
      </c>
      <c r="B351" s="316" t="s">
        <v>462</v>
      </c>
      <c r="C351" s="317" t="s">
        <v>219</v>
      </c>
      <c r="D351" s="318">
        <v>0</v>
      </c>
      <c r="E351" s="184">
        <v>45135.8</v>
      </c>
      <c r="F351" s="184">
        <v>45856.4</v>
      </c>
    </row>
    <row r="352" spans="1:6" ht="31.5">
      <c r="A352" s="186" t="s">
        <v>463</v>
      </c>
      <c r="B352" s="319" t="s">
        <v>464</v>
      </c>
      <c r="C352" s="320" t="s">
        <v>219</v>
      </c>
      <c r="D352" s="321">
        <v>0</v>
      </c>
      <c r="E352" s="187">
        <v>44925.8</v>
      </c>
      <c r="F352" s="187">
        <v>45646.400000000001</v>
      </c>
    </row>
    <row r="353" spans="1:6" ht="47.25">
      <c r="A353" s="186" t="s">
        <v>465</v>
      </c>
      <c r="B353" s="319" t="s">
        <v>466</v>
      </c>
      <c r="C353" s="320" t="s">
        <v>219</v>
      </c>
      <c r="D353" s="321">
        <v>0</v>
      </c>
      <c r="E353" s="187">
        <v>103.5</v>
      </c>
      <c r="F353" s="187">
        <v>103.5</v>
      </c>
    </row>
    <row r="354" spans="1:6" ht="31.5">
      <c r="A354" s="186" t="s">
        <v>467</v>
      </c>
      <c r="B354" s="319" t="s">
        <v>468</v>
      </c>
      <c r="C354" s="320" t="s">
        <v>219</v>
      </c>
      <c r="D354" s="321">
        <v>0</v>
      </c>
      <c r="E354" s="187">
        <v>10</v>
      </c>
      <c r="F354" s="187">
        <v>10</v>
      </c>
    </row>
    <row r="355" spans="1:6" ht="31.5">
      <c r="A355" s="186" t="s">
        <v>226</v>
      </c>
      <c r="B355" s="319" t="s">
        <v>468</v>
      </c>
      <c r="C355" s="320" t="s">
        <v>227</v>
      </c>
      <c r="D355" s="321">
        <v>0</v>
      </c>
      <c r="E355" s="187">
        <v>10</v>
      </c>
      <c r="F355" s="187">
        <v>10</v>
      </c>
    </row>
    <row r="356" spans="1:6" ht="31.5">
      <c r="A356" s="186" t="s">
        <v>235</v>
      </c>
      <c r="B356" s="319" t="s">
        <v>468</v>
      </c>
      <c r="C356" s="320" t="s">
        <v>227</v>
      </c>
      <c r="D356" s="321">
        <v>705</v>
      </c>
      <c r="E356" s="187">
        <v>10</v>
      </c>
      <c r="F356" s="187">
        <v>10</v>
      </c>
    </row>
    <row r="357" spans="1:6" ht="31.5" customHeight="1">
      <c r="A357" s="186" t="s">
        <v>469</v>
      </c>
      <c r="B357" s="319" t="s">
        <v>470</v>
      </c>
      <c r="C357" s="320" t="s">
        <v>219</v>
      </c>
      <c r="D357" s="321">
        <v>0</v>
      </c>
      <c r="E357" s="187">
        <v>63.5</v>
      </c>
      <c r="F357" s="187">
        <v>63.5</v>
      </c>
    </row>
    <row r="358" spans="1:6" ht="31.5">
      <c r="A358" s="186" t="s">
        <v>226</v>
      </c>
      <c r="B358" s="319" t="s">
        <v>470</v>
      </c>
      <c r="C358" s="320" t="s">
        <v>227</v>
      </c>
      <c r="D358" s="321">
        <v>0</v>
      </c>
      <c r="E358" s="187">
        <v>63.5</v>
      </c>
      <c r="F358" s="187">
        <v>63.5</v>
      </c>
    </row>
    <row r="359" spans="1:6" ht="31.5">
      <c r="A359" s="186" t="s">
        <v>235</v>
      </c>
      <c r="B359" s="319" t="s">
        <v>470</v>
      </c>
      <c r="C359" s="320" t="s">
        <v>227</v>
      </c>
      <c r="D359" s="321">
        <v>705</v>
      </c>
      <c r="E359" s="187">
        <v>63.5</v>
      </c>
      <c r="F359" s="187">
        <v>63.5</v>
      </c>
    </row>
    <row r="360" spans="1:6" ht="47.25">
      <c r="A360" s="186" t="s">
        <v>471</v>
      </c>
      <c r="B360" s="319" t="s">
        <v>472</v>
      </c>
      <c r="C360" s="320" t="s">
        <v>219</v>
      </c>
      <c r="D360" s="321">
        <v>0</v>
      </c>
      <c r="E360" s="187">
        <v>30</v>
      </c>
      <c r="F360" s="187">
        <v>30</v>
      </c>
    </row>
    <row r="361" spans="1:6" ht="31.5">
      <c r="A361" s="186" t="s">
        <v>226</v>
      </c>
      <c r="B361" s="319" t="s">
        <v>472</v>
      </c>
      <c r="C361" s="320" t="s">
        <v>227</v>
      </c>
      <c r="D361" s="321">
        <v>0</v>
      </c>
      <c r="E361" s="187">
        <v>30</v>
      </c>
      <c r="F361" s="187">
        <v>30</v>
      </c>
    </row>
    <row r="362" spans="1:6" ht="31.5">
      <c r="A362" s="186" t="s">
        <v>235</v>
      </c>
      <c r="B362" s="319" t="s">
        <v>472</v>
      </c>
      <c r="C362" s="320" t="s">
        <v>227</v>
      </c>
      <c r="D362" s="321">
        <v>705</v>
      </c>
      <c r="E362" s="187">
        <v>30</v>
      </c>
      <c r="F362" s="187">
        <v>30</v>
      </c>
    </row>
    <row r="363" spans="1:6" ht="31.5">
      <c r="A363" s="186" t="s">
        <v>473</v>
      </c>
      <c r="B363" s="319" t="s">
        <v>474</v>
      </c>
      <c r="C363" s="320" t="s">
        <v>219</v>
      </c>
      <c r="D363" s="321">
        <v>0</v>
      </c>
      <c r="E363" s="187">
        <v>5831.8</v>
      </c>
      <c r="F363" s="187">
        <v>5867.8</v>
      </c>
    </row>
    <row r="364" spans="1:6" ht="96" customHeight="1">
      <c r="A364" s="186" t="s">
        <v>475</v>
      </c>
      <c r="B364" s="319" t="s">
        <v>476</v>
      </c>
      <c r="C364" s="320" t="s">
        <v>219</v>
      </c>
      <c r="D364" s="321">
        <v>0</v>
      </c>
      <c r="E364" s="187">
        <v>5831.8</v>
      </c>
      <c r="F364" s="187">
        <v>5867.8</v>
      </c>
    </row>
    <row r="365" spans="1:6">
      <c r="A365" s="186" t="s">
        <v>303</v>
      </c>
      <c r="B365" s="319" t="s">
        <v>476</v>
      </c>
      <c r="C365" s="320" t="s">
        <v>304</v>
      </c>
      <c r="D365" s="321">
        <v>0</v>
      </c>
      <c r="E365" s="187">
        <v>5831.8</v>
      </c>
      <c r="F365" s="187">
        <v>5867.8</v>
      </c>
    </row>
    <row r="366" spans="1:6">
      <c r="A366" s="186" t="s">
        <v>477</v>
      </c>
      <c r="B366" s="319" t="s">
        <v>476</v>
      </c>
      <c r="C366" s="320" t="s">
        <v>304</v>
      </c>
      <c r="D366" s="321">
        <v>1001</v>
      </c>
      <c r="E366" s="187">
        <v>5831.8</v>
      </c>
      <c r="F366" s="187">
        <v>5867.8</v>
      </c>
    </row>
    <row r="367" spans="1:6" ht="47.25">
      <c r="A367" s="186" t="s">
        <v>478</v>
      </c>
      <c r="B367" s="319" t="s">
        <v>479</v>
      </c>
      <c r="C367" s="320" t="s">
        <v>219</v>
      </c>
      <c r="D367" s="321">
        <v>0</v>
      </c>
      <c r="E367" s="187">
        <v>1347.8</v>
      </c>
      <c r="F367" s="187">
        <v>1389.2</v>
      </c>
    </row>
    <row r="368" spans="1:6" ht="63" customHeight="1">
      <c r="A368" s="186" t="s">
        <v>480</v>
      </c>
      <c r="B368" s="319" t="s">
        <v>481</v>
      </c>
      <c r="C368" s="320" t="s">
        <v>219</v>
      </c>
      <c r="D368" s="321">
        <v>0</v>
      </c>
      <c r="E368" s="187">
        <v>1344.8</v>
      </c>
      <c r="F368" s="187">
        <v>1386.2</v>
      </c>
    </row>
    <row r="369" spans="1:6">
      <c r="A369" s="186" t="s">
        <v>303</v>
      </c>
      <c r="B369" s="319" t="s">
        <v>481</v>
      </c>
      <c r="C369" s="320" t="s">
        <v>304</v>
      </c>
      <c r="D369" s="321">
        <v>0</v>
      </c>
      <c r="E369" s="187">
        <v>1344.8</v>
      </c>
      <c r="F369" s="187">
        <v>1386.2</v>
      </c>
    </row>
    <row r="370" spans="1:6">
      <c r="A370" s="186" t="s">
        <v>366</v>
      </c>
      <c r="B370" s="319" t="s">
        <v>481</v>
      </c>
      <c r="C370" s="320" t="s">
        <v>304</v>
      </c>
      <c r="D370" s="321">
        <v>113</v>
      </c>
      <c r="E370" s="187">
        <v>1344.8</v>
      </c>
      <c r="F370" s="187">
        <v>1386.2</v>
      </c>
    </row>
    <row r="371" spans="1:6" ht="31.5">
      <c r="A371" s="186" t="s">
        <v>482</v>
      </c>
      <c r="B371" s="319" t="s">
        <v>483</v>
      </c>
      <c r="C371" s="320" t="s">
        <v>219</v>
      </c>
      <c r="D371" s="321">
        <v>0</v>
      </c>
      <c r="E371" s="187">
        <v>3</v>
      </c>
      <c r="F371" s="187">
        <v>3</v>
      </c>
    </row>
    <row r="372" spans="1:6">
      <c r="A372" s="186" t="s">
        <v>303</v>
      </c>
      <c r="B372" s="319" t="s">
        <v>483</v>
      </c>
      <c r="C372" s="320" t="s">
        <v>304</v>
      </c>
      <c r="D372" s="321">
        <v>0</v>
      </c>
      <c r="E372" s="187">
        <v>3</v>
      </c>
      <c r="F372" s="187">
        <v>3</v>
      </c>
    </row>
    <row r="373" spans="1:6">
      <c r="A373" s="186" t="s">
        <v>366</v>
      </c>
      <c r="B373" s="319" t="s">
        <v>483</v>
      </c>
      <c r="C373" s="320" t="s">
        <v>304</v>
      </c>
      <c r="D373" s="321">
        <v>113</v>
      </c>
      <c r="E373" s="187">
        <v>3</v>
      </c>
      <c r="F373" s="187">
        <v>3</v>
      </c>
    </row>
    <row r="374" spans="1:6" ht="31.5">
      <c r="A374" s="186" t="s">
        <v>484</v>
      </c>
      <c r="B374" s="319" t="s">
        <v>485</v>
      </c>
      <c r="C374" s="320" t="s">
        <v>219</v>
      </c>
      <c r="D374" s="321">
        <v>0</v>
      </c>
      <c r="E374" s="187">
        <v>31552.9</v>
      </c>
      <c r="F374" s="187">
        <v>32053</v>
      </c>
    </row>
    <row r="375" spans="1:6" ht="31.5">
      <c r="A375" s="186" t="s">
        <v>290</v>
      </c>
      <c r="B375" s="319" t="s">
        <v>486</v>
      </c>
      <c r="C375" s="320" t="s">
        <v>219</v>
      </c>
      <c r="D375" s="321">
        <v>0</v>
      </c>
      <c r="E375" s="187">
        <v>21256.9</v>
      </c>
      <c r="F375" s="187">
        <v>22305.599999999999</v>
      </c>
    </row>
    <row r="376" spans="1:6" ht="62.25" customHeight="1">
      <c r="A376" s="186" t="s">
        <v>242</v>
      </c>
      <c r="B376" s="319" t="s">
        <v>486</v>
      </c>
      <c r="C376" s="320" t="s">
        <v>0</v>
      </c>
      <c r="D376" s="321">
        <v>0</v>
      </c>
      <c r="E376" s="187">
        <v>18393.900000000001</v>
      </c>
      <c r="F376" s="187">
        <v>19855</v>
      </c>
    </row>
    <row r="377" spans="1:6" ht="48" customHeight="1">
      <c r="A377" s="186" t="s">
        <v>382</v>
      </c>
      <c r="B377" s="319" t="s">
        <v>486</v>
      </c>
      <c r="C377" s="320" t="s">
        <v>0</v>
      </c>
      <c r="D377" s="321">
        <v>104</v>
      </c>
      <c r="E377" s="187">
        <v>18393.900000000001</v>
      </c>
      <c r="F377" s="187">
        <v>19855</v>
      </c>
    </row>
    <row r="378" spans="1:6" ht="31.5">
      <c r="A378" s="186" t="s">
        <v>226</v>
      </c>
      <c r="B378" s="319" t="s">
        <v>486</v>
      </c>
      <c r="C378" s="320" t="s">
        <v>227</v>
      </c>
      <c r="D378" s="321">
        <v>0</v>
      </c>
      <c r="E378" s="187">
        <v>2852.8</v>
      </c>
      <c r="F378" s="187">
        <v>2440.4</v>
      </c>
    </row>
    <row r="379" spans="1:6" ht="48" customHeight="1">
      <c r="A379" s="186" t="s">
        <v>382</v>
      </c>
      <c r="B379" s="319" t="s">
        <v>486</v>
      </c>
      <c r="C379" s="320" t="s">
        <v>227</v>
      </c>
      <c r="D379" s="321">
        <v>104</v>
      </c>
      <c r="E379" s="187">
        <v>2852.8</v>
      </c>
      <c r="F379" s="187">
        <v>2440.4</v>
      </c>
    </row>
    <row r="380" spans="1:6">
      <c r="A380" s="186" t="s">
        <v>238</v>
      </c>
      <c r="B380" s="319" t="s">
        <v>486</v>
      </c>
      <c r="C380" s="320" t="s">
        <v>239</v>
      </c>
      <c r="D380" s="321">
        <v>0</v>
      </c>
      <c r="E380" s="187">
        <v>10.199999999999999</v>
      </c>
      <c r="F380" s="187">
        <v>10.199999999999999</v>
      </c>
    </row>
    <row r="381" spans="1:6" ht="48.75" customHeight="1">
      <c r="A381" s="186" t="s">
        <v>382</v>
      </c>
      <c r="B381" s="319" t="s">
        <v>486</v>
      </c>
      <c r="C381" s="320" t="s">
        <v>239</v>
      </c>
      <c r="D381" s="321">
        <v>104</v>
      </c>
      <c r="E381" s="187">
        <v>10.199999999999999</v>
      </c>
      <c r="F381" s="187">
        <v>10.199999999999999</v>
      </c>
    </row>
    <row r="382" spans="1:6" ht="157.5">
      <c r="A382" s="186" t="s">
        <v>279</v>
      </c>
      <c r="B382" s="319" t="s">
        <v>487</v>
      </c>
      <c r="C382" s="320" t="s">
        <v>219</v>
      </c>
      <c r="D382" s="321">
        <v>0</v>
      </c>
      <c r="E382" s="187">
        <v>9654</v>
      </c>
      <c r="F382" s="187">
        <v>9144.4</v>
      </c>
    </row>
    <row r="383" spans="1:6" ht="62.25" customHeight="1">
      <c r="A383" s="186" t="s">
        <v>242</v>
      </c>
      <c r="B383" s="319" t="s">
        <v>487</v>
      </c>
      <c r="C383" s="320" t="s">
        <v>0</v>
      </c>
      <c r="D383" s="321">
        <v>0</v>
      </c>
      <c r="E383" s="187">
        <v>9654</v>
      </c>
      <c r="F383" s="187">
        <v>9144.4</v>
      </c>
    </row>
    <row r="384" spans="1:6" ht="47.25" customHeight="1">
      <c r="A384" s="186" t="s">
        <v>382</v>
      </c>
      <c r="B384" s="319" t="s">
        <v>487</v>
      </c>
      <c r="C384" s="320" t="s">
        <v>0</v>
      </c>
      <c r="D384" s="321">
        <v>104</v>
      </c>
      <c r="E384" s="187">
        <v>9654</v>
      </c>
      <c r="F384" s="187">
        <v>9144.4</v>
      </c>
    </row>
    <row r="385" spans="1:6" ht="157.5">
      <c r="A385" s="186" t="s">
        <v>279</v>
      </c>
      <c r="B385" s="319" t="s">
        <v>488</v>
      </c>
      <c r="C385" s="320" t="s">
        <v>219</v>
      </c>
      <c r="D385" s="321">
        <v>0</v>
      </c>
      <c r="E385" s="187">
        <v>642</v>
      </c>
      <c r="F385" s="187">
        <v>603</v>
      </c>
    </row>
    <row r="386" spans="1:6" ht="62.25" customHeight="1">
      <c r="A386" s="186" t="s">
        <v>242</v>
      </c>
      <c r="B386" s="319" t="s">
        <v>488</v>
      </c>
      <c r="C386" s="320" t="s">
        <v>0</v>
      </c>
      <c r="D386" s="321">
        <v>0</v>
      </c>
      <c r="E386" s="187">
        <v>642</v>
      </c>
      <c r="F386" s="187">
        <v>603</v>
      </c>
    </row>
    <row r="387" spans="1:6" ht="63">
      <c r="A387" s="186" t="s">
        <v>382</v>
      </c>
      <c r="B387" s="319" t="s">
        <v>488</v>
      </c>
      <c r="C387" s="320" t="s">
        <v>0</v>
      </c>
      <c r="D387" s="321">
        <v>104</v>
      </c>
      <c r="E387" s="187">
        <v>642</v>
      </c>
      <c r="F387" s="187">
        <v>603</v>
      </c>
    </row>
    <row r="388" spans="1:6" ht="31.5">
      <c r="A388" s="186" t="s">
        <v>489</v>
      </c>
      <c r="B388" s="319" t="s">
        <v>490</v>
      </c>
      <c r="C388" s="320" t="s">
        <v>219</v>
      </c>
      <c r="D388" s="321">
        <v>0</v>
      </c>
      <c r="E388" s="187">
        <v>2086</v>
      </c>
      <c r="F388" s="187">
        <v>2165</v>
      </c>
    </row>
    <row r="389" spans="1:6" ht="31.5">
      <c r="A389" s="186" t="s">
        <v>290</v>
      </c>
      <c r="B389" s="319" t="s">
        <v>491</v>
      </c>
      <c r="C389" s="320" t="s">
        <v>219</v>
      </c>
      <c r="D389" s="321">
        <v>0</v>
      </c>
      <c r="E389" s="187">
        <v>1238</v>
      </c>
      <c r="F389" s="187">
        <v>1365</v>
      </c>
    </row>
    <row r="390" spans="1:6" ht="62.25" customHeight="1">
      <c r="A390" s="186" t="s">
        <v>242</v>
      </c>
      <c r="B390" s="319" t="s">
        <v>491</v>
      </c>
      <c r="C390" s="320" t="s">
        <v>0</v>
      </c>
      <c r="D390" s="321">
        <v>0</v>
      </c>
      <c r="E390" s="187">
        <v>1238</v>
      </c>
      <c r="F390" s="187">
        <v>1365</v>
      </c>
    </row>
    <row r="391" spans="1:6" ht="31.5">
      <c r="A391" s="186" t="s">
        <v>492</v>
      </c>
      <c r="B391" s="319" t="s">
        <v>491</v>
      </c>
      <c r="C391" s="320" t="s">
        <v>0</v>
      </c>
      <c r="D391" s="321">
        <v>102</v>
      </c>
      <c r="E391" s="187">
        <v>1238</v>
      </c>
      <c r="F391" s="187">
        <v>1365</v>
      </c>
    </row>
    <row r="392" spans="1:6" ht="157.5">
      <c r="A392" s="186" t="s">
        <v>279</v>
      </c>
      <c r="B392" s="319" t="s">
        <v>493</v>
      </c>
      <c r="C392" s="320" t="s">
        <v>219</v>
      </c>
      <c r="D392" s="321">
        <v>0</v>
      </c>
      <c r="E392" s="187">
        <v>848</v>
      </c>
      <c r="F392" s="187">
        <v>800</v>
      </c>
    </row>
    <row r="393" spans="1:6" ht="62.25" customHeight="1">
      <c r="A393" s="186" t="s">
        <v>242</v>
      </c>
      <c r="B393" s="319" t="s">
        <v>493</v>
      </c>
      <c r="C393" s="320" t="s">
        <v>0</v>
      </c>
      <c r="D393" s="321">
        <v>0</v>
      </c>
      <c r="E393" s="187">
        <v>848</v>
      </c>
      <c r="F393" s="187">
        <v>800</v>
      </c>
    </row>
    <row r="394" spans="1:6" ht="31.5">
      <c r="A394" s="186" t="s">
        <v>492</v>
      </c>
      <c r="B394" s="319" t="s">
        <v>493</v>
      </c>
      <c r="C394" s="320" t="s">
        <v>0</v>
      </c>
      <c r="D394" s="321">
        <v>102</v>
      </c>
      <c r="E394" s="187">
        <v>848</v>
      </c>
      <c r="F394" s="187">
        <v>800</v>
      </c>
    </row>
    <row r="395" spans="1:6" ht="31.5">
      <c r="A395" s="186" t="s">
        <v>494</v>
      </c>
      <c r="B395" s="319" t="s">
        <v>495</v>
      </c>
      <c r="C395" s="320" t="s">
        <v>219</v>
      </c>
      <c r="D395" s="321">
        <v>0</v>
      </c>
      <c r="E395" s="187">
        <v>4003.8</v>
      </c>
      <c r="F395" s="187">
        <v>4067.9</v>
      </c>
    </row>
    <row r="396" spans="1:6" ht="47.25" customHeight="1">
      <c r="A396" s="186" t="s">
        <v>496</v>
      </c>
      <c r="B396" s="319" t="s">
        <v>497</v>
      </c>
      <c r="C396" s="320" t="s">
        <v>219</v>
      </c>
      <c r="D396" s="321">
        <v>0</v>
      </c>
      <c r="E396" s="187">
        <v>8.1999999999999993</v>
      </c>
      <c r="F396" s="187">
        <v>72.3</v>
      </c>
    </row>
    <row r="397" spans="1:6" ht="31.5">
      <c r="A397" s="186" t="s">
        <v>226</v>
      </c>
      <c r="B397" s="319" t="s">
        <v>497</v>
      </c>
      <c r="C397" s="320" t="s">
        <v>227</v>
      </c>
      <c r="D397" s="321">
        <v>0</v>
      </c>
      <c r="E397" s="187">
        <v>8.1999999999999993</v>
      </c>
      <c r="F397" s="187">
        <v>72.3</v>
      </c>
    </row>
    <row r="398" spans="1:6">
      <c r="A398" s="186" t="s">
        <v>498</v>
      </c>
      <c r="B398" s="319" t="s">
        <v>497</v>
      </c>
      <c r="C398" s="320" t="s">
        <v>227</v>
      </c>
      <c r="D398" s="321">
        <v>105</v>
      </c>
      <c r="E398" s="187">
        <v>8.1999999999999993</v>
      </c>
      <c r="F398" s="187">
        <v>72.3</v>
      </c>
    </row>
    <row r="399" spans="1:6" ht="63">
      <c r="A399" s="186" t="s">
        <v>499</v>
      </c>
      <c r="B399" s="319" t="s">
        <v>500</v>
      </c>
      <c r="C399" s="320" t="s">
        <v>219</v>
      </c>
      <c r="D399" s="321">
        <v>0</v>
      </c>
      <c r="E399" s="187">
        <v>1319.3</v>
      </c>
      <c r="F399" s="187">
        <v>1319.3</v>
      </c>
    </row>
    <row r="400" spans="1:6" ht="62.25" customHeight="1">
      <c r="A400" s="186" t="s">
        <v>242</v>
      </c>
      <c r="B400" s="319" t="s">
        <v>500</v>
      </c>
      <c r="C400" s="320" t="s">
        <v>0</v>
      </c>
      <c r="D400" s="321">
        <v>0</v>
      </c>
      <c r="E400" s="187">
        <v>1207</v>
      </c>
      <c r="F400" s="187">
        <v>1207</v>
      </c>
    </row>
    <row r="401" spans="1:6" ht="48" customHeight="1">
      <c r="A401" s="186" t="s">
        <v>382</v>
      </c>
      <c r="B401" s="319" t="s">
        <v>500</v>
      </c>
      <c r="C401" s="320" t="s">
        <v>0</v>
      </c>
      <c r="D401" s="321">
        <v>104</v>
      </c>
      <c r="E401" s="187">
        <v>1207</v>
      </c>
      <c r="F401" s="187">
        <v>1207</v>
      </c>
    </row>
    <row r="402" spans="1:6" ht="31.5">
      <c r="A402" s="186" t="s">
        <v>226</v>
      </c>
      <c r="B402" s="319" t="s">
        <v>500</v>
      </c>
      <c r="C402" s="320" t="s">
        <v>227</v>
      </c>
      <c r="D402" s="321">
        <v>0</v>
      </c>
      <c r="E402" s="187">
        <v>112.3</v>
      </c>
      <c r="F402" s="187">
        <v>112.3</v>
      </c>
    </row>
    <row r="403" spans="1:6" ht="46.5" customHeight="1">
      <c r="A403" s="186" t="s">
        <v>382</v>
      </c>
      <c r="B403" s="319" t="s">
        <v>500</v>
      </c>
      <c r="C403" s="320" t="s">
        <v>227</v>
      </c>
      <c r="D403" s="321">
        <v>104</v>
      </c>
      <c r="E403" s="187">
        <v>112.3</v>
      </c>
      <c r="F403" s="187">
        <v>112.3</v>
      </c>
    </row>
    <row r="404" spans="1:6" ht="63">
      <c r="A404" s="186" t="s">
        <v>501</v>
      </c>
      <c r="B404" s="319" t="s">
        <v>502</v>
      </c>
      <c r="C404" s="320" t="s">
        <v>219</v>
      </c>
      <c r="D404" s="321">
        <v>0</v>
      </c>
      <c r="E404" s="187">
        <v>1328.4</v>
      </c>
      <c r="F404" s="187">
        <v>1328.4</v>
      </c>
    </row>
    <row r="405" spans="1:6" ht="62.25" customHeight="1">
      <c r="A405" s="186" t="s">
        <v>242</v>
      </c>
      <c r="B405" s="319" t="s">
        <v>502</v>
      </c>
      <c r="C405" s="320" t="s">
        <v>0</v>
      </c>
      <c r="D405" s="321">
        <v>0</v>
      </c>
      <c r="E405" s="187">
        <v>1120.3</v>
      </c>
      <c r="F405" s="187">
        <v>1120.3</v>
      </c>
    </row>
    <row r="406" spans="1:6" ht="46.5" customHeight="1">
      <c r="A406" s="186" t="s">
        <v>382</v>
      </c>
      <c r="B406" s="319" t="s">
        <v>502</v>
      </c>
      <c r="C406" s="320" t="s">
        <v>0</v>
      </c>
      <c r="D406" s="321">
        <v>104</v>
      </c>
      <c r="E406" s="187">
        <v>1120.3</v>
      </c>
      <c r="F406" s="187">
        <v>1120.3</v>
      </c>
    </row>
    <row r="407" spans="1:6" ht="31.5">
      <c r="A407" s="186" t="s">
        <v>226</v>
      </c>
      <c r="B407" s="319" t="s">
        <v>502</v>
      </c>
      <c r="C407" s="320" t="s">
        <v>227</v>
      </c>
      <c r="D407" s="321">
        <v>0</v>
      </c>
      <c r="E407" s="187">
        <v>208.1</v>
      </c>
      <c r="F407" s="187">
        <v>208.1</v>
      </c>
    </row>
    <row r="408" spans="1:6" ht="47.25" customHeight="1">
      <c r="A408" s="186" t="s">
        <v>382</v>
      </c>
      <c r="B408" s="319" t="s">
        <v>502</v>
      </c>
      <c r="C408" s="320" t="s">
        <v>227</v>
      </c>
      <c r="D408" s="321">
        <v>104</v>
      </c>
      <c r="E408" s="187">
        <v>208.1</v>
      </c>
      <c r="F408" s="187">
        <v>208.1</v>
      </c>
    </row>
    <row r="409" spans="1:6" ht="31.5">
      <c r="A409" s="186" t="s">
        <v>503</v>
      </c>
      <c r="B409" s="319" t="s">
        <v>504</v>
      </c>
      <c r="C409" s="320" t="s">
        <v>219</v>
      </c>
      <c r="D409" s="321">
        <v>0</v>
      </c>
      <c r="E409" s="187">
        <v>654.9</v>
      </c>
      <c r="F409" s="187">
        <v>654.9</v>
      </c>
    </row>
    <row r="410" spans="1:6" ht="62.25" customHeight="1">
      <c r="A410" s="186" t="s">
        <v>242</v>
      </c>
      <c r="B410" s="319" t="s">
        <v>504</v>
      </c>
      <c r="C410" s="320" t="s">
        <v>0</v>
      </c>
      <c r="D410" s="321">
        <v>0</v>
      </c>
      <c r="E410" s="187">
        <v>599.70000000000005</v>
      </c>
      <c r="F410" s="187">
        <v>599.70000000000005</v>
      </c>
    </row>
    <row r="411" spans="1:6" ht="48" customHeight="1">
      <c r="A411" s="186" t="s">
        <v>382</v>
      </c>
      <c r="B411" s="319" t="s">
        <v>504</v>
      </c>
      <c r="C411" s="320" t="s">
        <v>0</v>
      </c>
      <c r="D411" s="321">
        <v>104</v>
      </c>
      <c r="E411" s="187">
        <v>599.70000000000005</v>
      </c>
      <c r="F411" s="187">
        <v>599.70000000000005</v>
      </c>
    </row>
    <row r="412" spans="1:6" ht="31.5">
      <c r="A412" s="186" t="s">
        <v>226</v>
      </c>
      <c r="B412" s="319" t="s">
        <v>504</v>
      </c>
      <c r="C412" s="320" t="s">
        <v>227</v>
      </c>
      <c r="D412" s="321">
        <v>0</v>
      </c>
      <c r="E412" s="187">
        <v>55.2</v>
      </c>
      <c r="F412" s="187">
        <v>55.2</v>
      </c>
    </row>
    <row r="413" spans="1:6" ht="48" customHeight="1">
      <c r="A413" s="186" t="s">
        <v>382</v>
      </c>
      <c r="B413" s="319" t="s">
        <v>504</v>
      </c>
      <c r="C413" s="320" t="s">
        <v>227</v>
      </c>
      <c r="D413" s="321">
        <v>104</v>
      </c>
      <c r="E413" s="187">
        <v>55.2</v>
      </c>
      <c r="F413" s="187">
        <v>55.2</v>
      </c>
    </row>
    <row r="414" spans="1:6" ht="47.25">
      <c r="A414" s="186" t="s">
        <v>505</v>
      </c>
      <c r="B414" s="319" t="s">
        <v>506</v>
      </c>
      <c r="C414" s="320" t="s">
        <v>219</v>
      </c>
      <c r="D414" s="321">
        <v>0</v>
      </c>
      <c r="E414" s="187">
        <v>654.9</v>
      </c>
      <c r="F414" s="187">
        <v>654.9</v>
      </c>
    </row>
    <row r="415" spans="1:6" ht="62.25" customHeight="1">
      <c r="A415" s="186" t="s">
        <v>242</v>
      </c>
      <c r="B415" s="319" t="s">
        <v>506</v>
      </c>
      <c r="C415" s="320" t="s">
        <v>0</v>
      </c>
      <c r="D415" s="321">
        <v>0</v>
      </c>
      <c r="E415" s="187">
        <v>599.70000000000005</v>
      </c>
      <c r="F415" s="187">
        <v>599.70000000000005</v>
      </c>
    </row>
    <row r="416" spans="1:6" ht="47.25" customHeight="1">
      <c r="A416" s="186" t="s">
        <v>382</v>
      </c>
      <c r="B416" s="319" t="s">
        <v>506</v>
      </c>
      <c r="C416" s="320" t="s">
        <v>0</v>
      </c>
      <c r="D416" s="321">
        <v>104</v>
      </c>
      <c r="E416" s="187">
        <v>599.70000000000005</v>
      </c>
      <c r="F416" s="187">
        <v>599.70000000000005</v>
      </c>
    </row>
    <row r="417" spans="1:6" ht="31.5">
      <c r="A417" s="186" t="s">
        <v>226</v>
      </c>
      <c r="B417" s="319" t="s">
        <v>506</v>
      </c>
      <c r="C417" s="320" t="s">
        <v>227</v>
      </c>
      <c r="D417" s="321">
        <v>0</v>
      </c>
      <c r="E417" s="187">
        <v>55.2</v>
      </c>
      <c r="F417" s="187">
        <v>55.2</v>
      </c>
    </row>
    <row r="418" spans="1:6" ht="47.25" customHeight="1">
      <c r="A418" s="186" t="s">
        <v>382</v>
      </c>
      <c r="B418" s="319" t="s">
        <v>506</v>
      </c>
      <c r="C418" s="320" t="s">
        <v>227</v>
      </c>
      <c r="D418" s="321">
        <v>104</v>
      </c>
      <c r="E418" s="187">
        <v>55.2</v>
      </c>
      <c r="F418" s="187">
        <v>55.2</v>
      </c>
    </row>
    <row r="419" spans="1:6" ht="94.5">
      <c r="A419" s="186" t="s">
        <v>507</v>
      </c>
      <c r="B419" s="319" t="s">
        <v>508</v>
      </c>
      <c r="C419" s="320" t="s">
        <v>219</v>
      </c>
      <c r="D419" s="321">
        <v>0</v>
      </c>
      <c r="E419" s="187">
        <v>0.7</v>
      </c>
      <c r="F419" s="187">
        <v>0.7</v>
      </c>
    </row>
    <row r="420" spans="1:6" ht="31.5">
      <c r="A420" s="186" t="s">
        <v>226</v>
      </c>
      <c r="B420" s="319" t="s">
        <v>508</v>
      </c>
      <c r="C420" s="320" t="s">
        <v>227</v>
      </c>
      <c r="D420" s="321">
        <v>0</v>
      </c>
      <c r="E420" s="187">
        <v>0.7</v>
      </c>
      <c r="F420" s="187">
        <v>0.7</v>
      </c>
    </row>
    <row r="421" spans="1:6" ht="47.25" customHeight="1">
      <c r="A421" s="186" t="s">
        <v>382</v>
      </c>
      <c r="B421" s="319" t="s">
        <v>508</v>
      </c>
      <c r="C421" s="320" t="s">
        <v>227</v>
      </c>
      <c r="D421" s="321">
        <v>104</v>
      </c>
      <c r="E421" s="187">
        <v>0.7</v>
      </c>
      <c r="F421" s="187">
        <v>0.7</v>
      </c>
    </row>
    <row r="422" spans="1:6" ht="31.5">
      <c r="A422" s="186" t="s">
        <v>509</v>
      </c>
      <c r="B422" s="319" t="s">
        <v>510</v>
      </c>
      <c r="C422" s="320" t="s">
        <v>219</v>
      </c>
      <c r="D422" s="321">
        <v>0</v>
      </c>
      <c r="E422" s="187">
        <v>37.4</v>
      </c>
      <c r="F422" s="187">
        <v>37.4</v>
      </c>
    </row>
    <row r="423" spans="1:6" ht="62.25" customHeight="1">
      <c r="A423" s="186" t="s">
        <v>242</v>
      </c>
      <c r="B423" s="319" t="s">
        <v>510</v>
      </c>
      <c r="C423" s="320" t="s">
        <v>0</v>
      </c>
      <c r="D423" s="321">
        <v>0</v>
      </c>
      <c r="E423" s="187">
        <v>34.9</v>
      </c>
      <c r="F423" s="187">
        <v>34.9</v>
      </c>
    </row>
    <row r="424" spans="1:6" ht="46.5" customHeight="1">
      <c r="A424" s="186" t="s">
        <v>382</v>
      </c>
      <c r="B424" s="319" t="s">
        <v>510</v>
      </c>
      <c r="C424" s="320" t="s">
        <v>0</v>
      </c>
      <c r="D424" s="321">
        <v>104</v>
      </c>
      <c r="E424" s="187">
        <v>34.9</v>
      </c>
      <c r="F424" s="187">
        <v>34.9</v>
      </c>
    </row>
    <row r="425" spans="1:6" ht="31.5">
      <c r="A425" s="186" t="s">
        <v>226</v>
      </c>
      <c r="B425" s="319" t="s">
        <v>510</v>
      </c>
      <c r="C425" s="320" t="s">
        <v>227</v>
      </c>
      <c r="D425" s="321">
        <v>0</v>
      </c>
      <c r="E425" s="187">
        <v>2.5</v>
      </c>
      <c r="F425" s="187">
        <v>2.5</v>
      </c>
    </row>
    <row r="426" spans="1:6" ht="46.5" customHeight="1">
      <c r="A426" s="186" t="s">
        <v>382</v>
      </c>
      <c r="B426" s="319" t="s">
        <v>510</v>
      </c>
      <c r="C426" s="320" t="s">
        <v>227</v>
      </c>
      <c r="D426" s="321">
        <v>104</v>
      </c>
      <c r="E426" s="187">
        <v>2.5</v>
      </c>
      <c r="F426" s="187">
        <v>2.5</v>
      </c>
    </row>
    <row r="427" spans="1:6" ht="31.5">
      <c r="A427" s="186" t="s">
        <v>511</v>
      </c>
      <c r="B427" s="319" t="s">
        <v>512</v>
      </c>
      <c r="C427" s="320" t="s">
        <v>219</v>
      </c>
      <c r="D427" s="321">
        <v>0</v>
      </c>
      <c r="E427" s="187">
        <v>210</v>
      </c>
      <c r="F427" s="187">
        <v>210</v>
      </c>
    </row>
    <row r="428" spans="1:6" ht="47.25">
      <c r="A428" s="186" t="s">
        <v>513</v>
      </c>
      <c r="B428" s="319" t="s">
        <v>514</v>
      </c>
      <c r="C428" s="320" t="s">
        <v>219</v>
      </c>
      <c r="D428" s="321">
        <v>0</v>
      </c>
      <c r="E428" s="187">
        <v>210</v>
      </c>
      <c r="F428" s="187">
        <v>210</v>
      </c>
    </row>
    <row r="429" spans="1:6">
      <c r="A429" s="186" t="s">
        <v>515</v>
      </c>
      <c r="B429" s="319" t="s">
        <v>516</v>
      </c>
      <c r="C429" s="320" t="s">
        <v>219</v>
      </c>
      <c r="D429" s="321">
        <v>0</v>
      </c>
      <c r="E429" s="187">
        <v>210</v>
      </c>
      <c r="F429" s="187">
        <v>210</v>
      </c>
    </row>
    <row r="430" spans="1:6">
      <c r="A430" s="186" t="s">
        <v>238</v>
      </c>
      <c r="B430" s="319" t="s">
        <v>516</v>
      </c>
      <c r="C430" s="320" t="s">
        <v>239</v>
      </c>
      <c r="D430" s="321">
        <v>0</v>
      </c>
      <c r="E430" s="187">
        <v>210</v>
      </c>
      <c r="F430" s="187">
        <v>210</v>
      </c>
    </row>
    <row r="431" spans="1:6">
      <c r="A431" s="186" t="s">
        <v>366</v>
      </c>
      <c r="B431" s="319" t="s">
        <v>516</v>
      </c>
      <c r="C431" s="320" t="s">
        <v>239</v>
      </c>
      <c r="D431" s="321">
        <v>113</v>
      </c>
      <c r="E431" s="187">
        <v>210</v>
      </c>
      <c r="F431" s="187">
        <v>210</v>
      </c>
    </row>
    <row r="432" spans="1:6" s="185" customFormat="1" ht="47.25">
      <c r="A432" s="183" t="s">
        <v>517</v>
      </c>
      <c r="B432" s="316" t="s">
        <v>518</v>
      </c>
      <c r="C432" s="317" t="s">
        <v>219</v>
      </c>
      <c r="D432" s="318">
        <v>0</v>
      </c>
      <c r="E432" s="184">
        <v>5179</v>
      </c>
      <c r="F432" s="184">
        <v>5260.5</v>
      </c>
    </row>
    <row r="433" spans="1:6" ht="47.25">
      <c r="A433" s="186" t="s">
        <v>519</v>
      </c>
      <c r="B433" s="319" t="s">
        <v>520</v>
      </c>
      <c r="C433" s="320" t="s">
        <v>219</v>
      </c>
      <c r="D433" s="321">
        <v>0</v>
      </c>
      <c r="E433" s="187">
        <v>386.7</v>
      </c>
      <c r="F433" s="187">
        <v>386.7</v>
      </c>
    </row>
    <row r="434" spans="1:6" ht="47.25">
      <c r="A434" s="186" t="s">
        <v>521</v>
      </c>
      <c r="B434" s="319" t="s">
        <v>522</v>
      </c>
      <c r="C434" s="320" t="s">
        <v>219</v>
      </c>
      <c r="D434" s="321">
        <v>0</v>
      </c>
      <c r="E434" s="187">
        <v>386.7</v>
      </c>
      <c r="F434" s="187">
        <v>386.7</v>
      </c>
    </row>
    <row r="435" spans="1:6" ht="47.25">
      <c r="A435" s="186" t="s">
        <v>523</v>
      </c>
      <c r="B435" s="319" t="s">
        <v>524</v>
      </c>
      <c r="C435" s="320" t="s">
        <v>219</v>
      </c>
      <c r="D435" s="321">
        <v>0</v>
      </c>
      <c r="E435" s="187">
        <v>37.4</v>
      </c>
      <c r="F435" s="187">
        <v>37.4</v>
      </c>
    </row>
    <row r="436" spans="1:6" ht="31.5">
      <c r="A436" s="186" t="s">
        <v>226</v>
      </c>
      <c r="B436" s="319" t="s">
        <v>524</v>
      </c>
      <c r="C436" s="320" t="s">
        <v>227</v>
      </c>
      <c r="D436" s="321">
        <v>0</v>
      </c>
      <c r="E436" s="187">
        <v>37.4</v>
      </c>
      <c r="F436" s="187">
        <v>37.4</v>
      </c>
    </row>
    <row r="437" spans="1:6">
      <c r="A437" s="186" t="s">
        <v>292</v>
      </c>
      <c r="B437" s="319" t="s">
        <v>524</v>
      </c>
      <c r="C437" s="320" t="s">
        <v>227</v>
      </c>
      <c r="D437" s="321">
        <v>709</v>
      </c>
      <c r="E437" s="187">
        <v>37.4</v>
      </c>
      <c r="F437" s="187">
        <v>37.4</v>
      </c>
    </row>
    <row r="438" spans="1:6">
      <c r="A438" s="186" t="s">
        <v>525</v>
      </c>
      <c r="B438" s="319" t="s">
        <v>526</v>
      </c>
      <c r="C438" s="320" t="s">
        <v>219</v>
      </c>
      <c r="D438" s="321">
        <v>0</v>
      </c>
      <c r="E438" s="187">
        <v>349.3</v>
      </c>
      <c r="F438" s="187">
        <v>349.3</v>
      </c>
    </row>
    <row r="439" spans="1:6" ht="31.5">
      <c r="A439" s="186" t="s">
        <v>226</v>
      </c>
      <c r="B439" s="319" t="s">
        <v>526</v>
      </c>
      <c r="C439" s="320" t="s">
        <v>227</v>
      </c>
      <c r="D439" s="321">
        <v>0</v>
      </c>
      <c r="E439" s="187">
        <v>349.3</v>
      </c>
      <c r="F439" s="187">
        <v>349.3</v>
      </c>
    </row>
    <row r="440" spans="1:6">
      <c r="A440" s="186" t="s">
        <v>527</v>
      </c>
      <c r="B440" s="319" t="s">
        <v>526</v>
      </c>
      <c r="C440" s="320" t="s">
        <v>227</v>
      </c>
      <c r="D440" s="321">
        <v>409</v>
      </c>
      <c r="E440" s="187">
        <v>349.3</v>
      </c>
      <c r="F440" s="187">
        <v>349.3</v>
      </c>
    </row>
    <row r="441" spans="1:6" ht="47.25">
      <c r="A441" s="186" t="s">
        <v>530</v>
      </c>
      <c r="B441" s="319" t="s">
        <v>531</v>
      </c>
      <c r="C441" s="320" t="s">
        <v>219</v>
      </c>
      <c r="D441" s="321">
        <v>0</v>
      </c>
      <c r="E441" s="187">
        <v>33.5</v>
      </c>
      <c r="F441" s="187">
        <v>33.5</v>
      </c>
    </row>
    <row r="442" spans="1:6" ht="63">
      <c r="A442" s="186" t="s">
        <v>532</v>
      </c>
      <c r="B442" s="319" t="s">
        <v>533</v>
      </c>
      <c r="C442" s="320" t="s">
        <v>219</v>
      </c>
      <c r="D442" s="321">
        <v>0</v>
      </c>
      <c r="E442" s="187">
        <v>33.5</v>
      </c>
      <c r="F442" s="187">
        <v>33.5</v>
      </c>
    </row>
    <row r="443" spans="1:6" ht="31.5">
      <c r="A443" s="186" t="s">
        <v>534</v>
      </c>
      <c r="B443" s="319" t="s">
        <v>535</v>
      </c>
      <c r="C443" s="320" t="s">
        <v>219</v>
      </c>
      <c r="D443" s="321">
        <v>0</v>
      </c>
      <c r="E443" s="187">
        <v>30.5</v>
      </c>
      <c r="F443" s="187">
        <v>30.5</v>
      </c>
    </row>
    <row r="444" spans="1:6" ht="31.5">
      <c r="A444" s="186" t="s">
        <v>226</v>
      </c>
      <c r="B444" s="319" t="s">
        <v>535</v>
      </c>
      <c r="C444" s="320" t="s">
        <v>227</v>
      </c>
      <c r="D444" s="321">
        <v>0</v>
      </c>
      <c r="E444" s="187">
        <v>30.5</v>
      </c>
      <c r="F444" s="187">
        <v>30.5</v>
      </c>
    </row>
    <row r="445" spans="1:6">
      <c r="A445" s="186" t="s">
        <v>366</v>
      </c>
      <c r="B445" s="319" t="s">
        <v>535</v>
      </c>
      <c r="C445" s="320" t="s">
        <v>227</v>
      </c>
      <c r="D445" s="321">
        <v>113</v>
      </c>
      <c r="E445" s="187">
        <v>30.5</v>
      </c>
      <c r="F445" s="187">
        <v>30.5</v>
      </c>
    </row>
    <row r="446" spans="1:6">
      <c r="A446" s="186" t="s">
        <v>536</v>
      </c>
      <c r="B446" s="319" t="s">
        <v>537</v>
      </c>
      <c r="C446" s="320" t="s">
        <v>219</v>
      </c>
      <c r="D446" s="321">
        <v>0</v>
      </c>
      <c r="E446" s="187">
        <v>3</v>
      </c>
      <c r="F446" s="187">
        <v>3</v>
      </c>
    </row>
    <row r="447" spans="1:6" ht="31.5">
      <c r="A447" s="186" t="s">
        <v>226</v>
      </c>
      <c r="B447" s="319" t="s">
        <v>537</v>
      </c>
      <c r="C447" s="320" t="s">
        <v>227</v>
      </c>
      <c r="D447" s="321">
        <v>0</v>
      </c>
      <c r="E447" s="187">
        <v>3</v>
      </c>
      <c r="F447" s="187">
        <v>3</v>
      </c>
    </row>
    <row r="448" spans="1:6">
      <c r="A448" s="186" t="s">
        <v>366</v>
      </c>
      <c r="B448" s="319" t="s">
        <v>537</v>
      </c>
      <c r="C448" s="320" t="s">
        <v>227</v>
      </c>
      <c r="D448" s="321">
        <v>113</v>
      </c>
      <c r="E448" s="187">
        <v>3</v>
      </c>
      <c r="F448" s="187">
        <v>3</v>
      </c>
    </row>
    <row r="449" spans="1:6" ht="31.5">
      <c r="A449" s="186" t="s">
        <v>538</v>
      </c>
      <c r="B449" s="319" t="s">
        <v>539</v>
      </c>
      <c r="C449" s="320" t="s">
        <v>219</v>
      </c>
      <c r="D449" s="321">
        <v>0</v>
      </c>
      <c r="E449" s="187">
        <v>4758.8</v>
      </c>
      <c r="F449" s="187">
        <v>4840.3</v>
      </c>
    </row>
    <row r="450" spans="1:6" ht="47.25">
      <c r="A450" s="186" t="s">
        <v>540</v>
      </c>
      <c r="B450" s="319" t="s">
        <v>541</v>
      </c>
      <c r="C450" s="320" t="s">
        <v>219</v>
      </c>
      <c r="D450" s="321">
        <v>0</v>
      </c>
      <c r="E450" s="187">
        <v>70</v>
      </c>
      <c r="F450" s="187">
        <v>70</v>
      </c>
    </row>
    <row r="451" spans="1:6" ht="47.25">
      <c r="A451" s="186" t="s">
        <v>542</v>
      </c>
      <c r="B451" s="319" t="s">
        <v>543</v>
      </c>
      <c r="C451" s="320" t="s">
        <v>219</v>
      </c>
      <c r="D451" s="321">
        <v>0</v>
      </c>
      <c r="E451" s="187">
        <v>25</v>
      </c>
      <c r="F451" s="187">
        <v>25</v>
      </c>
    </row>
    <row r="452" spans="1:6" ht="31.5">
      <c r="A452" s="186" t="s">
        <v>226</v>
      </c>
      <c r="B452" s="319" t="s">
        <v>543</v>
      </c>
      <c r="C452" s="320" t="s">
        <v>227</v>
      </c>
      <c r="D452" s="321">
        <v>0</v>
      </c>
      <c r="E452" s="187">
        <v>25</v>
      </c>
      <c r="F452" s="187">
        <v>25</v>
      </c>
    </row>
    <row r="453" spans="1:6">
      <c r="A453" s="186" t="s">
        <v>366</v>
      </c>
      <c r="B453" s="319" t="s">
        <v>543</v>
      </c>
      <c r="C453" s="320" t="s">
        <v>227</v>
      </c>
      <c r="D453" s="321">
        <v>113</v>
      </c>
      <c r="E453" s="187">
        <v>25</v>
      </c>
      <c r="F453" s="187">
        <v>25</v>
      </c>
    </row>
    <row r="454" spans="1:6" ht="47.25">
      <c r="A454" s="186" t="s">
        <v>544</v>
      </c>
      <c r="B454" s="319" t="s">
        <v>545</v>
      </c>
      <c r="C454" s="320" t="s">
        <v>219</v>
      </c>
      <c r="D454" s="321">
        <v>0</v>
      </c>
      <c r="E454" s="187">
        <v>15</v>
      </c>
      <c r="F454" s="187">
        <v>15</v>
      </c>
    </row>
    <row r="455" spans="1:6" ht="31.5">
      <c r="A455" s="186" t="s">
        <v>226</v>
      </c>
      <c r="B455" s="319" t="s">
        <v>545</v>
      </c>
      <c r="C455" s="320" t="s">
        <v>227</v>
      </c>
      <c r="D455" s="321">
        <v>0</v>
      </c>
      <c r="E455" s="187">
        <v>15</v>
      </c>
      <c r="F455" s="187">
        <v>15</v>
      </c>
    </row>
    <row r="456" spans="1:6">
      <c r="A456" s="186" t="s">
        <v>366</v>
      </c>
      <c r="B456" s="319" t="s">
        <v>545</v>
      </c>
      <c r="C456" s="320" t="s">
        <v>227</v>
      </c>
      <c r="D456" s="321">
        <v>113</v>
      </c>
      <c r="E456" s="187">
        <v>15</v>
      </c>
      <c r="F456" s="187">
        <v>15</v>
      </c>
    </row>
    <row r="457" spans="1:6" ht="78.75">
      <c r="A457" s="186" t="s">
        <v>546</v>
      </c>
      <c r="B457" s="319" t="s">
        <v>547</v>
      </c>
      <c r="C457" s="320" t="s">
        <v>219</v>
      </c>
      <c r="D457" s="321">
        <v>0</v>
      </c>
      <c r="E457" s="187">
        <v>5</v>
      </c>
      <c r="F457" s="187">
        <v>5</v>
      </c>
    </row>
    <row r="458" spans="1:6" ht="31.5">
      <c r="A458" s="186" t="s">
        <v>226</v>
      </c>
      <c r="B458" s="319" t="s">
        <v>547</v>
      </c>
      <c r="C458" s="320" t="s">
        <v>227</v>
      </c>
      <c r="D458" s="321">
        <v>0</v>
      </c>
      <c r="E458" s="187">
        <v>5</v>
      </c>
      <c r="F458" s="187">
        <v>5</v>
      </c>
    </row>
    <row r="459" spans="1:6">
      <c r="A459" s="186" t="s">
        <v>366</v>
      </c>
      <c r="B459" s="319" t="s">
        <v>547</v>
      </c>
      <c r="C459" s="320" t="s">
        <v>227</v>
      </c>
      <c r="D459" s="321">
        <v>113</v>
      </c>
      <c r="E459" s="187">
        <v>5</v>
      </c>
      <c r="F459" s="187">
        <v>5</v>
      </c>
    </row>
    <row r="460" spans="1:6" ht="47.25">
      <c r="A460" s="186" t="s">
        <v>548</v>
      </c>
      <c r="B460" s="319" t="s">
        <v>549</v>
      </c>
      <c r="C460" s="320" t="s">
        <v>219</v>
      </c>
      <c r="D460" s="321">
        <v>0</v>
      </c>
      <c r="E460" s="187">
        <v>10</v>
      </c>
      <c r="F460" s="187">
        <v>10</v>
      </c>
    </row>
    <row r="461" spans="1:6" ht="31.5">
      <c r="A461" s="186" t="s">
        <v>226</v>
      </c>
      <c r="B461" s="319" t="s">
        <v>549</v>
      </c>
      <c r="C461" s="320" t="s">
        <v>227</v>
      </c>
      <c r="D461" s="321">
        <v>0</v>
      </c>
      <c r="E461" s="187">
        <v>10</v>
      </c>
      <c r="F461" s="187">
        <v>10</v>
      </c>
    </row>
    <row r="462" spans="1:6">
      <c r="A462" s="186" t="s">
        <v>366</v>
      </c>
      <c r="B462" s="319" t="s">
        <v>549</v>
      </c>
      <c r="C462" s="320" t="s">
        <v>227</v>
      </c>
      <c r="D462" s="321">
        <v>113</v>
      </c>
      <c r="E462" s="187">
        <v>10</v>
      </c>
      <c r="F462" s="187">
        <v>10</v>
      </c>
    </row>
    <row r="463" spans="1:6" ht="46.5" customHeight="1">
      <c r="A463" s="186" t="s">
        <v>550</v>
      </c>
      <c r="B463" s="319" t="s">
        <v>551</v>
      </c>
      <c r="C463" s="320" t="s">
        <v>219</v>
      </c>
      <c r="D463" s="321">
        <v>0</v>
      </c>
      <c r="E463" s="187">
        <v>15</v>
      </c>
      <c r="F463" s="187">
        <v>15</v>
      </c>
    </row>
    <row r="464" spans="1:6" ht="31.5">
      <c r="A464" s="186" t="s">
        <v>226</v>
      </c>
      <c r="B464" s="319" t="s">
        <v>551</v>
      </c>
      <c r="C464" s="320" t="s">
        <v>227</v>
      </c>
      <c r="D464" s="321">
        <v>0</v>
      </c>
      <c r="E464" s="187">
        <v>15</v>
      </c>
      <c r="F464" s="187">
        <v>15</v>
      </c>
    </row>
    <row r="465" spans="1:6">
      <c r="A465" s="186" t="s">
        <v>366</v>
      </c>
      <c r="B465" s="319" t="s">
        <v>551</v>
      </c>
      <c r="C465" s="320" t="s">
        <v>227</v>
      </c>
      <c r="D465" s="321">
        <v>113</v>
      </c>
      <c r="E465" s="187">
        <v>15</v>
      </c>
      <c r="F465" s="187">
        <v>15</v>
      </c>
    </row>
    <row r="466" spans="1:6" ht="63">
      <c r="A466" s="186" t="s">
        <v>552</v>
      </c>
      <c r="B466" s="319" t="s">
        <v>553</v>
      </c>
      <c r="C466" s="320" t="s">
        <v>219</v>
      </c>
      <c r="D466" s="321">
        <v>0</v>
      </c>
      <c r="E466" s="187">
        <v>4688.8</v>
      </c>
      <c r="F466" s="187">
        <v>4770.3</v>
      </c>
    </row>
    <row r="467" spans="1:6" ht="31.5">
      <c r="A467" s="186" t="s">
        <v>233</v>
      </c>
      <c r="B467" s="319" t="s">
        <v>554</v>
      </c>
      <c r="C467" s="320" t="s">
        <v>219</v>
      </c>
      <c r="D467" s="321">
        <v>0</v>
      </c>
      <c r="E467" s="187">
        <v>8</v>
      </c>
      <c r="F467" s="187">
        <v>8</v>
      </c>
    </row>
    <row r="468" spans="1:6" ht="31.5">
      <c r="A468" s="186" t="s">
        <v>226</v>
      </c>
      <c r="B468" s="319" t="s">
        <v>554</v>
      </c>
      <c r="C468" s="320" t="s">
        <v>227</v>
      </c>
      <c r="D468" s="321">
        <v>0</v>
      </c>
      <c r="E468" s="187">
        <v>8</v>
      </c>
      <c r="F468" s="187">
        <v>8</v>
      </c>
    </row>
    <row r="469" spans="1:6" ht="31.5">
      <c r="A469" s="186" t="s">
        <v>235</v>
      </c>
      <c r="B469" s="319" t="s">
        <v>554</v>
      </c>
      <c r="C469" s="320" t="s">
        <v>227</v>
      </c>
      <c r="D469" s="321">
        <v>705</v>
      </c>
      <c r="E469" s="187">
        <v>8</v>
      </c>
      <c r="F469" s="187">
        <v>8</v>
      </c>
    </row>
    <row r="470" spans="1:6">
      <c r="A470" s="186" t="s">
        <v>236</v>
      </c>
      <c r="B470" s="319" t="s">
        <v>555</v>
      </c>
      <c r="C470" s="320" t="s">
        <v>219</v>
      </c>
      <c r="D470" s="321">
        <v>0</v>
      </c>
      <c r="E470" s="187">
        <v>3217.8</v>
      </c>
      <c r="F470" s="187">
        <v>3387.3</v>
      </c>
    </row>
    <row r="471" spans="1:6" ht="62.25" customHeight="1">
      <c r="A471" s="186" t="s">
        <v>242</v>
      </c>
      <c r="B471" s="319" t="s">
        <v>555</v>
      </c>
      <c r="C471" s="320" t="s">
        <v>0</v>
      </c>
      <c r="D471" s="321">
        <v>0</v>
      </c>
      <c r="E471" s="187">
        <v>2384.5</v>
      </c>
      <c r="F471" s="187">
        <v>2595.5</v>
      </c>
    </row>
    <row r="472" spans="1:6" ht="31.5">
      <c r="A472" s="186" t="s">
        <v>556</v>
      </c>
      <c r="B472" s="319" t="s">
        <v>555</v>
      </c>
      <c r="C472" s="320" t="s">
        <v>0</v>
      </c>
      <c r="D472" s="321">
        <v>314</v>
      </c>
      <c r="E472" s="187">
        <v>2384.5</v>
      </c>
      <c r="F472" s="187">
        <v>2595.5</v>
      </c>
    </row>
    <row r="473" spans="1:6" ht="31.5">
      <c r="A473" s="186" t="s">
        <v>226</v>
      </c>
      <c r="B473" s="319" t="s">
        <v>555</v>
      </c>
      <c r="C473" s="320" t="s">
        <v>227</v>
      </c>
      <c r="D473" s="321">
        <v>0</v>
      </c>
      <c r="E473" s="187">
        <v>833.3</v>
      </c>
      <c r="F473" s="187">
        <v>791.8</v>
      </c>
    </row>
    <row r="474" spans="1:6" ht="31.5">
      <c r="A474" s="186" t="s">
        <v>556</v>
      </c>
      <c r="B474" s="319" t="s">
        <v>555</v>
      </c>
      <c r="C474" s="320" t="s">
        <v>227</v>
      </c>
      <c r="D474" s="321">
        <v>314</v>
      </c>
      <c r="E474" s="187">
        <v>833.3</v>
      </c>
      <c r="F474" s="187">
        <v>791.8</v>
      </c>
    </row>
    <row r="475" spans="1:6" ht="157.5">
      <c r="A475" s="186" t="s">
        <v>279</v>
      </c>
      <c r="B475" s="319" t="s">
        <v>557</v>
      </c>
      <c r="C475" s="320" t="s">
        <v>219</v>
      </c>
      <c r="D475" s="321">
        <v>0</v>
      </c>
      <c r="E475" s="187">
        <v>1463</v>
      </c>
      <c r="F475" s="187">
        <v>1375</v>
      </c>
    </row>
    <row r="476" spans="1:6" ht="62.25" customHeight="1">
      <c r="A476" s="186" t="s">
        <v>242</v>
      </c>
      <c r="B476" s="319" t="s">
        <v>557</v>
      </c>
      <c r="C476" s="320" t="s">
        <v>0</v>
      </c>
      <c r="D476" s="321">
        <v>0</v>
      </c>
      <c r="E476" s="187">
        <v>1463</v>
      </c>
      <c r="F476" s="187">
        <v>1375</v>
      </c>
    </row>
    <row r="477" spans="1:6" ht="31.5">
      <c r="A477" s="186" t="s">
        <v>556</v>
      </c>
      <c r="B477" s="319" t="s">
        <v>557</v>
      </c>
      <c r="C477" s="320" t="s">
        <v>0</v>
      </c>
      <c r="D477" s="321">
        <v>314</v>
      </c>
      <c r="E477" s="187">
        <v>1463</v>
      </c>
      <c r="F477" s="187">
        <v>1375</v>
      </c>
    </row>
    <row r="478" spans="1:6" s="185" customFormat="1" ht="47.25">
      <c r="A478" s="183" t="s">
        <v>558</v>
      </c>
      <c r="B478" s="316" t="s">
        <v>559</v>
      </c>
      <c r="C478" s="317" t="s">
        <v>219</v>
      </c>
      <c r="D478" s="318">
        <v>0</v>
      </c>
      <c r="E478" s="184">
        <v>6787</v>
      </c>
      <c r="F478" s="184">
        <v>1287</v>
      </c>
    </row>
    <row r="479" spans="1:6" ht="47.25">
      <c r="A479" s="186" t="s">
        <v>560</v>
      </c>
      <c r="B479" s="319" t="s">
        <v>561</v>
      </c>
      <c r="C479" s="320" t="s">
        <v>219</v>
      </c>
      <c r="D479" s="321">
        <v>0</v>
      </c>
      <c r="E479" s="187">
        <v>166</v>
      </c>
      <c r="F479" s="187">
        <v>166</v>
      </c>
    </row>
    <row r="480" spans="1:6" ht="47.25">
      <c r="A480" s="186" t="s">
        <v>562</v>
      </c>
      <c r="B480" s="319" t="s">
        <v>563</v>
      </c>
      <c r="C480" s="320" t="s">
        <v>219</v>
      </c>
      <c r="D480" s="321">
        <v>0</v>
      </c>
      <c r="E480" s="187">
        <v>166</v>
      </c>
      <c r="F480" s="187">
        <v>166</v>
      </c>
    </row>
    <row r="481" spans="1:6" ht="47.25">
      <c r="A481" s="186" t="s">
        <v>564</v>
      </c>
      <c r="B481" s="319" t="s">
        <v>565</v>
      </c>
      <c r="C481" s="320" t="s">
        <v>219</v>
      </c>
      <c r="D481" s="321">
        <v>0</v>
      </c>
      <c r="E481" s="187">
        <v>106</v>
      </c>
      <c r="F481" s="187">
        <v>106</v>
      </c>
    </row>
    <row r="482" spans="1:6" ht="31.5">
      <c r="A482" s="186" t="s">
        <v>226</v>
      </c>
      <c r="B482" s="319" t="s">
        <v>565</v>
      </c>
      <c r="C482" s="320" t="s">
        <v>227</v>
      </c>
      <c r="D482" s="321">
        <v>0</v>
      </c>
      <c r="E482" s="187">
        <v>106</v>
      </c>
      <c r="F482" s="187">
        <v>106</v>
      </c>
    </row>
    <row r="483" spans="1:6">
      <c r="A483" s="186" t="s">
        <v>308</v>
      </c>
      <c r="B483" s="319" t="s">
        <v>565</v>
      </c>
      <c r="C483" s="320" t="s">
        <v>227</v>
      </c>
      <c r="D483" s="321">
        <v>707</v>
      </c>
      <c r="E483" s="187">
        <v>106</v>
      </c>
      <c r="F483" s="187">
        <v>106</v>
      </c>
    </row>
    <row r="484" spans="1:6" ht="47.25">
      <c r="A484" s="186" t="s">
        <v>566</v>
      </c>
      <c r="B484" s="319" t="s">
        <v>567</v>
      </c>
      <c r="C484" s="320" t="s">
        <v>219</v>
      </c>
      <c r="D484" s="321">
        <v>0</v>
      </c>
      <c r="E484" s="187">
        <v>40</v>
      </c>
      <c r="F484" s="187">
        <v>40</v>
      </c>
    </row>
    <row r="485" spans="1:6" ht="31.5">
      <c r="A485" s="186" t="s">
        <v>226</v>
      </c>
      <c r="B485" s="319" t="s">
        <v>567</v>
      </c>
      <c r="C485" s="320" t="s">
        <v>227</v>
      </c>
      <c r="D485" s="321">
        <v>0</v>
      </c>
      <c r="E485" s="187">
        <v>40</v>
      </c>
      <c r="F485" s="187">
        <v>40</v>
      </c>
    </row>
    <row r="486" spans="1:6">
      <c r="A486" s="186" t="s">
        <v>308</v>
      </c>
      <c r="B486" s="319" t="s">
        <v>567</v>
      </c>
      <c r="C486" s="320" t="s">
        <v>227</v>
      </c>
      <c r="D486" s="321">
        <v>707</v>
      </c>
      <c r="E486" s="187">
        <v>40</v>
      </c>
      <c r="F486" s="187">
        <v>40</v>
      </c>
    </row>
    <row r="487" spans="1:6" ht="47.25">
      <c r="A487" s="186" t="s">
        <v>568</v>
      </c>
      <c r="B487" s="319" t="s">
        <v>569</v>
      </c>
      <c r="C487" s="320" t="s">
        <v>219</v>
      </c>
      <c r="D487" s="321">
        <v>0</v>
      </c>
      <c r="E487" s="187">
        <v>20</v>
      </c>
      <c r="F487" s="187">
        <v>20</v>
      </c>
    </row>
    <row r="488" spans="1:6" ht="31.5">
      <c r="A488" s="186" t="s">
        <v>226</v>
      </c>
      <c r="B488" s="319" t="s">
        <v>569</v>
      </c>
      <c r="C488" s="320" t="s">
        <v>227</v>
      </c>
      <c r="D488" s="321">
        <v>0</v>
      </c>
      <c r="E488" s="187">
        <v>20</v>
      </c>
      <c r="F488" s="187">
        <v>20</v>
      </c>
    </row>
    <row r="489" spans="1:6">
      <c r="A489" s="186" t="s">
        <v>308</v>
      </c>
      <c r="B489" s="319" t="s">
        <v>569</v>
      </c>
      <c r="C489" s="320" t="s">
        <v>227</v>
      </c>
      <c r="D489" s="321">
        <v>707</v>
      </c>
      <c r="E489" s="187">
        <v>20</v>
      </c>
      <c r="F489" s="187">
        <v>20</v>
      </c>
    </row>
    <row r="490" spans="1:6" ht="47.25">
      <c r="A490" s="186" t="s">
        <v>570</v>
      </c>
      <c r="B490" s="319" t="s">
        <v>571</v>
      </c>
      <c r="C490" s="320" t="s">
        <v>219</v>
      </c>
      <c r="D490" s="321">
        <v>0</v>
      </c>
      <c r="E490" s="187">
        <v>6000</v>
      </c>
      <c r="F490" s="187">
        <v>500</v>
      </c>
    </row>
    <row r="491" spans="1:6" ht="31.5">
      <c r="A491" s="186" t="s">
        <v>572</v>
      </c>
      <c r="B491" s="319" t="s">
        <v>573</v>
      </c>
      <c r="C491" s="320" t="s">
        <v>219</v>
      </c>
      <c r="D491" s="321">
        <v>0</v>
      </c>
      <c r="E491" s="187">
        <v>410</v>
      </c>
      <c r="F491" s="187">
        <v>410</v>
      </c>
    </row>
    <row r="492" spans="1:6" ht="31.5">
      <c r="A492" s="186" t="s">
        <v>574</v>
      </c>
      <c r="B492" s="319" t="s">
        <v>575</v>
      </c>
      <c r="C492" s="320" t="s">
        <v>219</v>
      </c>
      <c r="D492" s="321">
        <v>0</v>
      </c>
      <c r="E492" s="187">
        <v>283</v>
      </c>
      <c r="F492" s="187">
        <v>283</v>
      </c>
    </row>
    <row r="493" spans="1:6" ht="31.5">
      <c r="A493" s="186" t="s">
        <v>226</v>
      </c>
      <c r="B493" s="319" t="s">
        <v>575</v>
      </c>
      <c r="C493" s="320" t="s">
        <v>227</v>
      </c>
      <c r="D493" s="321">
        <v>0</v>
      </c>
      <c r="E493" s="187">
        <v>283</v>
      </c>
      <c r="F493" s="187">
        <v>283</v>
      </c>
    </row>
    <row r="494" spans="1:6">
      <c r="A494" s="186" t="s">
        <v>576</v>
      </c>
      <c r="B494" s="319" t="s">
        <v>575</v>
      </c>
      <c r="C494" s="320" t="s">
        <v>227</v>
      </c>
      <c r="D494" s="321">
        <v>1101</v>
      </c>
      <c r="E494" s="187">
        <v>283</v>
      </c>
      <c r="F494" s="187">
        <v>283</v>
      </c>
    </row>
    <row r="495" spans="1:6" ht="31.5">
      <c r="A495" s="186" t="s">
        <v>577</v>
      </c>
      <c r="B495" s="319" t="s">
        <v>578</v>
      </c>
      <c r="C495" s="320" t="s">
        <v>219</v>
      </c>
      <c r="D495" s="321">
        <v>0</v>
      </c>
      <c r="E495" s="187">
        <v>6</v>
      </c>
      <c r="F495" s="187">
        <v>6</v>
      </c>
    </row>
    <row r="496" spans="1:6" ht="31.5">
      <c r="A496" s="186" t="s">
        <v>226</v>
      </c>
      <c r="B496" s="319" t="s">
        <v>578</v>
      </c>
      <c r="C496" s="320" t="s">
        <v>227</v>
      </c>
      <c r="D496" s="321">
        <v>0</v>
      </c>
      <c r="E496" s="187">
        <v>6</v>
      </c>
      <c r="F496" s="187">
        <v>6</v>
      </c>
    </row>
    <row r="497" spans="1:6">
      <c r="A497" s="186" t="s">
        <v>576</v>
      </c>
      <c r="B497" s="319" t="s">
        <v>578</v>
      </c>
      <c r="C497" s="320" t="s">
        <v>227</v>
      </c>
      <c r="D497" s="321">
        <v>1101</v>
      </c>
      <c r="E497" s="187">
        <v>6</v>
      </c>
      <c r="F497" s="187">
        <v>6</v>
      </c>
    </row>
    <row r="498" spans="1:6" ht="47.25">
      <c r="A498" s="186" t="s">
        <v>579</v>
      </c>
      <c r="B498" s="319" t="s">
        <v>580</v>
      </c>
      <c r="C498" s="320" t="s">
        <v>219</v>
      </c>
      <c r="D498" s="321">
        <v>0</v>
      </c>
      <c r="E498" s="187">
        <v>121</v>
      </c>
      <c r="F498" s="187">
        <v>121</v>
      </c>
    </row>
    <row r="499" spans="1:6" ht="31.5">
      <c r="A499" s="186" t="s">
        <v>226</v>
      </c>
      <c r="B499" s="319" t="s">
        <v>580</v>
      </c>
      <c r="C499" s="320" t="s">
        <v>227</v>
      </c>
      <c r="D499" s="321">
        <v>0</v>
      </c>
      <c r="E499" s="187">
        <v>121</v>
      </c>
      <c r="F499" s="187">
        <v>121</v>
      </c>
    </row>
    <row r="500" spans="1:6">
      <c r="A500" s="186" t="s">
        <v>576</v>
      </c>
      <c r="B500" s="319" t="s">
        <v>580</v>
      </c>
      <c r="C500" s="320" t="s">
        <v>227</v>
      </c>
      <c r="D500" s="321">
        <v>1101</v>
      </c>
      <c r="E500" s="187">
        <v>121</v>
      </c>
      <c r="F500" s="187">
        <v>121</v>
      </c>
    </row>
    <row r="501" spans="1:6" ht="31.5">
      <c r="A501" s="186" t="s">
        <v>581</v>
      </c>
      <c r="B501" s="319" t="s">
        <v>582</v>
      </c>
      <c r="C501" s="320" t="s">
        <v>219</v>
      </c>
      <c r="D501" s="321">
        <v>0</v>
      </c>
      <c r="E501" s="187">
        <v>5590</v>
      </c>
      <c r="F501" s="187">
        <v>90</v>
      </c>
    </row>
    <row r="502" spans="1:6" ht="31.5">
      <c r="A502" s="186" t="s">
        <v>583</v>
      </c>
      <c r="B502" s="319" t="s">
        <v>584</v>
      </c>
      <c r="C502" s="320" t="s">
        <v>219</v>
      </c>
      <c r="D502" s="321">
        <v>0</v>
      </c>
      <c r="E502" s="187">
        <v>75</v>
      </c>
      <c r="F502" s="187">
        <v>75</v>
      </c>
    </row>
    <row r="503" spans="1:6" ht="31.5">
      <c r="A503" s="186" t="s">
        <v>226</v>
      </c>
      <c r="B503" s="319" t="s">
        <v>584</v>
      </c>
      <c r="C503" s="320" t="s">
        <v>227</v>
      </c>
      <c r="D503" s="321">
        <v>0</v>
      </c>
      <c r="E503" s="187">
        <v>75</v>
      </c>
      <c r="F503" s="187">
        <v>75</v>
      </c>
    </row>
    <row r="504" spans="1:6">
      <c r="A504" s="186" t="s">
        <v>576</v>
      </c>
      <c r="B504" s="319" t="s">
        <v>584</v>
      </c>
      <c r="C504" s="320" t="s">
        <v>227</v>
      </c>
      <c r="D504" s="321">
        <v>1101</v>
      </c>
      <c r="E504" s="187">
        <v>75</v>
      </c>
      <c r="F504" s="187">
        <v>75</v>
      </c>
    </row>
    <row r="505" spans="1:6" ht="31.5">
      <c r="A505" s="186" t="s">
        <v>585</v>
      </c>
      <c r="B505" s="319" t="s">
        <v>586</v>
      </c>
      <c r="C505" s="320" t="s">
        <v>219</v>
      </c>
      <c r="D505" s="321">
        <v>0</v>
      </c>
      <c r="E505" s="187">
        <v>15</v>
      </c>
      <c r="F505" s="187">
        <v>15</v>
      </c>
    </row>
    <row r="506" spans="1:6" ht="31.5">
      <c r="A506" s="186" t="s">
        <v>226</v>
      </c>
      <c r="B506" s="319" t="s">
        <v>586</v>
      </c>
      <c r="C506" s="320" t="s">
        <v>227</v>
      </c>
      <c r="D506" s="321">
        <v>0</v>
      </c>
      <c r="E506" s="187">
        <v>15</v>
      </c>
      <c r="F506" s="187">
        <v>15</v>
      </c>
    </row>
    <row r="507" spans="1:6">
      <c r="A507" s="186" t="s">
        <v>576</v>
      </c>
      <c r="B507" s="319" t="s">
        <v>586</v>
      </c>
      <c r="C507" s="320" t="s">
        <v>227</v>
      </c>
      <c r="D507" s="321">
        <v>1101</v>
      </c>
      <c r="E507" s="187">
        <v>15</v>
      </c>
      <c r="F507" s="187">
        <v>15</v>
      </c>
    </row>
    <row r="508" spans="1:6" ht="141.75">
      <c r="A508" s="186" t="s">
        <v>587</v>
      </c>
      <c r="B508" s="319" t="s">
        <v>588</v>
      </c>
      <c r="C508" s="320" t="s">
        <v>219</v>
      </c>
      <c r="D508" s="321">
        <v>0</v>
      </c>
      <c r="E508" s="187">
        <v>5500</v>
      </c>
      <c r="F508" s="187">
        <v>0</v>
      </c>
    </row>
    <row r="509" spans="1:6" ht="31.5">
      <c r="A509" s="186" t="s">
        <v>360</v>
      </c>
      <c r="B509" s="319" t="s">
        <v>588</v>
      </c>
      <c r="C509" s="320" t="s">
        <v>361</v>
      </c>
      <c r="D509" s="321">
        <v>0</v>
      </c>
      <c r="E509" s="187">
        <v>5500</v>
      </c>
      <c r="F509" s="187">
        <v>0</v>
      </c>
    </row>
    <row r="510" spans="1:6">
      <c r="A510" s="186" t="s">
        <v>576</v>
      </c>
      <c r="B510" s="319" t="s">
        <v>588</v>
      </c>
      <c r="C510" s="320" t="s">
        <v>361</v>
      </c>
      <c r="D510" s="321">
        <v>1101</v>
      </c>
      <c r="E510" s="187">
        <v>5500</v>
      </c>
      <c r="F510" s="187">
        <v>0</v>
      </c>
    </row>
    <row r="511" spans="1:6" ht="31.5">
      <c r="A511" s="186" t="s">
        <v>589</v>
      </c>
      <c r="B511" s="319" t="s">
        <v>590</v>
      </c>
      <c r="C511" s="320" t="s">
        <v>219</v>
      </c>
      <c r="D511" s="321">
        <v>0</v>
      </c>
      <c r="E511" s="187">
        <v>537</v>
      </c>
      <c r="F511" s="187">
        <v>537</v>
      </c>
    </row>
    <row r="512" spans="1:6" ht="31.5">
      <c r="A512" s="186" t="s">
        <v>591</v>
      </c>
      <c r="B512" s="319" t="s">
        <v>592</v>
      </c>
      <c r="C512" s="320" t="s">
        <v>219</v>
      </c>
      <c r="D512" s="321">
        <v>0</v>
      </c>
      <c r="E512" s="187">
        <v>537</v>
      </c>
      <c r="F512" s="187">
        <v>537</v>
      </c>
    </row>
    <row r="513" spans="1:6" ht="63">
      <c r="A513" s="186" t="s">
        <v>593</v>
      </c>
      <c r="B513" s="319" t="s">
        <v>594</v>
      </c>
      <c r="C513" s="320" t="s">
        <v>219</v>
      </c>
      <c r="D513" s="321">
        <v>0</v>
      </c>
      <c r="E513" s="187">
        <v>25</v>
      </c>
      <c r="F513" s="187">
        <v>25</v>
      </c>
    </row>
    <row r="514" spans="1:6">
      <c r="A514" s="186" t="s">
        <v>303</v>
      </c>
      <c r="B514" s="319" t="s">
        <v>594</v>
      </c>
      <c r="C514" s="320" t="s">
        <v>304</v>
      </c>
      <c r="D514" s="321">
        <v>0</v>
      </c>
      <c r="E514" s="187">
        <v>25</v>
      </c>
      <c r="F514" s="187">
        <v>25</v>
      </c>
    </row>
    <row r="515" spans="1:6">
      <c r="A515" s="186" t="s">
        <v>394</v>
      </c>
      <c r="B515" s="319" t="s">
        <v>594</v>
      </c>
      <c r="C515" s="320" t="s">
        <v>304</v>
      </c>
      <c r="D515" s="321">
        <v>1003</v>
      </c>
      <c r="E515" s="187">
        <v>25</v>
      </c>
      <c r="F515" s="187">
        <v>25</v>
      </c>
    </row>
    <row r="516" spans="1:6" ht="31.5">
      <c r="A516" s="186" t="s">
        <v>595</v>
      </c>
      <c r="B516" s="319" t="s">
        <v>596</v>
      </c>
      <c r="C516" s="320" t="s">
        <v>219</v>
      </c>
      <c r="D516" s="321">
        <v>0</v>
      </c>
      <c r="E516" s="187">
        <v>512</v>
      </c>
      <c r="F516" s="187">
        <v>512</v>
      </c>
    </row>
    <row r="517" spans="1:6">
      <c r="A517" s="186" t="s">
        <v>303</v>
      </c>
      <c r="B517" s="319" t="s">
        <v>596</v>
      </c>
      <c r="C517" s="320" t="s">
        <v>304</v>
      </c>
      <c r="D517" s="321">
        <v>0</v>
      </c>
      <c r="E517" s="187">
        <v>512</v>
      </c>
      <c r="F517" s="187">
        <v>512</v>
      </c>
    </row>
    <row r="518" spans="1:6">
      <c r="A518" s="186" t="s">
        <v>394</v>
      </c>
      <c r="B518" s="319" t="s">
        <v>596</v>
      </c>
      <c r="C518" s="320" t="s">
        <v>304</v>
      </c>
      <c r="D518" s="321">
        <v>1003</v>
      </c>
      <c r="E518" s="187">
        <v>512</v>
      </c>
      <c r="F518" s="187">
        <v>512</v>
      </c>
    </row>
    <row r="519" spans="1:6" ht="63">
      <c r="A519" s="186" t="s">
        <v>597</v>
      </c>
      <c r="B519" s="319" t="s">
        <v>598</v>
      </c>
      <c r="C519" s="320" t="s">
        <v>219</v>
      </c>
      <c r="D519" s="321">
        <v>0</v>
      </c>
      <c r="E519" s="187">
        <v>84</v>
      </c>
      <c r="F519" s="187">
        <v>84</v>
      </c>
    </row>
    <row r="520" spans="1:6" ht="47.25">
      <c r="A520" s="186" t="s">
        <v>599</v>
      </c>
      <c r="B520" s="319" t="s">
        <v>600</v>
      </c>
      <c r="C520" s="320" t="s">
        <v>219</v>
      </c>
      <c r="D520" s="321">
        <v>0</v>
      </c>
      <c r="E520" s="187">
        <v>84</v>
      </c>
      <c r="F520" s="187">
        <v>84</v>
      </c>
    </row>
    <row r="521" spans="1:6" ht="31.5">
      <c r="A521" s="186" t="s">
        <v>601</v>
      </c>
      <c r="B521" s="319" t="s">
        <v>602</v>
      </c>
      <c r="C521" s="320" t="s">
        <v>219</v>
      </c>
      <c r="D521" s="321">
        <v>0</v>
      </c>
      <c r="E521" s="187">
        <v>20</v>
      </c>
      <c r="F521" s="187">
        <v>20</v>
      </c>
    </row>
    <row r="522" spans="1:6" ht="31.5">
      <c r="A522" s="186" t="s">
        <v>226</v>
      </c>
      <c r="B522" s="319" t="s">
        <v>602</v>
      </c>
      <c r="C522" s="320" t="s">
        <v>227</v>
      </c>
      <c r="D522" s="321">
        <v>0</v>
      </c>
      <c r="E522" s="187">
        <v>20</v>
      </c>
      <c r="F522" s="187">
        <v>20</v>
      </c>
    </row>
    <row r="523" spans="1:6">
      <c r="A523" s="186" t="s">
        <v>308</v>
      </c>
      <c r="B523" s="319" t="s">
        <v>602</v>
      </c>
      <c r="C523" s="320" t="s">
        <v>227</v>
      </c>
      <c r="D523" s="321">
        <v>707</v>
      </c>
      <c r="E523" s="187">
        <v>20</v>
      </c>
      <c r="F523" s="187">
        <v>20</v>
      </c>
    </row>
    <row r="524" spans="1:6" ht="31.5">
      <c r="A524" s="186" t="s">
        <v>603</v>
      </c>
      <c r="B524" s="319" t="s">
        <v>604</v>
      </c>
      <c r="C524" s="320" t="s">
        <v>219</v>
      </c>
      <c r="D524" s="321">
        <v>0</v>
      </c>
      <c r="E524" s="187">
        <v>64</v>
      </c>
      <c r="F524" s="187">
        <v>64</v>
      </c>
    </row>
    <row r="525" spans="1:6" ht="31.5">
      <c r="A525" s="186" t="s">
        <v>226</v>
      </c>
      <c r="B525" s="319" t="s">
        <v>604</v>
      </c>
      <c r="C525" s="320" t="s">
        <v>227</v>
      </c>
      <c r="D525" s="321">
        <v>0</v>
      </c>
      <c r="E525" s="187">
        <v>64</v>
      </c>
      <c r="F525" s="187">
        <v>64</v>
      </c>
    </row>
    <row r="526" spans="1:6">
      <c r="A526" s="186" t="s">
        <v>308</v>
      </c>
      <c r="B526" s="319" t="s">
        <v>604</v>
      </c>
      <c r="C526" s="320" t="s">
        <v>227</v>
      </c>
      <c r="D526" s="321">
        <v>707</v>
      </c>
      <c r="E526" s="187">
        <v>64</v>
      </c>
      <c r="F526" s="187">
        <v>64</v>
      </c>
    </row>
    <row r="527" spans="1:6" s="185" customFormat="1" ht="47.25">
      <c r="A527" s="183" t="s">
        <v>605</v>
      </c>
      <c r="B527" s="316" t="s">
        <v>606</v>
      </c>
      <c r="C527" s="317" t="s">
        <v>219</v>
      </c>
      <c r="D527" s="318">
        <v>0</v>
      </c>
      <c r="E527" s="184">
        <v>238</v>
      </c>
      <c r="F527" s="184">
        <v>80</v>
      </c>
    </row>
    <row r="528" spans="1:6" ht="47.25">
      <c r="A528" s="186" t="s">
        <v>607</v>
      </c>
      <c r="B528" s="319" t="s">
        <v>608</v>
      </c>
      <c r="C528" s="320" t="s">
        <v>219</v>
      </c>
      <c r="D528" s="321">
        <v>0</v>
      </c>
      <c r="E528" s="187">
        <v>238</v>
      </c>
      <c r="F528" s="187">
        <v>80</v>
      </c>
    </row>
    <row r="529" spans="1:6" ht="47.25">
      <c r="A529" s="186" t="s">
        <v>609</v>
      </c>
      <c r="B529" s="319" t="s">
        <v>610</v>
      </c>
      <c r="C529" s="320" t="s">
        <v>219</v>
      </c>
      <c r="D529" s="321">
        <v>0</v>
      </c>
      <c r="E529" s="187">
        <v>50</v>
      </c>
      <c r="F529" s="187">
        <v>55</v>
      </c>
    </row>
    <row r="530" spans="1:6">
      <c r="A530" s="186" t="s">
        <v>303</v>
      </c>
      <c r="B530" s="319" t="s">
        <v>610</v>
      </c>
      <c r="C530" s="320" t="s">
        <v>304</v>
      </c>
      <c r="D530" s="321">
        <v>0</v>
      </c>
      <c r="E530" s="187">
        <v>50</v>
      </c>
      <c r="F530" s="187">
        <v>55</v>
      </c>
    </row>
    <row r="531" spans="1:6">
      <c r="A531" s="186" t="s">
        <v>611</v>
      </c>
      <c r="B531" s="319" t="s">
        <v>610</v>
      </c>
      <c r="C531" s="320" t="s">
        <v>304</v>
      </c>
      <c r="D531" s="321">
        <v>909</v>
      </c>
      <c r="E531" s="187">
        <v>50</v>
      </c>
      <c r="F531" s="187">
        <v>55</v>
      </c>
    </row>
    <row r="532" spans="1:6" ht="31.5">
      <c r="A532" s="186" t="s">
        <v>612</v>
      </c>
      <c r="B532" s="319" t="s">
        <v>613</v>
      </c>
      <c r="C532" s="320" t="s">
        <v>219</v>
      </c>
      <c r="D532" s="321">
        <v>0</v>
      </c>
      <c r="E532" s="187">
        <v>20</v>
      </c>
      <c r="F532" s="187">
        <v>25</v>
      </c>
    </row>
    <row r="533" spans="1:6" ht="31.5">
      <c r="A533" s="186" t="s">
        <v>226</v>
      </c>
      <c r="B533" s="319" t="s">
        <v>613</v>
      </c>
      <c r="C533" s="320" t="s">
        <v>227</v>
      </c>
      <c r="D533" s="321">
        <v>0</v>
      </c>
      <c r="E533" s="187">
        <v>20</v>
      </c>
      <c r="F533" s="187">
        <v>25</v>
      </c>
    </row>
    <row r="534" spans="1:6">
      <c r="A534" s="186" t="s">
        <v>611</v>
      </c>
      <c r="B534" s="319" t="s">
        <v>613</v>
      </c>
      <c r="C534" s="320" t="s">
        <v>227</v>
      </c>
      <c r="D534" s="321">
        <v>909</v>
      </c>
      <c r="E534" s="187">
        <v>20</v>
      </c>
      <c r="F534" s="187">
        <v>25</v>
      </c>
    </row>
    <row r="535" spans="1:6" ht="31.5">
      <c r="A535" s="186" t="s">
        <v>614</v>
      </c>
      <c r="B535" s="319" t="s">
        <v>615</v>
      </c>
      <c r="C535" s="320" t="s">
        <v>219</v>
      </c>
      <c r="D535" s="321">
        <v>0</v>
      </c>
      <c r="E535" s="187">
        <v>168</v>
      </c>
      <c r="F535" s="187">
        <v>0</v>
      </c>
    </row>
    <row r="536" spans="1:6" ht="31.5">
      <c r="A536" s="186" t="s">
        <v>226</v>
      </c>
      <c r="B536" s="319" t="s">
        <v>615</v>
      </c>
      <c r="C536" s="320" t="s">
        <v>227</v>
      </c>
      <c r="D536" s="321">
        <v>0</v>
      </c>
      <c r="E536" s="187">
        <v>168</v>
      </c>
      <c r="F536" s="187">
        <v>0</v>
      </c>
    </row>
    <row r="537" spans="1:6">
      <c r="A537" s="186" t="s">
        <v>611</v>
      </c>
      <c r="B537" s="319" t="s">
        <v>615</v>
      </c>
      <c r="C537" s="320" t="s">
        <v>227</v>
      </c>
      <c r="D537" s="321">
        <v>909</v>
      </c>
      <c r="E537" s="187">
        <v>168</v>
      </c>
      <c r="F537" s="187">
        <v>0</v>
      </c>
    </row>
    <row r="538" spans="1:6" s="185" customFormat="1" ht="47.25">
      <c r="A538" s="183" t="s">
        <v>616</v>
      </c>
      <c r="B538" s="316" t="s">
        <v>617</v>
      </c>
      <c r="C538" s="317" t="s">
        <v>219</v>
      </c>
      <c r="D538" s="318">
        <v>0</v>
      </c>
      <c r="E538" s="184">
        <v>332.1</v>
      </c>
      <c r="F538" s="184">
        <v>332.2</v>
      </c>
    </row>
    <row r="539" spans="1:6" ht="46.5" customHeight="1">
      <c r="A539" s="186" t="s">
        <v>618</v>
      </c>
      <c r="B539" s="319" t="s">
        <v>619</v>
      </c>
      <c r="C539" s="320" t="s">
        <v>219</v>
      </c>
      <c r="D539" s="321">
        <v>0</v>
      </c>
      <c r="E539" s="187">
        <v>232.1</v>
      </c>
      <c r="F539" s="187">
        <v>232.2</v>
      </c>
    </row>
    <row r="540" spans="1:6" ht="63">
      <c r="A540" s="186" t="s">
        <v>620</v>
      </c>
      <c r="B540" s="319" t="s">
        <v>621</v>
      </c>
      <c r="C540" s="320" t="s">
        <v>219</v>
      </c>
      <c r="D540" s="321">
        <v>0</v>
      </c>
      <c r="E540" s="187">
        <v>227.1</v>
      </c>
      <c r="F540" s="187">
        <v>227.2</v>
      </c>
    </row>
    <row r="541" spans="1:6" ht="47.25">
      <c r="A541" s="186" t="s">
        <v>622</v>
      </c>
      <c r="B541" s="319" t="s">
        <v>623</v>
      </c>
      <c r="C541" s="320" t="s">
        <v>219</v>
      </c>
      <c r="D541" s="321">
        <v>0</v>
      </c>
      <c r="E541" s="187">
        <v>227.1</v>
      </c>
      <c r="F541" s="187">
        <v>227.2</v>
      </c>
    </row>
    <row r="542" spans="1:6" ht="31.5">
      <c r="A542" s="186" t="s">
        <v>226</v>
      </c>
      <c r="B542" s="319" t="s">
        <v>623</v>
      </c>
      <c r="C542" s="320" t="s">
        <v>227</v>
      </c>
      <c r="D542" s="321">
        <v>0</v>
      </c>
      <c r="E542" s="187">
        <v>227.1</v>
      </c>
      <c r="F542" s="187">
        <v>227.2</v>
      </c>
    </row>
    <row r="543" spans="1:6">
      <c r="A543" s="186" t="s">
        <v>319</v>
      </c>
      <c r="B543" s="319" t="s">
        <v>623</v>
      </c>
      <c r="C543" s="320" t="s">
        <v>227</v>
      </c>
      <c r="D543" s="321">
        <v>801</v>
      </c>
      <c r="E543" s="187">
        <v>227.1</v>
      </c>
      <c r="F543" s="187">
        <v>227.2</v>
      </c>
    </row>
    <row r="544" spans="1:6" ht="78.75">
      <c r="A544" s="186" t="s">
        <v>624</v>
      </c>
      <c r="B544" s="319" t="s">
        <v>625</v>
      </c>
      <c r="C544" s="320" t="s">
        <v>219</v>
      </c>
      <c r="D544" s="321">
        <v>0</v>
      </c>
      <c r="E544" s="187">
        <v>5</v>
      </c>
      <c r="F544" s="187">
        <v>5</v>
      </c>
    </row>
    <row r="545" spans="1:6" ht="31.5">
      <c r="A545" s="186" t="s">
        <v>626</v>
      </c>
      <c r="B545" s="319" t="s">
        <v>627</v>
      </c>
      <c r="C545" s="320" t="s">
        <v>219</v>
      </c>
      <c r="D545" s="321">
        <v>0</v>
      </c>
      <c r="E545" s="187">
        <v>5</v>
      </c>
      <c r="F545" s="187">
        <v>5</v>
      </c>
    </row>
    <row r="546" spans="1:6" ht="31.5">
      <c r="A546" s="186" t="s">
        <v>226</v>
      </c>
      <c r="B546" s="319" t="s">
        <v>627</v>
      </c>
      <c r="C546" s="320" t="s">
        <v>227</v>
      </c>
      <c r="D546" s="321">
        <v>0</v>
      </c>
      <c r="E546" s="187">
        <v>5</v>
      </c>
      <c r="F546" s="187">
        <v>5</v>
      </c>
    </row>
    <row r="547" spans="1:6">
      <c r="A547" s="186" t="s">
        <v>628</v>
      </c>
      <c r="B547" s="319" t="s">
        <v>627</v>
      </c>
      <c r="C547" s="320" t="s">
        <v>227</v>
      </c>
      <c r="D547" s="321">
        <v>1006</v>
      </c>
      <c r="E547" s="187">
        <v>5</v>
      </c>
      <c r="F547" s="187">
        <v>5</v>
      </c>
    </row>
    <row r="548" spans="1:6" ht="47.25">
      <c r="A548" s="186" t="s">
        <v>629</v>
      </c>
      <c r="B548" s="319" t="s">
        <v>630</v>
      </c>
      <c r="C548" s="320" t="s">
        <v>219</v>
      </c>
      <c r="D548" s="321">
        <v>0</v>
      </c>
      <c r="E548" s="187">
        <v>100</v>
      </c>
      <c r="F548" s="187">
        <v>100</v>
      </c>
    </row>
    <row r="549" spans="1:6" ht="47.25">
      <c r="A549" s="186" t="s">
        <v>631</v>
      </c>
      <c r="B549" s="319" t="s">
        <v>632</v>
      </c>
      <c r="C549" s="320" t="s">
        <v>219</v>
      </c>
      <c r="D549" s="321">
        <v>0</v>
      </c>
      <c r="E549" s="187">
        <v>100</v>
      </c>
      <c r="F549" s="187">
        <v>100</v>
      </c>
    </row>
    <row r="550" spans="1:6" ht="31.5">
      <c r="A550" s="186" t="s">
        <v>633</v>
      </c>
      <c r="B550" s="319" t="s">
        <v>634</v>
      </c>
      <c r="C550" s="320" t="s">
        <v>219</v>
      </c>
      <c r="D550" s="321">
        <v>0</v>
      </c>
      <c r="E550" s="187">
        <v>5</v>
      </c>
      <c r="F550" s="187">
        <v>5</v>
      </c>
    </row>
    <row r="551" spans="1:6" ht="31.5">
      <c r="A551" s="186" t="s">
        <v>226</v>
      </c>
      <c r="B551" s="319" t="s">
        <v>634</v>
      </c>
      <c r="C551" s="320" t="s">
        <v>227</v>
      </c>
      <c r="D551" s="321">
        <v>0</v>
      </c>
      <c r="E551" s="187">
        <v>5</v>
      </c>
      <c r="F551" s="187">
        <v>5</v>
      </c>
    </row>
    <row r="552" spans="1:6">
      <c r="A552" s="186" t="s">
        <v>628</v>
      </c>
      <c r="B552" s="319" t="s">
        <v>634</v>
      </c>
      <c r="C552" s="320" t="s">
        <v>227</v>
      </c>
      <c r="D552" s="321">
        <v>1006</v>
      </c>
      <c r="E552" s="187">
        <v>5</v>
      </c>
      <c r="F552" s="187">
        <v>5</v>
      </c>
    </row>
    <row r="553" spans="1:6" ht="31.5">
      <c r="A553" s="186" t="s">
        <v>635</v>
      </c>
      <c r="B553" s="319" t="s">
        <v>636</v>
      </c>
      <c r="C553" s="320" t="s">
        <v>219</v>
      </c>
      <c r="D553" s="321">
        <v>0</v>
      </c>
      <c r="E553" s="187">
        <v>13</v>
      </c>
      <c r="F553" s="187">
        <v>13</v>
      </c>
    </row>
    <row r="554" spans="1:6" ht="31.5">
      <c r="A554" s="186" t="s">
        <v>226</v>
      </c>
      <c r="B554" s="319" t="s">
        <v>636</v>
      </c>
      <c r="C554" s="320" t="s">
        <v>227</v>
      </c>
      <c r="D554" s="321">
        <v>0</v>
      </c>
      <c r="E554" s="187">
        <v>13</v>
      </c>
      <c r="F554" s="187">
        <v>13</v>
      </c>
    </row>
    <row r="555" spans="1:6">
      <c r="A555" s="186" t="s">
        <v>628</v>
      </c>
      <c r="B555" s="319" t="s">
        <v>636</v>
      </c>
      <c r="C555" s="320" t="s">
        <v>227</v>
      </c>
      <c r="D555" s="321">
        <v>1006</v>
      </c>
      <c r="E555" s="187">
        <v>13</v>
      </c>
      <c r="F555" s="187">
        <v>13</v>
      </c>
    </row>
    <row r="556" spans="1:6" ht="31.5">
      <c r="A556" s="186" t="s">
        <v>637</v>
      </c>
      <c r="B556" s="319" t="s">
        <v>638</v>
      </c>
      <c r="C556" s="320" t="s">
        <v>219</v>
      </c>
      <c r="D556" s="321">
        <v>0</v>
      </c>
      <c r="E556" s="187">
        <v>30</v>
      </c>
      <c r="F556" s="187">
        <v>30</v>
      </c>
    </row>
    <row r="557" spans="1:6" ht="31.5">
      <c r="A557" s="186" t="s">
        <v>226</v>
      </c>
      <c r="B557" s="319" t="s">
        <v>638</v>
      </c>
      <c r="C557" s="320" t="s">
        <v>227</v>
      </c>
      <c r="D557" s="321">
        <v>0</v>
      </c>
      <c r="E557" s="187">
        <v>30</v>
      </c>
      <c r="F557" s="187">
        <v>30</v>
      </c>
    </row>
    <row r="558" spans="1:6">
      <c r="A558" s="186" t="s">
        <v>628</v>
      </c>
      <c r="B558" s="319" t="s">
        <v>638</v>
      </c>
      <c r="C558" s="320" t="s">
        <v>227</v>
      </c>
      <c r="D558" s="321">
        <v>1006</v>
      </c>
      <c r="E558" s="187">
        <v>30</v>
      </c>
      <c r="F558" s="187">
        <v>30</v>
      </c>
    </row>
    <row r="559" spans="1:6" ht="31.5">
      <c r="A559" s="186" t="s">
        <v>639</v>
      </c>
      <c r="B559" s="319" t="s">
        <v>640</v>
      </c>
      <c r="C559" s="320" t="s">
        <v>219</v>
      </c>
      <c r="D559" s="321">
        <v>0</v>
      </c>
      <c r="E559" s="187">
        <v>39</v>
      </c>
      <c r="F559" s="187">
        <v>39</v>
      </c>
    </row>
    <row r="560" spans="1:6" ht="31.5">
      <c r="A560" s="186" t="s">
        <v>226</v>
      </c>
      <c r="B560" s="319" t="s">
        <v>640</v>
      </c>
      <c r="C560" s="320" t="s">
        <v>227</v>
      </c>
      <c r="D560" s="321">
        <v>0</v>
      </c>
      <c r="E560" s="187">
        <v>39</v>
      </c>
      <c r="F560" s="187">
        <v>39</v>
      </c>
    </row>
    <row r="561" spans="1:6">
      <c r="A561" s="186" t="s">
        <v>628</v>
      </c>
      <c r="B561" s="319" t="s">
        <v>640</v>
      </c>
      <c r="C561" s="320" t="s">
        <v>227</v>
      </c>
      <c r="D561" s="321">
        <v>1006</v>
      </c>
      <c r="E561" s="187">
        <v>39</v>
      </c>
      <c r="F561" s="187">
        <v>39</v>
      </c>
    </row>
    <row r="562" spans="1:6" ht="31.5">
      <c r="A562" s="186" t="s">
        <v>641</v>
      </c>
      <c r="B562" s="319" t="s">
        <v>642</v>
      </c>
      <c r="C562" s="320" t="s">
        <v>219</v>
      </c>
      <c r="D562" s="321">
        <v>0</v>
      </c>
      <c r="E562" s="187">
        <v>2</v>
      </c>
      <c r="F562" s="187">
        <v>2</v>
      </c>
    </row>
    <row r="563" spans="1:6" ht="31.5">
      <c r="A563" s="186" t="s">
        <v>226</v>
      </c>
      <c r="B563" s="319" t="s">
        <v>642</v>
      </c>
      <c r="C563" s="320" t="s">
        <v>227</v>
      </c>
      <c r="D563" s="321">
        <v>0</v>
      </c>
      <c r="E563" s="187">
        <v>2</v>
      </c>
      <c r="F563" s="187">
        <v>2</v>
      </c>
    </row>
    <row r="564" spans="1:6">
      <c r="A564" s="186" t="s">
        <v>628</v>
      </c>
      <c r="B564" s="319" t="s">
        <v>642</v>
      </c>
      <c r="C564" s="320" t="s">
        <v>227</v>
      </c>
      <c r="D564" s="321">
        <v>1006</v>
      </c>
      <c r="E564" s="187">
        <v>2</v>
      </c>
      <c r="F564" s="187">
        <v>2</v>
      </c>
    </row>
    <row r="565" spans="1:6" ht="31.5">
      <c r="A565" s="186" t="s">
        <v>643</v>
      </c>
      <c r="B565" s="319" t="s">
        <v>644</v>
      </c>
      <c r="C565" s="320" t="s">
        <v>219</v>
      </c>
      <c r="D565" s="321">
        <v>0</v>
      </c>
      <c r="E565" s="187">
        <v>11</v>
      </c>
      <c r="F565" s="187">
        <v>11</v>
      </c>
    </row>
    <row r="566" spans="1:6" ht="31.5">
      <c r="A566" s="186" t="s">
        <v>226</v>
      </c>
      <c r="B566" s="319" t="s">
        <v>644</v>
      </c>
      <c r="C566" s="320" t="s">
        <v>227</v>
      </c>
      <c r="D566" s="321">
        <v>0</v>
      </c>
      <c r="E566" s="187">
        <v>11</v>
      </c>
      <c r="F566" s="187">
        <v>11</v>
      </c>
    </row>
    <row r="567" spans="1:6">
      <c r="A567" s="186" t="s">
        <v>628</v>
      </c>
      <c r="B567" s="319" t="s">
        <v>644</v>
      </c>
      <c r="C567" s="320" t="s">
        <v>227</v>
      </c>
      <c r="D567" s="321">
        <v>1006</v>
      </c>
      <c r="E567" s="187">
        <v>11</v>
      </c>
      <c r="F567" s="187">
        <v>11</v>
      </c>
    </row>
    <row r="568" spans="1:6" s="185" customFormat="1">
      <c r="A568" s="183" t="s">
        <v>645</v>
      </c>
      <c r="B568" s="316" t="s">
        <v>646</v>
      </c>
      <c r="C568" s="317" t="s">
        <v>219</v>
      </c>
      <c r="D568" s="318">
        <v>0</v>
      </c>
      <c r="E568" s="184">
        <v>12187.6</v>
      </c>
      <c r="F568" s="184">
        <v>12298.2</v>
      </c>
    </row>
    <row r="569" spans="1:6" ht="31.5">
      <c r="A569" s="186" t="s">
        <v>647</v>
      </c>
      <c r="B569" s="319" t="s">
        <v>648</v>
      </c>
      <c r="C569" s="320" t="s">
        <v>219</v>
      </c>
      <c r="D569" s="321">
        <v>0</v>
      </c>
      <c r="E569" s="187">
        <v>1260.9000000000001</v>
      </c>
      <c r="F569" s="187">
        <v>1315.3</v>
      </c>
    </row>
    <row r="570" spans="1:6" ht="31.5">
      <c r="A570" s="186" t="s">
        <v>649</v>
      </c>
      <c r="B570" s="319" t="s">
        <v>650</v>
      </c>
      <c r="C570" s="320" t="s">
        <v>219</v>
      </c>
      <c r="D570" s="321">
        <v>0</v>
      </c>
      <c r="E570" s="187">
        <v>891</v>
      </c>
      <c r="F570" s="187">
        <v>923</v>
      </c>
    </row>
    <row r="571" spans="1:6">
      <c r="A571" s="186" t="s">
        <v>348</v>
      </c>
      <c r="B571" s="319" t="s">
        <v>651</v>
      </c>
      <c r="C571" s="320" t="s">
        <v>219</v>
      </c>
      <c r="D571" s="321">
        <v>0</v>
      </c>
      <c r="E571" s="187">
        <v>548</v>
      </c>
      <c r="F571" s="187">
        <v>601</v>
      </c>
    </row>
    <row r="572" spans="1:6" ht="62.25" customHeight="1">
      <c r="A572" s="186" t="s">
        <v>242</v>
      </c>
      <c r="B572" s="319" t="s">
        <v>651</v>
      </c>
      <c r="C572" s="320" t="s">
        <v>0</v>
      </c>
      <c r="D572" s="321">
        <v>0</v>
      </c>
      <c r="E572" s="187">
        <v>548</v>
      </c>
      <c r="F572" s="187">
        <v>601</v>
      </c>
    </row>
    <row r="573" spans="1:6" ht="47.25">
      <c r="A573" s="186" t="s">
        <v>652</v>
      </c>
      <c r="B573" s="319" t="s">
        <v>651</v>
      </c>
      <c r="C573" s="320" t="s">
        <v>0</v>
      </c>
      <c r="D573" s="321">
        <v>103</v>
      </c>
      <c r="E573" s="187">
        <v>548</v>
      </c>
      <c r="F573" s="187">
        <v>601</v>
      </c>
    </row>
    <row r="574" spans="1:6" ht="157.5">
      <c r="A574" s="186" t="s">
        <v>279</v>
      </c>
      <c r="B574" s="319" t="s">
        <v>653</v>
      </c>
      <c r="C574" s="320" t="s">
        <v>219</v>
      </c>
      <c r="D574" s="321">
        <v>0</v>
      </c>
      <c r="E574" s="187">
        <v>343</v>
      </c>
      <c r="F574" s="187">
        <v>322</v>
      </c>
    </row>
    <row r="575" spans="1:6" ht="62.25" customHeight="1">
      <c r="A575" s="186" t="s">
        <v>242</v>
      </c>
      <c r="B575" s="319" t="s">
        <v>653</v>
      </c>
      <c r="C575" s="320" t="s">
        <v>0</v>
      </c>
      <c r="D575" s="321">
        <v>0</v>
      </c>
      <c r="E575" s="187">
        <v>343</v>
      </c>
      <c r="F575" s="187">
        <v>322</v>
      </c>
    </row>
    <row r="576" spans="1:6" ht="47.25">
      <c r="A576" s="186" t="s">
        <v>652</v>
      </c>
      <c r="B576" s="319" t="s">
        <v>653</v>
      </c>
      <c r="C576" s="320" t="s">
        <v>0</v>
      </c>
      <c r="D576" s="321">
        <v>103</v>
      </c>
      <c r="E576" s="187">
        <v>343</v>
      </c>
      <c r="F576" s="187">
        <v>322</v>
      </c>
    </row>
    <row r="577" spans="1:6" ht="31.5">
      <c r="A577" s="186" t="s">
        <v>654</v>
      </c>
      <c r="B577" s="319" t="s">
        <v>655</v>
      </c>
      <c r="C577" s="320" t="s">
        <v>219</v>
      </c>
      <c r="D577" s="321">
        <v>0</v>
      </c>
      <c r="E577" s="187">
        <v>369.9</v>
      </c>
      <c r="F577" s="187">
        <v>392.3</v>
      </c>
    </row>
    <row r="578" spans="1:6">
      <c r="A578" s="186" t="s">
        <v>348</v>
      </c>
      <c r="B578" s="319" t="s">
        <v>656</v>
      </c>
      <c r="C578" s="320" t="s">
        <v>219</v>
      </c>
      <c r="D578" s="321">
        <v>0</v>
      </c>
      <c r="E578" s="187">
        <v>229.9</v>
      </c>
      <c r="F578" s="187">
        <v>262.3</v>
      </c>
    </row>
    <row r="579" spans="1:6" ht="62.25" customHeight="1">
      <c r="A579" s="186" t="s">
        <v>242</v>
      </c>
      <c r="B579" s="319" t="s">
        <v>656</v>
      </c>
      <c r="C579" s="320" t="s">
        <v>0</v>
      </c>
      <c r="D579" s="321">
        <v>0</v>
      </c>
      <c r="E579" s="187">
        <v>225</v>
      </c>
      <c r="F579" s="187">
        <v>250</v>
      </c>
    </row>
    <row r="580" spans="1:6" ht="47.25">
      <c r="A580" s="186" t="s">
        <v>652</v>
      </c>
      <c r="B580" s="319" t="s">
        <v>656</v>
      </c>
      <c r="C580" s="320" t="s">
        <v>0</v>
      </c>
      <c r="D580" s="321">
        <v>103</v>
      </c>
      <c r="E580" s="187">
        <v>225</v>
      </c>
      <c r="F580" s="187">
        <v>250</v>
      </c>
    </row>
    <row r="581" spans="1:6" ht="31.5">
      <c r="A581" s="186" t="s">
        <v>226</v>
      </c>
      <c r="B581" s="319" t="s">
        <v>656</v>
      </c>
      <c r="C581" s="320" t="s">
        <v>227</v>
      </c>
      <c r="D581" s="321">
        <v>0</v>
      </c>
      <c r="E581" s="187">
        <v>4.9000000000000004</v>
      </c>
      <c r="F581" s="187">
        <v>12.3</v>
      </c>
    </row>
    <row r="582" spans="1:6" ht="47.25">
      <c r="A582" s="186" t="s">
        <v>652</v>
      </c>
      <c r="B582" s="319" t="s">
        <v>656</v>
      </c>
      <c r="C582" s="320" t="s">
        <v>227</v>
      </c>
      <c r="D582" s="321">
        <v>103</v>
      </c>
      <c r="E582" s="187">
        <v>4.9000000000000004</v>
      </c>
      <c r="F582" s="187">
        <v>12.3</v>
      </c>
    </row>
    <row r="583" spans="1:6" ht="157.5">
      <c r="A583" s="186" t="s">
        <v>279</v>
      </c>
      <c r="B583" s="319" t="s">
        <v>657</v>
      </c>
      <c r="C583" s="320" t="s">
        <v>219</v>
      </c>
      <c r="D583" s="321">
        <v>0</v>
      </c>
      <c r="E583" s="187">
        <v>140</v>
      </c>
      <c r="F583" s="187">
        <v>130</v>
      </c>
    </row>
    <row r="584" spans="1:6" ht="62.25" customHeight="1">
      <c r="A584" s="186" t="s">
        <v>242</v>
      </c>
      <c r="B584" s="319" t="s">
        <v>657</v>
      </c>
      <c r="C584" s="320" t="s">
        <v>0</v>
      </c>
      <c r="D584" s="321">
        <v>0</v>
      </c>
      <c r="E584" s="187">
        <v>140</v>
      </c>
      <c r="F584" s="187">
        <v>130</v>
      </c>
    </row>
    <row r="585" spans="1:6" ht="47.25">
      <c r="A585" s="186" t="s">
        <v>652</v>
      </c>
      <c r="B585" s="319" t="s">
        <v>657</v>
      </c>
      <c r="C585" s="320" t="s">
        <v>0</v>
      </c>
      <c r="D585" s="321">
        <v>103</v>
      </c>
      <c r="E585" s="187">
        <v>140</v>
      </c>
      <c r="F585" s="187">
        <v>130</v>
      </c>
    </row>
    <row r="586" spans="1:6" ht="31.5">
      <c r="A586" s="186" t="s">
        <v>658</v>
      </c>
      <c r="B586" s="319" t="s">
        <v>659</v>
      </c>
      <c r="C586" s="320" t="s">
        <v>219</v>
      </c>
      <c r="D586" s="321">
        <v>0</v>
      </c>
      <c r="E586" s="187">
        <v>2204.6999999999998</v>
      </c>
      <c r="F586" s="187">
        <v>2304.9</v>
      </c>
    </row>
    <row r="587" spans="1:6" ht="31.5">
      <c r="A587" s="186" t="s">
        <v>660</v>
      </c>
      <c r="B587" s="319" t="s">
        <v>661</v>
      </c>
      <c r="C587" s="320" t="s">
        <v>219</v>
      </c>
      <c r="D587" s="321">
        <v>0</v>
      </c>
      <c r="E587" s="187">
        <v>1045</v>
      </c>
      <c r="F587" s="187">
        <v>1106.4000000000001</v>
      </c>
    </row>
    <row r="588" spans="1:6">
      <c r="A588" s="186" t="s">
        <v>348</v>
      </c>
      <c r="B588" s="319" t="s">
        <v>662</v>
      </c>
      <c r="C588" s="320" t="s">
        <v>219</v>
      </c>
      <c r="D588" s="321">
        <v>0</v>
      </c>
      <c r="E588" s="187">
        <v>1045</v>
      </c>
      <c r="F588" s="187">
        <v>1106.4000000000001</v>
      </c>
    </row>
    <row r="589" spans="1:6" ht="62.25" customHeight="1">
      <c r="A589" s="186" t="s">
        <v>242</v>
      </c>
      <c r="B589" s="319" t="s">
        <v>662</v>
      </c>
      <c r="C589" s="320" t="s">
        <v>0</v>
      </c>
      <c r="D589" s="321">
        <v>0</v>
      </c>
      <c r="E589" s="187">
        <v>1045</v>
      </c>
      <c r="F589" s="187">
        <v>1099</v>
      </c>
    </row>
    <row r="590" spans="1:6" ht="47.25">
      <c r="A590" s="186" t="s">
        <v>403</v>
      </c>
      <c r="B590" s="319" t="s">
        <v>662</v>
      </c>
      <c r="C590" s="320" t="s">
        <v>0</v>
      </c>
      <c r="D590" s="321">
        <v>106</v>
      </c>
      <c r="E590" s="187">
        <v>1045</v>
      </c>
      <c r="F590" s="187">
        <v>1099</v>
      </c>
    </row>
    <row r="591" spans="1:6" ht="31.5">
      <c r="A591" s="186" t="s">
        <v>226</v>
      </c>
      <c r="B591" s="319" t="s">
        <v>662</v>
      </c>
      <c r="C591" s="320" t="s">
        <v>227</v>
      </c>
      <c r="D591" s="321">
        <v>0</v>
      </c>
      <c r="E591" s="187">
        <v>0</v>
      </c>
      <c r="F591" s="187">
        <v>7.4</v>
      </c>
    </row>
    <row r="592" spans="1:6" ht="47.25">
      <c r="A592" s="186" t="s">
        <v>403</v>
      </c>
      <c r="B592" s="319" t="s">
        <v>662</v>
      </c>
      <c r="C592" s="320" t="s">
        <v>227</v>
      </c>
      <c r="D592" s="321">
        <v>106</v>
      </c>
      <c r="E592" s="187">
        <v>0</v>
      </c>
      <c r="F592" s="187">
        <v>7.4</v>
      </c>
    </row>
    <row r="593" spans="1:6" ht="31.5">
      <c r="A593" s="186" t="s">
        <v>663</v>
      </c>
      <c r="B593" s="319" t="s">
        <v>664</v>
      </c>
      <c r="C593" s="320" t="s">
        <v>219</v>
      </c>
      <c r="D593" s="321">
        <v>0</v>
      </c>
      <c r="E593" s="187">
        <v>1159.7</v>
      </c>
      <c r="F593" s="187">
        <v>1198.5</v>
      </c>
    </row>
    <row r="594" spans="1:6">
      <c r="A594" s="186" t="s">
        <v>348</v>
      </c>
      <c r="B594" s="319" t="s">
        <v>666</v>
      </c>
      <c r="C594" s="320" t="s">
        <v>219</v>
      </c>
      <c r="D594" s="321">
        <v>0</v>
      </c>
      <c r="E594" s="187">
        <v>864.7</v>
      </c>
      <c r="F594" s="187">
        <v>922.5</v>
      </c>
    </row>
    <row r="595" spans="1:6" ht="62.25" customHeight="1">
      <c r="A595" s="186" t="s">
        <v>242</v>
      </c>
      <c r="B595" s="319" t="s">
        <v>666</v>
      </c>
      <c r="C595" s="320" t="s">
        <v>0</v>
      </c>
      <c r="D595" s="321">
        <v>0</v>
      </c>
      <c r="E595" s="187">
        <v>846.1</v>
      </c>
      <c r="F595" s="187">
        <v>889.1</v>
      </c>
    </row>
    <row r="596" spans="1:6" ht="47.25">
      <c r="A596" s="186" t="s">
        <v>403</v>
      </c>
      <c r="B596" s="319" t="s">
        <v>666</v>
      </c>
      <c r="C596" s="320" t="s">
        <v>0</v>
      </c>
      <c r="D596" s="321">
        <v>106</v>
      </c>
      <c r="E596" s="187">
        <v>846.1</v>
      </c>
      <c r="F596" s="187">
        <v>889.1</v>
      </c>
    </row>
    <row r="597" spans="1:6" ht="31.5">
      <c r="A597" s="186" t="s">
        <v>226</v>
      </c>
      <c r="B597" s="319" t="s">
        <v>666</v>
      </c>
      <c r="C597" s="320" t="s">
        <v>227</v>
      </c>
      <c r="D597" s="321">
        <v>0</v>
      </c>
      <c r="E597" s="187">
        <v>18.600000000000001</v>
      </c>
      <c r="F597" s="187">
        <v>33.4</v>
      </c>
    </row>
    <row r="598" spans="1:6" ht="47.25">
      <c r="A598" s="186" t="s">
        <v>403</v>
      </c>
      <c r="B598" s="319" t="s">
        <v>666</v>
      </c>
      <c r="C598" s="320" t="s">
        <v>227</v>
      </c>
      <c r="D598" s="321">
        <v>106</v>
      </c>
      <c r="E598" s="187">
        <v>18.600000000000001</v>
      </c>
      <c r="F598" s="187">
        <v>33.4</v>
      </c>
    </row>
    <row r="599" spans="1:6" ht="157.5">
      <c r="A599" s="186" t="s">
        <v>279</v>
      </c>
      <c r="B599" s="319" t="s">
        <v>667</v>
      </c>
      <c r="C599" s="320" t="s">
        <v>219</v>
      </c>
      <c r="D599" s="321">
        <v>0</v>
      </c>
      <c r="E599" s="187">
        <v>295</v>
      </c>
      <c r="F599" s="187">
        <v>276</v>
      </c>
    </row>
    <row r="600" spans="1:6" ht="62.25" customHeight="1">
      <c r="A600" s="186" t="s">
        <v>242</v>
      </c>
      <c r="B600" s="319" t="s">
        <v>667</v>
      </c>
      <c r="C600" s="320" t="s">
        <v>0</v>
      </c>
      <c r="D600" s="321">
        <v>0</v>
      </c>
      <c r="E600" s="187">
        <v>295</v>
      </c>
      <c r="F600" s="187">
        <v>276</v>
      </c>
    </row>
    <row r="601" spans="1:6" ht="47.25">
      <c r="A601" s="186" t="s">
        <v>403</v>
      </c>
      <c r="B601" s="319" t="s">
        <v>667</v>
      </c>
      <c r="C601" s="320" t="s">
        <v>0</v>
      </c>
      <c r="D601" s="321">
        <v>106</v>
      </c>
      <c r="E601" s="187">
        <v>295</v>
      </c>
      <c r="F601" s="187">
        <v>276</v>
      </c>
    </row>
    <row r="602" spans="1:6">
      <c r="A602" s="186" t="s">
        <v>668</v>
      </c>
      <c r="B602" s="319" t="s">
        <v>669</v>
      </c>
      <c r="C602" s="320" t="s">
        <v>219</v>
      </c>
      <c r="D602" s="321">
        <v>0</v>
      </c>
      <c r="E602" s="187">
        <v>300</v>
      </c>
      <c r="F602" s="187">
        <v>300</v>
      </c>
    </row>
    <row r="603" spans="1:6" ht="31.5">
      <c r="A603" s="186" t="s">
        <v>670</v>
      </c>
      <c r="B603" s="319" t="s">
        <v>671</v>
      </c>
      <c r="C603" s="320" t="s">
        <v>219</v>
      </c>
      <c r="D603" s="321">
        <v>0</v>
      </c>
      <c r="E603" s="187">
        <v>300</v>
      </c>
      <c r="F603" s="187">
        <v>300</v>
      </c>
    </row>
    <row r="604" spans="1:6">
      <c r="A604" s="186" t="s">
        <v>238</v>
      </c>
      <c r="B604" s="319" t="s">
        <v>671</v>
      </c>
      <c r="C604" s="320" t="s">
        <v>239</v>
      </c>
      <c r="D604" s="321">
        <v>0</v>
      </c>
      <c r="E604" s="187">
        <v>300</v>
      </c>
      <c r="F604" s="187">
        <v>300</v>
      </c>
    </row>
    <row r="605" spans="1:6">
      <c r="A605" s="186" t="s">
        <v>672</v>
      </c>
      <c r="B605" s="319" t="s">
        <v>671</v>
      </c>
      <c r="C605" s="320" t="s">
        <v>239</v>
      </c>
      <c r="D605" s="321">
        <v>111</v>
      </c>
      <c r="E605" s="187">
        <v>300</v>
      </c>
      <c r="F605" s="187">
        <v>300</v>
      </c>
    </row>
    <row r="606" spans="1:6" ht="31.5">
      <c r="A606" s="186" t="s">
        <v>673</v>
      </c>
      <c r="B606" s="319" t="s">
        <v>674</v>
      </c>
      <c r="C606" s="320" t="s">
        <v>219</v>
      </c>
      <c r="D606" s="321">
        <v>0</v>
      </c>
      <c r="E606" s="187">
        <v>80</v>
      </c>
      <c r="F606" s="187">
        <v>36</v>
      </c>
    </row>
    <row r="607" spans="1:6" ht="63">
      <c r="A607" s="186" t="s">
        <v>675</v>
      </c>
      <c r="B607" s="319" t="s">
        <v>676</v>
      </c>
      <c r="C607" s="320" t="s">
        <v>219</v>
      </c>
      <c r="D607" s="321">
        <v>0</v>
      </c>
      <c r="E607" s="187">
        <v>80</v>
      </c>
      <c r="F607" s="187">
        <v>36</v>
      </c>
    </row>
    <row r="608" spans="1:6" ht="31.5">
      <c r="A608" s="186" t="s">
        <v>226</v>
      </c>
      <c r="B608" s="319" t="s">
        <v>676</v>
      </c>
      <c r="C608" s="320" t="s">
        <v>227</v>
      </c>
      <c r="D608" s="321">
        <v>0</v>
      </c>
      <c r="E608" s="187">
        <v>80</v>
      </c>
      <c r="F608" s="187">
        <v>36</v>
      </c>
    </row>
    <row r="609" spans="1:6">
      <c r="A609" s="186" t="s">
        <v>677</v>
      </c>
      <c r="B609" s="319" t="s">
        <v>676</v>
      </c>
      <c r="C609" s="320" t="s">
        <v>227</v>
      </c>
      <c r="D609" s="321">
        <v>204</v>
      </c>
      <c r="E609" s="187">
        <v>80</v>
      </c>
      <c r="F609" s="187">
        <v>36</v>
      </c>
    </row>
    <row r="610" spans="1:6" ht="30.75" customHeight="1">
      <c r="A610" s="186" t="s">
        <v>678</v>
      </c>
      <c r="B610" s="319" t="s">
        <v>679</v>
      </c>
      <c r="C610" s="320" t="s">
        <v>219</v>
      </c>
      <c r="D610" s="321">
        <v>0</v>
      </c>
      <c r="E610" s="187">
        <v>8342</v>
      </c>
      <c r="F610" s="187">
        <v>8342</v>
      </c>
    </row>
    <row r="611" spans="1:6" ht="47.25">
      <c r="A611" s="186" t="s">
        <v>680</v>
      </c>
      <c r="B611" s="319" t="s">
        <v>681</v>
      </c>
      <c r="C611" s="320" t="s">
        <v>219</v>
      </c>
      <c r="D611" s="321">
        <v>0</v>
      </c>
      <c r="E611" s="187">
        <v>8342</v>
      </c>
      <c r="F611" s="187">
        <v>8342</v>
      </c>
    </row>
    <row r="612" spans="1:6" ht="31.5">
      <c r="A612" s="186" t="s">
        <v>684</v>
      </c>
      <c r="B612" s="319" t="s">
        <v>685</v>
      </c>
      <c r="C612" s="320" t="s">
        <v>219</v>
      </c>
      <c r="D612" s="321">
        <v>0</v>
      </c>
      <c r="E612" s="187">
        <v>8342</v>
      </c>
      <c r="F612" s="187">
        <v>8342</v>
      </c>
    </row>
    <row r="613" spans="1:6">
      <c r="A613" s="186" t="s">
        <v>238</v>
      </c>
      <c r="B613" s="319" t="s">
        <v>685</v>
      </c>
      <c r="C613" s="320" t="s">
        <v>239</v>
      </c>
      <c r="D613" s="321">
        <v>0</v>
      </c>
      <c r="E613" s="187">
        <v>8342</v>
      </c>
      <c r="F613" s="187">
        <v>8342</v>
      </c>
    </row>
    <row r="614" spans="1:6">
      <c r="A614" s="186" t="s">
        <v>366</v>
      </c>
      <c r="B614" s="319" t="s">
        <v>685</v>
      </c>
      <c r="C614" s="320" t="s">
        <v>239</v>
      </c>
      <c r="D614" s="321">
        <v>113</v>
      </c>
      <c r="E614" s="187">
        <v>8342</v>
      </c>
      <c r="F614" s="187">
        <v>8342</v>
      </c>
    </row>
    <row r="615" spans="1:6" s="185" customFormat="1">
      <c r="A615" s="367" t="s">
        <v>695</v>
      </c>
      <c r="B615" s="368"/>
      <c r="C615" s="368"/>
      <c r="D615" s="369"/>
      <c r="E615" s="184">
        <f>1115143-6970</f>
        <v>1108173</v>
      </c>
      <c r="F615" s="184">
        <f>1118091-14605</f>
        <v>1103486</v>
      </c>
    </row>
    <row r="616" spans="1:6" ht="25.5" customHeight="1">
      <c r="A616" s="188"/>
      <c r="B616" s="189"/>
      <c r="C616" s="189"/>
      <c r="D616" s="189"/>
      <c r="E616" s="190"/>
      <c r="F616" s="190"/>
    </row>
    <row r="617" spans="1:6" ht="11.25" customHeight="1">
      <c r="A617" s="191"/>
      <c r="B617" s="192"/>
      <c r="C617" s="192"/>
      <c r="D617" s="192"/>
      <c r="E617" s="193"/>
      <c r="F617" s="193"/>
    </row>
    <row r="618" spans="1:6">
      <c r="A618" s="179" t="s">
        <v>3</v>
      </c>
      <c r="E618" s="362" t="s">
        <v>1</v>
      </c>
      <c r="F618" s="362"/>
    </row>
  </sheetData>
  <autoFilter ref="A12:U615" xr:uid="{00000000-0009-0000-0000-000006000000}"/>
  <mergeCells count="6">
    <mergeCell ref="E618:F618"/>
    <mergeCell ref="A8:F8"/>
    <mergeCell ref="A10:A11"/>
    <mergeCell ref="B10:D10"/>
    <mergeCell ref="E10:F10"/>
    <mergeCell ref="A615:D615"/>
  </mergeCells>
  <pageMargins left="0.78740157480314965" right="0.39370078740157483" top="0.78740157480314965" bottom="0.39370078740157483" header="0.51181102362204722" footer="0.11811023622047245"/>
  <pageSetup paperSize="9" scale="78" fitToHeight="0" orientation="portrait" r:id="rId1"/>
  <headerFooter differentFirst="1"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D58"/>
  <sheetViews>
    <sheetView showGridLines="0" workbookViewId="0">
      <selection activeCell="D55" sqref="D55"/>
    </sheetView>
  </sheetViews>
  <sheetFormatPr defaultColWidth="9.140625" defaultRowHeight="15.75"/>
  <cols>
    <col min="1" max="1" width="74.85546875" style="200" customWidth="1"/>
    <col min="2" max="2" width="8.28515625" style="200" customWidth="1"/>
    <col min="3" max="3" width="10.42578125" style="200" customWidth="1"/>
    <col min="4" max="4" width="11.7109375" style="200" customWidth="1"/>
    <col min="5" max="16384" width="9.140625" style="200"/>
  </cols>
  <sheetData>
    <row r="1" spans="1:4" s="176" customFormat="1" ht="12.75"/>
    <row r="2" spans="1:4" s="176" customFormat="1" ht="12.75"/>
    <row r="3" spans="1:4" s="176" customFormat="1" ht="12.75"/>
    <row r="4" spans="1:4" s="176" customFormat="1" ht="12.75"/>
    <row r="5" spans="1:4" s="176" customFormat="1" ht="12.75"/>
    <row r="6" spans="1:4" s="176" customFormat="1" ht="12.75"/>
    <row r="7" spans="1:4" s="176" customFormat="1" ht="31.5" customHeight="1"/>
    <row r="8" spans="1:4" s="176" customFormat="1" ht="39" customHeight="1">
      <c r="A8" s="363" t="s">
        <v>699</v>
      </c>
      <c r="B8" s="363"/>
      <c r="C8" s="363"/>
      <c r="D8" s="363"/>
    </row>
    <row r="9" spans="1:4" ht="16.5" customHeight="1">
      <c r="A9" s="198"/>
      <c r="B9" s="199"/>
      <c r="C9" s="199"/>
      <c r="D9" s="199"/>
    </row>
    <row r="10" spans="1:4">
      <c r="A10" s="364" t="s">
        <v>211</v>
      </c>
      <c r="B10" s="371" t="s">
        <v>212</v>
      </c>
      <c r="C10" s="371"/>
      <c r="D10" s="364" t="s">
        <v>213</v>
      </c>
    </row>
    <row r="11" spans="1:4" ht="18.600000000000001" customHeight="1">
      <c r="A11" s="364"/>
      <c r="B11" s="201" t="s">
        <v>700</v>
      </c>
      <c r="C11" s="201" t="s">
        <v>701</v>
      </c>
      <c r="D11" s="364"/>
    </row>
    <row r="12" spans="1:4" ht="12.75" customHeight="1">
      <c r="A12" s="202">
        <v>1</v>
      </c>
      <c r="B12" s="202">
        <v>2</v>
      </c>
      <c r="C12" s="202">
        <v>3</v>
      </c>
      <c r="D12" s="202">
        <v>4</v>
      </c>
    </row>
    <row r="13" spans="1:4" s="206" customFormat="1">
      <c r="A13" s="203" t="s">
        <v>702</v>
      </c>
      <c r="B13" s="204">
        <v>1</v>
      </c>
      <c r="C13" s="204"/>
      <c r="D13" s="205">
        <f>SUM(D14:D20)</f>
        <v>135897.20000000001</v>
      </c>
    </row>
    <row r="14" spans="1:4" ht="31.5">
      <c r="A14" s="207" t="s">
        <v>492</v>
      </c>
      <c r="B14" s="208">
        <v>1</v>
      </c>
      <c r="C14" s="208">
        <v>2</v>
      </c>
      <c r="D14" s="209">
        <v>2718.1</v>
      </c>
    </row>
    <row r="15" spans="1:4" ht="47.25">
      <c r="A15" s="207" t="s">
        <v>652</v>
      </c>
      <c r="B15" s="208">
        <v>1</v>
      </c>
      <c r="C15" s="208">
        <v>3</v>
      </c>
      <c r="D15" s="209">
        <v>1671.2</v>
      </c>
    </row>
    <row r="16" spans="1:4" ht="47.25">
      <c r="A16" s="207" t="s">
        <v>382</v>
      </c>
      <c r="B16" s="208">
        <v>1</v>
      </c>
      <c r="C16" s="208">
        <v>4</v>
      </c>
      <c r="D16" s="209">
        <v>44001.5</v>
      </c>
    </row>
    <row r="17" spans="1:4">
      <c r="A17" s="207" t="s">
        <v>498</v>
      </c>
      <c r="B17" s="208">
        <v>1</v>
      </c>
      <c r="C17" s="208">
        <v>5</v>
      </c>
      <c r="D17" s="209">
        <v>9.1999999999999993</v>
      </c>
    </row>
    <row r="18" spans="1:4" ht="31.5">
      <c r="A18" s="207" t="s">
        <v>403</v>
      </c>
      <c r="B18" s="208">
        <v>1</v>
      </c>
      <c r="C18" s="208">
        <v>6</v>
      </c>
      <c r="D18" s="209">
        <v>14595.4</v>
      </c>
    </row>
    <row r="19" spans="1:4">
      <c r="A19" s="207" t="s">
        <v>672</v>
      </c>
      <c r="B19" s="208">
        <v>1</v>
      </c>
      <c r="C19" s="208">
        <v>11</v>
      </c>
      <c r="D19" s="209">
        <v>300</v>
      </c>
    </row>
    <row r="20" spans="1:4">
      <c r="A20" s="207" t="s">
        <v>366</v>
      </c>
      <c r="B20" s="208">
        <v>1</v>
      </c>
      <c r="C20" s="208">
        <v>13</v>
      </c>
      <c r="D20" s="209">
        <v>72601.8</v>
      </c>
    </row>
    <row r="21" spans="1:4" s="206" customFormat="1">
      <c r="A21" s="203" t="s">
        <v>703</v>
      </c>
      <c r="B21" s="204">
        <v>2</v>
      </c>
      <c r="C21" s="204"/>
      <c r="D21" s="205">
        <f>D22</f>
        <v>36</v>
      </c>
    </row>
    <row r="22" spans="1:4">
      <c r="A22" s="207" t="s">
        <v>677</v>
      </c>
      <c r="B22" s="208">
        <v>2</v>
      </c>
      <c r="C22" s="208">
        <v>4</v>
      </c>
      <c r="D22" s="209">
        <v>36</v>
      </c>
    </row>
    <row r="23" spans="1:4" s="206" customFormat="1" ht="31.5">
      <c r="A23" s="203" t="s">
        <v>704</v>
      </c>
      <c r="B23" s="204">
        <v>3</v>
      </c>
      <c r="C23" s="204"/>
      <c r="D23" s="205">
        <f>D24</f>
        <v>5832.3</v>
      </c>
    </row>
    <row r="24" spans="1:4" ht="31.5">
      <c r="A24" s="207" t="s">
        <v>556</v>
      </c>
      <c r="B24" s="208">
        <v>3</v>
      </c>
      <c r="C24" s="208">
        <v>14</v>
      </c>
      <c r="D24" s="209">
        <v>5832.3</v>
      </c>
    </row>
    <row r="25" spans="1:4" s="206" customFormat="1">
      <c r="A25" s="203" t="s">
        <v>705</v>
      </c>
      <c r="B25" s="204">
        <v>4</v>
      </c>
      <c r="C25" s="204"/>
      <c r="D25" s="205">
        <f>D26+D27+D28</f>
        <v>1911.4</v>
      </c>
    </row>
    <row r="26" spans="1:4">
      <c r="A26" s="207" t="s">
        <v>373</v>
      </c>
      <c r="B26" s="208">
        <v>4</v>
      </c>
      <c r="C26" s="208">
        <v>5</v>
      </c>
      <c r="D26" s="209">
        <v>1159.2</v>
      </c>
    </row>
    <row r="27" spans="1:4">
      <c r="A27" s="207" t="s">
        <v>527</v>
      </c>
      <c r="B27" s="208">
        <v>4</v>
      </c>
      <c r="C27" s="208">
        <v>9</v>
      </c>
      <c r="D27" s="209">
        <v>252.2</v>
      </c>
    </row>
    <row r="28" spans="1:4">
      <c r="A28" s="207" t="s">
        <v>432</v>
      </c>
      <c r="B28" s="208">
        <v>4</v>
      </c>
      <c r="C28" s="208">
        <v>12</v>
      </c>
      <c r="D28" s="209">
        <v>500</v>
      </c>
    </row>
    <row r="29" spans="1:4" s="206" customFormat="1">
      <c r="A29" s="203" t="s">
        <v>706</v>
      </c>
      <c r="B29" s="204">
        <v>5</v>
      </c>
      <c r="C29" s="204"/>
      <c r="D29" s="205">
        <f>D30+D31</f>
        <v>85787.8</v>
      </c>
    </row>
    <row r="30" spans="1:4">
      <c r="A30" s="207" t="s">
        <v>437</v>
      </c>
      <c r="B30" s="208">
        <v>5</v>
      </c>
      <c r="C30" s="208">
        <v>1</v>
      </c>
      <c r="D30" s="209">
        <v>3.1</v>
      </c>
    </row>
    <row r="31" spans="1:4">
      <c r="A31" s="207" t="s">
        <v>388</v>
      </c>
      <c r="B31" s="208">
        <v>5</v>
      </c>
      <c r="C31" s="208">
        <v>5</v>
      </c>
      <c r="D31" s="209">
        <v>85784.7</v>
      </c>
    </row>
    <row r="32" spans="1:4" s="206" customFormat="1">
      <c r="A32" s="203" t="s">
        <v>707</v>
      </c>
      <c r="B32" s="204">
        <v>7</v>
      </c>
      <c r="C32" s="204"/>
      <c r="D32" s="205">
        <f>SUM(D33:D38)</f>
        <v>905502.6</v>
      </c>
    </row>
    <row r="33" spans="1:4">
      <c r="A33" s="207" t="s">
        <v>228</v>
      </c>
      <c r="B33" s="208">
        <v>7</v>
      </c>
      <c r="C33" s="208">
        <v>1</v>
      </c>
      <c r="D33" s="209">
        <v>242957.8</v>
      </c>
    </row>
    <row r="34" spans="1:4">
      <c r="A34" s="207" t="s">
        <v>246</v>
      </c>
      <c r="B34" s="208">
        <v>7</v>
      </c>
      <c r="C34" s="208">
        <v>2</v>
      </c>
      <c r="D34" s="209">
        <v>584875.9</v>
      </c>
    </row>
    <row r="35" spans="1:4">
      <c r="A35" s="207" t="s">
        <v>276</v>
      </c>
      <c r="B35" s="208">
        <v>7</v>
      </c>
      <c r="C35" s="208">
        <v>3</v>
      </c>
      <c r="D35" s="209">
        <v>58988.5</v>
      </c>
    </row>
    <row r="36" spans="1:4" ht="17.45" customHeight="1">
      <c r="A36" s="207" t="s">
        <v>235</v>
      </c>
      <c r="B36" s="208">
        <v>7</v>
      </c>
      <c r="C36" s="208">
        <v>5</v>
      </c>
      <c r="D36" s="209">
        <v>599.6</v>
      </c>
    </row>
    <row r="37" spans="1:4">
      <c r="A37" s="207" t="s">
        <v>308</v>
      </c>
      <c r="B37" s="208">
        <v>7</v>
      </c>
      <c r="C37" s="208">
        <v>7</v>
      </c>
      <c r="D37" s="209">
        <v>3426.9</v>
      </c>
    </row>
    <row r="38" spans="1:4">
      <c r="A38" s="207" t="s">
        <v>292</v>
      </c>
      <c r="B38" s="208">
        <v>7</v>
      </c>
      <c r="C38" s="208">
        <v>9</v>
      </c>
      <c r="D38" s="209">
        <v>14653.9</v>
      </c>
    </row>
    <row r="39" spans="1:4" s="206" customFormat="1">
      <c r="A39" s="203" t="s">
        <v>708</v>
      </c>
      <c r="B39" s="204">
        <v>8</v>
      </c>
      <c r="C39" s="204"/>
      <c r="D39" s="205">
        <f>D40+D41</f>
        <v>42349.599999999999</v>
      </c>
    </row>
    <row r="40" spans="1:4">
      <c r="A40" s="207" t="s">
        <v>319</v>
      </c>
      <c r="B40" s="208">
        <v>8</v>
      </c>
      <c r="C40" s="208">
        <v>1</v>
      </c>
      <c r="D40" s="209">
        <v>40679.599999999999</v>
      </c>
    </row>
    <row r="41" spans="1:4">
      <c r="A41" s="207" t="s">
        <v>350</v>
      </c>
      <c r="B41" s="208">
        <v>8</v>
      </c>
      <c r="C41" s="208">
        <v>4</v>
      </c>
      <c r="D41" s="209">
        <v>1670</v>
      </c>
    </row>
    <row r="42" spans="1:4" s="206" customFormat="1">
      <c r="A42" s="203" t="s">
        <v>709</v>
      </c>
      <c r="B42" s="204">
        <v>9</v>
      </c>
      <c r="C42" s="204"/>
      <c r="D42" s="205">
        <f>D43</f>
        <v>280</v>
      </c>
    </row>
    <row r="43" spans="1:4">
      <c r="A43" s="207" t="s">
        <v>611</v>
      </c>
      <c r="B43" s="208">
        <v>9</v>
      </c>
      <c r="C43" s="208">
        <v>9</v>
      </c>
      <c r="D43" s="209">
        <v>280</v>
      </c>
    </row>
    <row r="44" spans="1:4" s="206" customFormat="1">
      <c r="A44" s="203" t="s">
        <v>710</v>
      </c>
      <c r="B44" s="204">
        <v>10</v>
      </c>
      <c r="C44" s="204"/>
      <c r="D44" s="205">
        <f>D45+D46+D47+D48</f>
        <v>46966.399999999994</v>
      </c>
    </row>
    <row r="45" spans="1:4">
      <c r="A45" s="207" t="s">
        <v>477</v>
      </c>
      <c r="B45" s="208">
        <v>10</v>
      </c>
      <c r="C45" s="208">
        <v>1</v>
      </c>
      <c r="D45" s="209">
        <v>5795.8</v>
      </c>
    </row>
    <row r="46" spans="1:4">
      <c r="A46" s="207" t="s">
        <v>394</v>
      </c>
      <c r="B46" s="208">
        <v>10</v>
      </c>
      <c r="C46" s="208">
        <v>3</v>
      </c>
      <c r="D46" s="209">
        <v>10737</v>
      </c>
    </row>
    <row r="47" spans="1:4">
      <c r="A47" s="207" t="s">
        <v>285</v>
      </c>
      <c r="B47" s="208">
        <v>10</v>
      </c>
      <c r="C47" s="208">
        <v>4</v>
      </c>
      <c r="D47" s="209">
        <v>30328.6</v>
      </c>
    </row>
    <row r="48" spans="1:4">
      <c r="A48" s="207" t="s">
        <v>628</v>
      </c>
      <c r="B48" s="208">
        <v>10</v>
      </c>
      <c r="C48" s="208">
        <v>6</v>
      </c>
      <c r="D48" s="209">
        <v>105</v>
      </c>
    </row>
    <row r="49" spans="1:4" s="206" customFormat="1">
      <c r="A49" s="203" t="s">
        <v>711</v>
      </c>
      <c r="B49" s="204">
        <v>11</v>
      </c>
      <c r="C49" s="204"/>
      <c r="D49" s="205">
        <f>D50</f>
        <v>4000</v>
      </c>
    </row>
    <row r="50" spans="1:4">
      <c r="A50" s="207" t="s">
        <v>576</v>
      </c>
      <c r="B50" s="208">
        <v>11</v>
      </c>
      <c r="C50" s="208">
        <v>1</v>
      </c>
      <c r="D50" s="209">
        <v>4000</v>
      </c>
    </row>
    <row r="51" spans="1:4" s="206" customFormat="1">
      <c r="A51" s="203" t="s">
        <v>712</v>
      </c>
      <c r="B51" s="204">
        <v>12</v>
      </c>
      <c r="C51" s="204"/>
      <c r="D51" s="205">
        <f>D52</f>
        <v>3458</v>
      </c>
    </row>
    <row r="52" spans="1:4">
      <c r="A52" s="207" t="s">
        <v>453</v>
      </c>
      <c r="B52" s="208">
        <v>12</v>
      </c>
      <c r="C52" s="208">
        <v>2</v>
      </c>
      <c r="D52" s="209">
        <v>3458</v>
      </c>
    </row>
    <row r="53" spans="1:4" s="206" customFormat="1" ht="47.25">
      <c r="A53" s="203" t="s">
        <v>713</v>
      </c>
      <c r="B53" s="204">
        <v>14</v>
      </c>
      <c r="C53" s="204"/>
      <c r="D53" s="205">
        <f>D54+D55</f>
        <v>110978.70000000001</v>
      </c>
    </row>
    <row r="54" spans="1:4" ht="31.5">
      <c r="A54" s="207" t="s">
        <v>417</v>
      </c>
      <c r="B54" s="208">
        <v>14</v>
      </c>
      <c r="C54" s="208">
        <v>1</v>
      </c>
      <c r="D54" s="209">
        <v>93458.8</v>
      </c>
    </row>
    <row r="55" spans="1:4">
      <c r="A55" s="207" t="s">
        <v>414</v>
      </c>
      <c r="B55" s="208">
        <v>14</v>
      </c>
      <c r="C55" s="208">
        <v>3</v>
      </c>
      <c r="D55" s="209">
        <v>17519.900000000001</v>
      </c>
    </row>
    <row r="56" spans="1:4">
      <c r="A56" s="372" t="s">
        <v>695</v>
      </c>
      <c r="B56" s="372"/>
      <c r="C56" s="372"/>
      <c r="D56" s="205">
        <f>D13+D21+D23+D25+D29+D32+D39+D42+D44+D49+D51+D53</f>
        <v>1343000</v>
      </c>
    </row>
    <row r="57" spans="1:4" ht="25.5" customHeight="1">
      <c r="A57" s="210"/>
      <c r="B57" s="211"/>
      <c r="C57" s="211"/>
      <c r="D57" s="199"/>
    </row>
    <row r="58" spans="1:4" ht="13.15" customHeight="1">
      <c r="A58" s="212" t="s">
        <v>714</v>
      </c>
      <c r="B58" s="213"/>
      <c r="C58" s="370" t="s">
        <v>1</v>
      </c>
      <c r="D58" s="370"/>
    </row>
  </sheetData>
  <autoFilter ref="A12:AB56" xr:uid="{00000000-0009-0000-0000-000007000000}"/>
  <mergeCells count="6">
    <mergeCell ref="C58:D58"/>
    <mergeCell ref="A8:D8"/>
    <mergeCell ref="A10:A11"/>
    <mergeCell ref="B10:C10"/>
    <mergeCell ref="D10:D11"/>
    <mergeCell ref="A56:C56"/>
  </mergeCells>
  <pageMargins left="0.78740157480314965" right="0.39370078740157483" top="0.78740157480314965" bottom="0.39370078740157483" header="0.51181102362204722" footer="0.31496062992125984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I60"/>
  <sheetViews>
    <sheetView showGridLines="0" workbookViewId="0">
      <selection activeCell="D56" sqref="D56"/>
    </sheetView>
  </sheetViews>
  <sheetFormatPr defaultColWidth="9.140625" defaultRowHeight="15.75"/>
  <cols>
    <col min="1" max="1" width="69.28515625" style="200" customWidth="1"/>
    <col min="2" max="2" width="6.85546875" style="200" customWidth="1"/>
    <col min="3" max="3" width="9.42578125" style="200" customWidth="1"/>
    <col min="4" max="4" width="11.85546875" style="200" bestFit="1" customWidth="1"/>
    <col min="5" max="5" width="11.7109375" style="200" customWidth="1"/>
    <col min="6" max="16384" width="9.140625" style="200"/>
  </cols>
  <sheetData>
    <row r="1" spans="1:9" s="176" customFormat="1" ht="12.75"/>
    <row r="2" spans="1:9" s="176" customFormat="1" ht="12.75"/>
    <row r="3" spans="1:9" s="176" customFormat="1" ht="12.75"/>
    <row r="4" spans="1:9" s="176" customFormat="1" ht="12.75"/>
    <row r="5" spans="1:9" s="176" customFormat="1" ht="12.75"/>
    <row r="6" spans="1:9" s="176" customFormat="1" ht="12.75"/>
    <row r="7" spans="1:9" s="176" customFormat="1" ht="21" customHeight="1"/>
    <row r="8" spans="1:9" s="176" customFormat="1" ht="34.9" customHeight="1">
      <c r="A8" s="363" t="s">
        <v>715</v>
      </c>
      <c r="B8" s="363"/>
      <c r="C8" s="363"/>
      <c r="D8" s="363"/>
      <c r="E8" s="363"/>
      <c r="F8" s="214"/>
      <c r="G8" s="214"/>
      <c r="H8" s="214"/>
      <c r="I8" s="214"/>
    </row>
    <row r="9" spans="1:9" ht="13.15" customHeight="1">
      <c r="A9" s="215"/>
      <c r="B9" s="199"/>
      <c r="C9" s="199"/>
      <c r="D9" s="199"/>
      <c r="E9" s="199"/>
    </row>
    <row r="10" spans="1:9" ht="16.5" customHeight="1">
      <c r="A10" s="198"/>
      <c r="B10" s="199"/>
      <c r="C10" s="199"/>
      <c r="D10" s="199"/>
      <c r="E10" s="199"/>
    </row>
    <row r="11" spans="1:9">
      <c r="A11" s="366" t="s">
        <v>211</v>
      </c>
      <c r="B11" s="366" t="s">
        <v>212</v>
      </c>
      <c r="C11" s="366"/>
      <c r="D11" s="373" t="s">
        <v>716</v>
      </c>
      <c r="E11" s="373"/>
    </row>
    <row r="12" spans="1:9" ht="24">
      <c r="A12" s="366"/>
      <c r="B12" s="180" t="s">
        <v>700</v>
      </c>
      <c r="C12" s="180" t="s">
        <v>701</v>
      </c>
      <c r="D12" s="216">
        <v>2021</v>
      </c>
      <c r="E12" s="216">
        <v>2022</v>
      </c>
    </row>
    <row r="13" spans="1:9" ht="12.75" customHeight="1">
      <c r="A13" s="217">
        <v>1</v>
      </c>
      <c r="B13" s="217">
        <v>2</v>
      </c>
      <c r="C13" s="217">
        <v>3</v>
      </c>
      <c r="D13" s="218">
        <v>4</v>
      </c>
      <c r="E13" s="218">
        <v>5</v>
      </c>
    </row>
    <row r="14" spans="1:9" s="206" customFormat="1">
      <c r="A14" s="203" t="s">
        <v>702</v>
      </c>
      <c r="B14" s="204">
        <v>1</v>
      </c>
      <c r="C14" s="204"/>
      <c r="D14" s="205">
        <f>D15+D16+D17+D18+D19+D20+D21</f>
        <v>109842.2</v>
      </c>
      <c r="E14" s="205">
        <f>E15+E16+E17+E18+E19+E20+E21</f>
        <v>112398.9</v>
      </c>
    </row>
    <row r="15" spans="1:9" ht="31.5">
      <c r="A15" s="207" t="s">
        <v>492</v>
      </c>
      <c r="B15" s="208">
        <v>1</v>
      </c>
      <c r="C15" s="208">
        <v>2</v>
      </c>
      <c r="D15" s="209">
        <v>2086</v>
      </c>
      <c r="E15" s="209">
        <v>2165</v>
      </c>
    </row>
    <row r="16" spans="1:9" ht="47.25">
      <c r="A16" s="207" t="s">
        <v>652</v>
      </c>
      <c r="B16" s="208">
        <v>1</v>
      </c>
      <c r="C16" s="208">
        <v>3</v>
      </c>
      <c r="D16" s="209">
        <v>1260.9000000000001</v>
      </c>
      <c r="E16" s="209">
        <v>1315.3</v>
      </c>
    </row>
    <row r="17" spans="1:5" ht="47.25">
      <c r="A17" s="207" t="s">
        <v>382</v>
      </c>
      <c r="B17" s="208">
        <v>1</v>
      </c>
      <c r="C17" s="208">
        <v>4</v>
      </c>
      <c r="D17" s="209">
        <v>35550.9</v>
      </c>
      <c r="E17" s="209">
        <v>36051</v>
      </c>
    </row>
    <row r="18" spans="1:5">
      <c r="A18" s="207" t="s">
        <v>498</v>
      </c>
      <c r="B18" s="208">
        <v>1</v>
      </c>
      <c r="C18" s="208">
        <v>5</v>
      </c>
      <c r="D18" s="209">
        <v>8.1999999999999993</v>
      </c>
      <c r="E18" s="209">
        <v>72.3</v>
      </c>
    </row>
    <row r="19" spans="1:5" ht="31.5">
      <c r="A19" s="207" t="s">
        <v>403</v>
      </c>
      <c r="B19" s="208">
        <v>1</v>
      </c>
      <c r="C19" s="208">
        <v>6</v>
      </c>
      <c r="D19" s="209">
        <v>11847.2</v>
      </c>
      <c r="E19" s="209">
        <v>12197.1</v>
      </c>
    </row>
    <row r="20" spans="1:5">
      <c r="A20" s="207" t="s">
        <v>672</v>
      </c>
      <c r="B20" s="208">
        <v>1</v>
      </c>
      <c r="C20" s="208">
        <v>11</v>
      </c>
      <c r="D20" s="209">
        <v>300</v>
      </c>
      <c r="E20" s="209">
        <v>300</v>
      </c>
    </row>
    <row r="21" spans="1:5">
      <c r="A21" s="207" t="s">
        <v>366</v>
      </c>
      <c r="B21" s="208">
        <v>1</v>
      </c>
      <c r="C21" s="208">
        <v>13</v>
      </c>
      <c r="D21" s="209">
        <v>58789</v>
      </c>
      <c r="E21" s="209">
        <v>60298.2</v>
      </c>
    </row>
    <row r="22" spans="1:5" s="206" customFormat="1">
      <c r="A22" s="203" t="s">
        <v>703</v>
      </c>
      <c r="B22" s="204">
        <v>2</v>
      </c>
      <c r="C22" s="204"/>
      <c r="D22" s="205">
        <f>D23</f>
        <v>80</v>
      </c>
      <c r="E22" s="205">
        <f>E23</f>
        <v>36</v>
      </c>
    </row>
    <row r="23" spans="1:5">
      <c r="A23" s="207" t="s">
        <v>677</v>
      </c>
      <c r="B23" s="208">
        <v>2</v>
      </c>
      <c r="C23" s="208">
        <v>4</v>
      </c>
      <c r="D23" s="209">
        <v>80</v>
      </c>
      <c r="E23" s="209">
        <v>36</v>
      </c>
    </row>
    <row r="24" spans="1:5" s="206" customFormat="1" ht="31.5">
      <c r="A24" s="203" t="s">
        <v>704</v>
      </c>
      <c r="B24" s="204">
        <v>3</v>
      </c>
      <c r="C24" s="204"/>
      <c r="D24" s="205">
        <f>D25</f>
        <v>4680.8</v>
      </c>
      <c r="E24" s="205">
        <f>E25</f>
        <v>4762.3</v>
      </c>
    </row>
    <row r="25" spans="1:5" ht="31.5">
      <c r="A25" s="207" t="s">
        <v>556</v>
      </c>
      <c r="B25" s="208">
        <v>3</v>
      </c>
      <c r="C25" s="208">
        <v>14</v>
      </c>
      <c r="D25" s="209">
        <v>4680.8</v>
      </c>
      <c r="E25" s="209">
        <v>4762.3</v>
      </c>
    </row>
    <row r="26" spans="1:5" s="206" customFormat="1">
      <c r="A26" s="203" t="s">
        <v>705</v>
      </c>
      <c r="B26" s="204">
        <v>4</v>
      </c>
      <c r="C26" s="204"/>
      <c r="D26" s="205">
        <f>D27+D28+D29</f>
        <v>2008.5</v>
      </c>
      <c r="E26" s="205">
        <f>E27+E28+E29</f>
        <v>2008.5</v>
      </c>
    </row>
    <row r="27" spans="1:5">
      <c r="A27" s="207" t="s">
        <v>373</v>
      </c>
      <c r="B27" s="208">
        <v>4</v>
      </c>
      <c r="C27" s="208">
        <v>5</v>
      </c>
      <c r="D27" s="209">
        <v>1159.2</v>
      </c>
      <c r="E27" s="209">
        <v>1159.2</v>
      </c>
    </row>
    <row r="28" spans="1:5">
      <c r="A28" s="207" t="s">
        <v>527</v>
      </c>
      <c r="B28" s="208">
        <v>4</v>
      </c>
      <c r="C28" s="208">
        <v>9</v>
      </c>
      <c r="D28" s="209">
        <v>349.3</v>
      </c>
      <c r="E28" s="209">
        <v>349.3</v>
      </c>
    </row>
    <row r="29" spans="1:5">
      <c r="A29" s="207" t="s">
        <v>432</v>
      </c>
      <c r="B29" s="208">
        <v>4</v>
      </c>
      <c r="C29" s="208">
        <v>12</v>
      </c>
      <c r="D29" s="209">
        <v>500</v>
      </c>
      <c r="E29" s="209">
        <v>500</v>
      </c>
    </row>
    <row r="30" spans="1:5" s="206" customFormat="1">
      <c r="A30" s="203" t="s">
        <v>706</v>
      </c>
      <c r="B30" s="204">
        <v>5</v>
      </c>
      <c r="C30" s="204"/>
      <c r="D30" s="205">
        <f>D31</f>
        <v>6488.6</v>
      </c>
      <c r="E30" s="205">
        <f>E31</f>
        <v>6573.2</v>
      </c>
    </row>
    <row r="31" spans="1:5">
      <c r="A31" s="207" t="s">
        <v>388</v>
      </c>
      <c r="B31" s="208">
        <v>5</v>
      </c>
      <c r="C31" s="208">
        <v>5</v>
      </c>
      <c r="D31" s="209">
        <v>6488.6</v>
      </c>
      <c r="E31" s="209">
        <v>6573.2</v>
      </c>
    </row>
    <row r="32" spans="1:5" s="206" customFormat="1">
      <c r="A32" s="203" t="s">
        <v>707</v>
      </c>
      <c r="B32" s="204">
        <v>7</v>
      </c>
      <c r="C32" s="204"/>
      <c r="D32" s="205">
        <f>D33+D34+D35+D36+D37+D38</f>
        <v>794986.79999999993</v>
      </c>
      <c r="E32" s="205">
        <f>E33+E34+E35+E36+E37+E38</f>
        <v>795150.3</v>
      </c>
    </row>
    <row r="33" spans="1:5">
      <c r="A33" s="207" t="s">
        <v>228</v>
      </c>
      <c r="B33" s="208">
        <v>7</v>
      </c>
      <c r="C33" s="208">
        <v>1</v>
      </c>
      <c r="D33" s="209">
        <v>231053.6</v>
      </c>
      <c r="E33" s="209">
        <v>231153.5</v>
      </c>
    </row>
    <row r="34" spans="1:5">
      <c r="A34" s="207" t="s">
        <v>246</v>
      </c>
      <c r="B34" s="208">
        <v>7</v>
      </c>
      <c r="C34" s="208">
        <v>2</v>
      </c>
      <c r="D34" s="209">
        <v>499953</v>
      </c>
      <c r="E34" s="209">
        <v>498158.9</v>
      </c>
    </row>
    <row r="35" spans="1:5">
      <c r="A35" s="207" t="s">
        <v>276</v>
      </c>
      <c r="B35" s="208">
        <v>7</v>
      </c>
      <c r="C35" s="208">
        <v>3</v>
      </c>
      <c r="D35" s="209">
        <v>48412.9</v>
      </c>
      <c r="E35" s="209">
        <v>49902.9</v>
      </c>
    </row>
    <row r="36" spans="1:5" ht="31.5">
      <c r="A36" s="207" t="s">
        <v>235</v>
      </c>
      <c r="B36" s="208">
        <v>7</v>
      </c>
      <c r="C36" s="208">
        <v>5</v>
      </c>
      <c r="D36" s="209">
        <v>527.20000000000005</v>
      </c>
      <c r="E36" s="209">
        <v>527.20000000000005</v>
      </c>
    </row>
    <row r="37" spans="1:5">
      <c r="A37" s="207" t="s">
        <v>308</v>
      </c>
      <c r="B37" s="208">
        <v>7</v>
      </c>
      <c r="C37" s="208">
        <v>7</v>
      </c>
      <c r="D37" s="209">
        <v>3426.9</v>
      </c>
      <c r="E37" s="209">
        <v>3426.9</v>
      </c>
    </row>
    <row r="38" spans="1:5">
      <c r="A38" s="207" t="s">
        <v>292</v>
      </c>
      <c r="B38" s="208">
        <v>7</v>
      </c>
      <c r="C38" s="208">
        <v>9</v>
      </c>
      <c r="D38" s="209">
        <v>11613.2</v>
      </c>
      <c r="E38" s="209">
        <v>11980.9</v>
      </c>
    </row>
    <row r="39" spans="1:5" s="206" customFormat="1">
      <c r="A39" s="203" t="s">
        <v>708</v>
      </c>
      <c r="B39" s="204">
        <v>8</v>
      </c>
      <c r="C39" s="204"/>
      <c r="D39" s="205">
        <f>D40+D41</f>
        <v>33854.5</v>
      </c>
      <c r="E39" s="205">
        <f>E40+E41</f>
        <v>34827.9</v>
      </c>
    </row>
    <row r="40" spans="1:5">
      <c r="A40" s="207" t="s">
        <v>319</v>
      </c>
      <c r="B40" s="208">
        <v>8</v>
      </c>
      <c r="C40" s="208">
        <v>1</v>
      </c>
      <c r="D40" s="209">
        <v>32566.6</v>
      </c>
      <c r="E40" s="209">
        <v>33497</v>
      </c>
    </row>
    <row r="41" spans="1:5">
      <c r="A41" s="207" t="s">
        <v>350</v>
      </c>
      <c r="B41" s="208">
        <v>8</v>
      </c>
      <c r="C41" s="208">
        <v>4</v>
      </c>
      <c r="D41" s="209">
        <v>1287.9000000000001</v>
      </c>
      <c r="E41" s="209">
        <v>1330.9</v>
      </c>
    </row>
    <row r="42" spans="1:5" s="206" customFormat="1">
      <c r="A42" s="203" t="s">
        <v>709</v>
      </c>
      <c r="B42" s="204">
        <v>9</v>
      </c>
      <c r="C42" s="204"/>
      <c r="D42" s="205">
        <f>D43</f>
        <v>238</v>
      </c>
      <c r="E42" s="205">
        <f>E43</f>
        <v>80</v>
      </c>
    </row>
    <row r="43" spans="1:5">
      <c r="A43" s="207" t="s">
        <v>611</v>
      </c>
      <c r="B43" s="208">
        <v>9</v>
      </c>
      <c r="C43" s="208">
        <v>9</v>
      </c>
      <c r="D43" s="209">
        <v>238</v>
      </c>
      <c r="E43" s="209">
        <v>80</v>
      </c>
    </row>
    <row r="44" spans="1:5" s="206" customFormat="1">
      <c r="A44" s="203" t="s">
        <v>710</v>
      </c>
      <c r="B44" s="204">
        <v>10</v>
      </c>
      <c r="C44" s="204"/>
      <c r="D44" s="205">
        <f>D45+D46+D47+D48</f>
        <v>46502.2</v>
      </c>
      <c r="E44" s="205">
        <f>E45+E46+E47+E48</f>
        <v>46538.2</v>
      </c>
    </row>
    <row r="45" spans="1:5">
      <c r="A45" s="207" t="s">
        <v>477</v>
      </c>
      <c r="B45" s="208">
        <v>10</v>
      </c>
      <c r="C45" s="208">
        <v>1</v>
      </c>
      <c r="D45" s="209">
        <v>5831.8</v>
      </c>
      <c r="E45" s="209">
        <v>5867.8</v>
      </c>
    </row>
    <row r="46" spans="1:5">
      <c r="A46" s="207" t="s">
        <v>394</v>
      </c>
      <c r="B46" s="208">
        <v>10</v>
      </c>
      <c r="C46" s="208">
        <v>3</v>
      </c>
      <c r="D46" s="209">
        <v>10737</v>
      </c>
      <c r="E46" s="209">
        <v>10737</v>
      </c>
    </row>
    <row r="47" spans="1:5">
      <c r="A47" s="207" t="s">
        <v>285</v>
      </c>
      <c r="B47" s="208">
        <v>10</v>
      </c>
      <c r="C47" s="208">
        <v>4</v>
      </c>
      <c r="D47" s="209">
        <v>29828.400000000001</v>
      </c>
      <c r="E47" s="209">
        <v>29828.400000000001</v>
      </c>
    </row>
    <row r="48" spans="1:5">
      <c r="A48" s="207" t="s">
        <v>628</v>
      </c>
      <c r="B48" s="208">
        <v>10</v>
      </c>
      <c r="C48" s="208">
        <v>6</v>
      </c>
      <c r="D48" s="209">
        <v>105</v>
      </c>
      <c r="E48" s="209">
        <v>105</v>
      </c>
    </row>
    <row r="49" spans="1:5" s="206" customFormat="1">
      <c r="A49" s="203" t="s">
        <v>711</v>
      </c>
      <c r="B49" s="204">
        <v>11</v>
      </c>
      <c r="C49" s="204"/>
      <c r="D49" s="205">
        <f>D50</f>
        <v>6000</v>
      </c>
      <c r="E49" s="205">
        <f>E50</f>
        <v>500</v>
      </c>
    </row>
    <row r="50" spans="1:5">
      <c r="A50" s="207" t="s">
        <v>576</v>
      </c>
      <c r="B50" s="208">
        <v>11</v>
      </c>
      <c r="C50" s="208">
        <v>1</v>
      </c>
      <c r="D50" s="209">
        <v>6000</v>
      </c>
      <c r="E50" s="209">
        <v>500</v>
      </c>
    </row>
    <row r="51" spans="1:5" s="206" customFormat="1">
      <c r="A51" s="203" t="s">
        <v>712</v>
      </c>
      <c r="B51" s="204">
        <v>12</v>
      </c>
      <c r="C51" s="204"/>
      <c r="D51" s="205">
        <f>D52</f>
        <v>3400</v>
      </c>
      <c r="E51" s="205">
        <f>E52</f>
        <v>3386</v>
      </c>
    </row>
    <row r="52" spans="1:5">
      <c r="A52" s="207" t="s">
        <v>453</v>
      </c>
      <c r="B52" s="208">
        <v>12</v>
      </c>
      <c r="C52" s="208">
        <v>2</v>
      </c>
      <c r="D52" s="209">
        <v>3400</v>
      </c>
      <c r="E52" s="209">
        <v>3386</v>
      </c>
    </row>
    <row r="53" spans="1:5" s="206" customFormat="1" ht="31.5">
      <c r="A53" s="203" t="s">
        <v>736</v>
      </c>
      <c r="B53" s="204">
        <v>13</v>
      </c>
      <c r="C53" s="204"/>
      <c r="D53" s="205">
        <f>D54</f>
        <v>80.599999999999994</v>
      </c>
      <c r="E53" s="205">
        <f>E54</f>
        <v>143.19999999999999</v>
      </c>
    </row>
    <row r="54" spans="1:5" ht="31.5">
      <c r="A54" s="207" t="s">
        <v>735</v>
      </c>
      <c r="B54" s="208">
        <v>13</v>
      </c>
      <c r="C54" s="208">
        <v>1</v>
      </c>
      <c r="D54" s="209">
        <v>80.599999999999994</v>
      </c>
      <c r="E54" s="209">
        <v>143.19999999999999</v>
      </c>
    </row>
    <row r="55" spans="1:5" s="206" customFormat="1" ht="47.25">
      <c r="A55" s="203" t="s">
        <v>713</v>
      </c>
      <c r="B55" s="204">
        <v>14</v>
      </c>
      <c r="C55" s="204"/>
      <c r="D55" s="205">
        <f>D56+D57</f>
        <v>100010.8</v>
      </c>
      <c r="E55" s="205">
        <f>E56+E57</f>
        <v>97081.5</v>
      </c>
    </row>
    <row r="56" spans="1:5" ht="31.5">
      <c r="A56" s="207" t="s">
        <v>417</v>
      </c>
      <c r="B56" s="208">
        <v>14</v>
      </c>
      <c r="C56" s="208">
        <v>1</v>
      </c>
      <c r="D56" s="209">
        <v>82954.8</v>
      </c>
      <c r="E56" s="209">
        <v>78936.3</v>
      </c>
    </row>
    <row r="57" spans="1:5">
      <c r="A57" s="207" t="s">
        <v>414</v>
      </c>
      <c r="B57" s="208">
        <v>14</v>
      </c>
      <c r="C57" s="208">
        <v>3</v>
      </c>
      <c r="D57" s="209">
        <v>17056</v>
      </c>
      <c r="E57" s="209">
        <v>18145.2</v>
      </c>
    </row>
    <row r="58" spans="1:5">
      <c r="A58" s="374" t="s">
        <v>695</v>
      </c>
      <c r="B58" s="375"/>
      <c r="C58" s="376"/>
      <c r="D58" s="205">
        <f>D14+D22+D24+D26+D30+D32+D39+D42+D44+D49+D51+D55+D53</f>
        <v>1108173</v>
      </c>
      <c r="E58" s="205">
        <f>E14+E22+E24+E26+E30+E32+E39+E42+E44+E49+E51+E55+E53</f>
        <v>1103486</v>
      </c>
    </row>
    <row r="59" spans="1:5" ht="25.5" customHeight="1">
      <c r="A59" s="210"/>
      <c r="B59" s="211"/>
      <c r="C59" s="211"/>
      <c r="D59" s="199"/>
      <c r="E59" s="199"/>
    </row>
    <row r="60" spans="1:5" ht="13.15" customHeight="1">
      <c r="A60" s="212" t="s">
        <v>714</v>
      </c>
      <c r="B60" s="213"/>
      <c r="C60" s="219"/>
      <c r="D60" s="370" t="s">
        <v>1</v>
      </c>
      <c r="E60" s="370"/>
    </row>
  </sheetData>
  <autoFilter ref="A13:I58" xr:uid="{00000000-0009-0000-0000-000008000000}"/>
  <mergeCells count="6">
    <mergeCell ref="D60:E60"/>
    <mergeCell ref="A8:E8"/>
    <mergeCell ref="A11:A12"/>
    <mergeCell ref="B11:C11"/>
    <mergeCell ref="D11:E11"/>
    <mergeCell ref="A58:C58"/>
  </mergeCells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19</vt:i4>
      </vt:variant>
    </vt:vector>
  </HeadingPairs>
  <TitlesOfParts>
    <vt:vector size="36" baseType="lpstr">
      <vt:lpstr>прил1</vt:lpstr>
      <vt:lpstr>прил2</vt:lpstr>
      <vt:lpstr>прил 3 (админ ОГВ)</vt:lpstr>
      <vt:lpstr>прил 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прил15ФФПП </vt:lpstr>
      <vt:lpstr>прил17ИМБТ</vt:lpstr>
      <vt:lpstr>прил18</vt:lpstr>
      <vt:lpstr>прил19</vt:lpstr>
      <vt:lpstr>прил20</vt:lpstr>
      <vt:lpstr>прил21</vt:lpstr>
      <vt:lpstr>'прил 4'!Заголовки_для_печати</vt:lpstr>
      <vt:lpstr>прил10!Заголовки_для_печати</vt:lpstr>
      <vt:lpstr>прил11!Заголовки_для_печати</vt:lpstr>
      <vt:lpstr>прил6!Заголовки_для_печати</vt:lpstr>
      <vt:lpstr>прил7!Заголовки_для_печати</vt:lpstr>
      <vt:lpstr>прил8!Заголовки_для_печати</vt:lpstr>
      <vt:lpstr>прил9!Заголовки_для_печати</vt:lpstr>
      <vt:lpstr>'прил 3 (админ ОГВ)'!Область_печати</vt:lpstr>
      <vt:lpstr>'прил 4'!Область_печати</vt:lpstr>
      <vt:lpstr>прил1!Область_печати</vt:lpstr>
      <vt:lpstr>прил10!Область_печати</vt:lpstr>
      <vt:lpstr>прил11!Область_печати</vt:lpstr>
      <vt:lpstr>'прил15ФФПП '!Область_печати</vt:lpstr>
      <vt:lpstr>прил17ИМБТ!Область_печати</vt:lpstr>
      <vt:lpstr>прил2!Область_печати</vt:lpstr>
      <vt:lpstr>прил6!Область_печати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Duma</cp:lastModifiedBy>
  <cp:lastPrinted>2019-12-18T09:33:09Z</cp:lastPrinted>
  <dcterms:created xsi:type="dcterms:W3CDTF">2017-12-07T02:26:29Z</dcterms:created>
  <dcterms:modified xsi:type="dcterms:W3CDTF">2019-12-25T01:52:55Z</dcterms:modified>
</cp:coreProperties>
</file>