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150" windowWidth="9495" windowHeight="6315" activeTab="3"/>
  </bookViews>
  <sheets>
    <sheet name="прил 1" sheetId="10" r:id="rId1"/>
    <sheet name="прил2" sheetId="11" r:id="rId2"/>
    <sheet name="прил 3" sheetId="12" r:id="rId3"/>
    <sheet name="прил4" sheetId="13" r:id="rId4"/>
  </sheets>
  <definedNames>
    <definedName name="_xlnm._FilterDatabase" localSheetId="1" hidden="1">прил2!$A$10:$G$677</definedName>
    <definedName name="_xlnm.Print_Titles" localSheetId="0">'прил 1'!$6:$7</definedName>
    <definedName name="_xlnm.Print_Titles" localSheetId="2">'прил 3'!$10:$12</definedName>
    <definedName name="_xlnm.Print_Titles" localSheetId="1">прил2!$8:$10</definedName>
    <definedName name="_xlnm.Print_Area" localSheetId="0">'прил 1'!$A$1:$E$162</definedName>
    <definedName name="_xlnm.Print_Area" localSheetId="2">'прил 3'!$A$1:$D$63</definedName>
    <definedName name="_xlnm.Print_Area" localSheetId="1">прил2!$A$1:$G$680</definedName>
    <definedName name="_xlnm.Print_Area" localSheetId="3">прил4!$A$1:$C$32</definedName>
  </definedNames>
  <calcPr calcId="125725"/>
</workbook>
</file>

<file path=xl/calcChain.xml><?xml version="1.0" encoding="utf-8"?>
<calcChain xmlns="http://schemas.openxmlformats.org/spreadsheetml/2006/main">
  <c r="C24" i="13"/>
  <c r="C23"/>
  <c r="C22" s="1"/>
  <c r="C21"/>
  <c r="C20" s="1"/>
  <c r="C17"/>
  <c r="C15"/>
  <c r="C14" s="1"/>
  <c r="C10" l="1"/>
  <c r="C19"/>
  <c r="D58" i="12" l="1"/>
  <c r="D56"/>
  <c r="D54"/>
  <c r="D52"/>
  <c r="D47"/>
  <c r="D45"/>
  <c r="D42"/>
  <c r="D35"/>
  <c r="D33"/>
  <c r="D29"/>
  <c r="D25"/>
  <c r="D23"/>
  <c r="D21"/>
  <c r="D13"/>
  <c r="D61" s="1"/>
  <c r="E155" i="10"/>
  <c r="E145" l="1"/>
  <c r="E152"/>
  <c r="E140"/>
  <c r="E134"/>
  <c r="E115"/>
  <c r="E105"/>
  <c r="E101"/>
  <c r="E91"/>
  <c r="E32" l="1"/>
  <c r="E9"/>
  <c r="E79" l="1"/>
  <c r="E75"/>
  <c r="E99"/>
  <c r="E109"/>
  <c r="E119"/>
  <c r="E133"/>
  <c r="E88"/>
  <c r="E23" l="1"/>
  <c r="E29" l="1"/>
  <c r="E86" l="1"/>
  <c r="F42"/>
  <c r="E15"/>
  <c r="E157"/>
  <c r="E83" l="1"/>
  <c r="E81"/>
  <c r="E18"/>
  <c r="E8" s="1"/>
  <c r="F116"/>
  <c r="F107"/>
  <c r="F95"/>
  <c r="F131"/>
  <c r="F115"/>
  <c r="F145"/>
  <c r="F129"/>
  <c r="F103"/>
  <c r="F114"/>
  <c r="F138"/>
  <c r="F135"/>
  <c r="F113"/>
  <c r="F110"/>
  <c r="F134"/>
  <c r="F77"/>
  <c r="F16"/>
  <c r="F26"/>
  <c r="F75"/>
  <c r="F83"/>
  <c r="F73"/>
  <c r="F72"/>
  <c r="F125"/>
  <c r="F122"/>
  <c r="F91"/>
  <c r="F99"/>
  <c r="F11"/>
  <c r="F10"/>
  <c r="F121"/>
  <c r="F119"/>
  <c r="F133"/>
  <c r="F63"/>
  <c r="F43"/>
  <c r="F22"/>
  <c r="F21"/>
  <c r="F20"/>
  <c r="F19"/>
  <c r="F39"/>
  <c r="F33"/>
  <c r="D32"/>
  <c r="F67" l="1"/>
  <c r="F32"/>
  <c r="D8" l="1"/>
  <c r="F8" l="1"/>
</calcChain>
</file>

<file path=xl/sharedStrings.xml><?xml version="1.0" encoding="utf-8"?>
<sst xmlns="http://schemas.openxmlformats.org/spreadsheetml/2006/main" count="2553" uniqueCount="817">
  <si>
    <t>Начальник финансового управления</t>
  </si>
  <si>
    <t>Наименование</t>
  </si>
  <si>
    <t>910</t>
  </si>
  <si>
    <t>Возврат остатков субсидий и субвенций из бюджетов муниципальных районов</t>
  </si>
  <si>
    <t>917</t>
  </si>
  <si>
    <t>2 07 05020 05 0000 180</t>
  </si>
  <si>
    <t>913</t>
  </si>
  <si>
    <t>904</t>
  </si>
  <si>
    <t>918</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</si>
  <si>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</si>
  <si>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907</t>
  </si>
  <si>
    <t>Дотации муниципальным районам на поддержку мер  по обеспечению сбалансированности  бюджетов</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</si>
  <si>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</si>
  <si>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</si>
  <si>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815</t>
  </si>
  <si>
    <t>415</t>
  </si>
  <si>
    <t>188</t>
  </si>
  <si>
    <t>177</t>
  </si>
  <si>
    <t>% исполне-ния</t>
  </si>
  <si>
    <t>1 16 28000 01 6000 140</t>
  </si>
  <si>
    <t>141</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</si>
  <si>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</si>
  <si>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1 16 25050 01 6000 140</t>
  </si>
  <si>
    <t>Денежные взыскания (штрафы) за нарушение законодательства в области охраны окружающей среды</t>
  </si>
  <si>
    <t>1 16 25030 01 6000 140</t>
  </si>
  <si>
    <t>182</t>
  </si>
  <si>
    <t>1 14 02053 05 0000 410</t>
  </si>
  <si>
    <t xml:space="preserve">Прочие доходы от оказания платных услуг (работ) получателями средств бюджетов муниципальных районов </t>
  </si>
  <si>
    <t>Прочие доходы от оказания платных услуг (работ) получателями средств бюджетов муниципальных районов</t>
  </si>
  <si>
    <t>048</t>
  </si>
  <si>
    <t>Плата за сбросы загрязняющих веществ в водные объекты</t>
  </si>
  <si>
    <t xml:space="preserve">Плата за выбросы загрязняющих веществ в атмосферный воздух стационарными объектами </t>
  </si>
  <si>
    <t>1 11 05035 05 0000 120</t>
  </si>
  <si>
    <t>950</t>
  </si>
  <si>
    <t>доходов районного бюджета</t>
  </si>
  <si>
    <t>главного администратора доходов</t>
  </si>
  <si>
    <t>Код бюджетной классификации</t>
  </si>
  <si>
    <t>1 03 02230 01 0000 110</t>
  </si>
  <si>
    <t>1 03 02240 01 0000 110</t>
  </si>
  <si>
    <t>1 03 02250 01 0000 110</t>
  </si>
  <si>
    <t>1 03 02260 01 0000 110</t>
  </si>
  <si>
    <t>100</t>
  </si>
  <si>
    <t xml:space="preserve">план на 2014 год </t>
  </si>
  <si>
    <t>Суммы по искам о возмещении вреда, причиненного окружающей среде, подлежащие зачислению в бюджеты муниципальных районов</t>
  </si>
  <si>
    <t>076</t>
  </si>
  <si>
    <t>1 16 35030 05 6000 140</t>
  </si>
  <si>
    <t>Поступления от денежных пожертвований, предоставляемых физическими лицами получателям средств бюджетов муниципальных районов</t>
  </si>
  <si>
    <t>ВСЕГО ДОХОДОВ</t>
  </si>
  <si>
    <t>1 17 05050 05 0000 180</t>
  </si>
  <si>
    <t>Отдел по культуре и библиотечному обслуживанию администрации Черемховского районного муниципального образования</t>
  </si>
  <si>
    <t>Отдел образования администрации Черемховского районного муниципального образования</t>
  </si>
  <si>
    <t>Администрация Черемховского районного муниципального образования</t>
  </si>
  <si>
    <t>Комитет по управлению муниципальным имуществом Черемховского районного муниципального образования</t>
  </si>
  <si>
    <t>Министерство природных ресурсов и экологии Иркутской области</t>
  </si>
  <si>
    <t>1 12 01010 01 6000 120</t>
  </si>
  <si>
    <t>1 12 01030 01 6000 120</t>
  </si>
  <si>
    <t>1 16 90050 05 6000 140</t>
  </si>
  <si>
    <t>1 16 43000 01 6000 140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</si>
  <si>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</si>
  <si>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</si>
  <si>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</si>
  <si>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</si>
  <si>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</si>
  <si>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</si>
  <si>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</si>
  <si>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</si>
  <si>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</si>
  <si>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</si>
  <si>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</si>
  <si>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</si>
  <si>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</si>
  <si>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</si>
  <si>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</si>
  <si>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</si>
  <si>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</si>
  <si>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1 01 02030 01 3000 110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</si>
  <si>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</si>
  <si>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</si>
  <si>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(пени по соответствующему платежу)</t>
  </si>
  <si>
    <t>1 05 02010 02 2100 110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</si>
  <si>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</si>
  <si>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</si>
  <si>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1 05 02020 02 1000 110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</si>
  <si>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</si>
  <si>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1 05 02020 02 2100 110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</si>
  <si>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</si>
  <si>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</si>
  <si>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имущество предприятий (пени по соответствующему платежу)</t>
  </si>
  <si>
    <t>1 09 04010 02 2100 110</t>
  </si>
  <si>
    <t>Налог с продаж (сумма платежа (перерасчеты, недоимка и задолженность по соответствующему платежу, в том числе по отмененному)</t>
  </si>
  <si>
    <t>1 09 06010 02 2100 110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</si>
  <si>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</si>
  <si>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1 16 03010 01 6000 140</t>
  </si>
  <si>
    <t>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</si>
  <si>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</si>
  <si>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</si>
  <si>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</si>
  <si>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1 05 03010 01 1000 110</t>
  </si>
  <si>
    <t>1 05 03010 01 2100 110</t>
  </si>
  <si>
    <t>1 05 03010 01 3000 110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</si>
  <si>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</si>
  <si>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</si>
  <si>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</si>
  <si>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</si>
  <si>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</si>
  <si>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</si>
  <si>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1 13 01995 05 0000 130</t>
  </si>
  <si>
    <t>Прочие неналоговые доходы бюджетов муниципальных районов</t>
  </si>
  <si>
    <t>Прочие субсидии бюджетам муниципальных районов</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</si>
  <si>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</si>
  <si>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Прочие субвенции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</si>
  <si>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</si>
  <si>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</si>
  <si>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 xml:space="preserve">1 11 03050 05 0000 120 </t>
  </si>
  <si>
    <t>Дотации бюджетам муниципальных районов на выравнивание бюджетной обеспеченности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</si>
  <si>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</si>
  <si>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</si>
  <si>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</si>
  <si>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</si>
  <si>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</si>
  <si>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</si>
  <si>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</si>
  <si>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Прочие поступления от денежных взысканий (штрафов) и иных сумм в возмещение ущерба, зачисляемые в бюджеты муниципальных районов </t>
  </si>
  <si>
    <t>Субвенции бюджетам муниципальных районов на предоставление гражданам субсидий на оплату жилого помещения и коммунальных услуг</t>
  </si>
  <si>
    <t>Финансовое управление администрации Черемховского районного муниципального образования</t>
  </si>
  <si>
    <t>Управление жилищно-коммунального хозяйства, строительства, транспорта, связи и экологии администрации Черемховского районного муниципального образования</t>
  </si>
  <si>
    <t>Муниципальные образования Черемховского районного муниципального образования</t>
  </si>
  <si>
    <t>Управление Федеральной службы по надзору в сфере природопользования по Иркутской области</t>
  </si>
  <si>
    <t>Ангаро-Байкальское территориальное управление Федерального агенства по рыболовству</t>
  </si>
  <si>
    <t>Управление Федерального казначейства по Иркутской области</t>
  </si>
  <si>
    <t xml:space="preserve">Управление Федеральной службы по надзору в сфере защиты прав потребителей и благополучия человека по Иркутской области </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</si>
  <si>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Иркутской области </t>
  </si>
  <si>
    <t xml:space="preserve">Управление Федеральной налоговой службы по Иркутской области </t>
  </si>
  <si>
    <t xml:space="preserve">Главное управление Министерства внутренних дел Российской Федерации по Иркутской области 
Восточно-Сибирское линейное управление внутренних дел на транспорте Министерства внутренних дел Российской Федерации </t>
  </si>
  <si>
    <t xml:space="preserve">Кассовое исполнение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</si>
  <si>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</si>
  <si>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</si>
  <si>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</si>
  <si>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</si>
  <si>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Ю.Н. Гайдук</t>
  </si>
  <si>
    <t>1 01 02030 01 4000 110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</si>
  <si>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</si>
  <si>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</si>
  <si>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1 01 02010 01 4000 110</t>
  </si>
  <si>
    <t>1 05 02010 02 3000 110</t>
  </si>
  <si>
    <t>1 05 02020 02 3000 110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</si>
  <si>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</si>
  <si>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1 05 04020 02 1000 110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</si>
  <si>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</si>
  <si>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2 02 02284 05 0000 151</t>
  </si>
  <si>
    <t>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t>
  </si>
  <si>
    <t xml:space="preserve">1 17 05050 05 0000 120 </t>
  </si>
  <si>
    <t>1 16 90050 05 0000 180</t>
  </si>
  <si>
    <t>1 17 01050 05 0000 180</t>
  </si>
  <si>
    <t>Невыясненные поступления, зачисляемые в бюджеты муниципальных районов</t>
  </si>
  <si>
    <t>2 07 05030 05 0000 151</t>
  </si>
  <si>
    <t>2 19 05000 05 0000 151</t>
  </si>
  <si>
    <t>Прочие безвозмездные поступления в бюджеты муниципальных районов</t>
  </si>
  <si>
    <t>Субсидии бюджетам муниципальных районов на софинансирование капитальных вложений в объекты муниципальной собственности</t>
  </si>
  <si>
    <t>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t>
  </si>
  <si>
    <t>2 07 05030 05 0000 180</t>
  </si>
  <si>
    <t>Прочие безвозмездные поступления в бюджет муниципальных районов</t>
  </si>
  <si>
    <t>840</t>
  </si>
  <si>
    <t xml:space="preserve">Служба ветеринарии Иркутской области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</si>
  <si>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</si>
  <si>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1 16 08010 01 0000 140</t>
  </si>
  <si>
    <t>Денежные взыскания (штрафы) за нарушение законодательства РФ об административных правонарушениях, предусмотренные статьей 20.25 Кодекса РФ об административных правонарушений</t>
  </si>
  <si>
    <t xml:space="preserve"> 1 16 43000 01 0000 140</t>
  </si>
  <si>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t>
    </r>
    <r>
      <rPr>
        <vertAlign val="superscript"/>
        <sz val="11"/>
        <rFont val="Times New Roman"/>
        <family val="1"/>
        <charset val="204"/>
      </rPr>
      <t>1</t>
    </r>
    <r>
      <rPr>
        <sz val="11"/>
        <rFont val="Times New Roman"/>
        <family val="1"/>
        <charset val="204"/>
      </rPr>
      <t xml:space="preserve"> Налогового кодекса Российской Федерации</t>
    </r>
  </si>
  <si>
    <t>1 01 02040 01 0000 110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</si>
  <si>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</si>
  <si>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1 05 01010 01 1000 110</t>
  </si>
  <si>
    <t>Налог, взимаемый с налогоплательщиков, выбравших в качестве объекта налогообложения доходы (пени по соответствующему платежу)</t>
  </si>
  <si>
    <t>1 05 01010 01 2100 110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</si>
  <si>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</si>
  <si>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1 05 01010 01 3000 110</t>
  </si>
  <si>
    <t>1 05 01020 01 1000 110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</si>
  <si>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</si>
  <si>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</si>
  <si>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1 05 01020 01 2100 110</t>
  </si>
  <si>
    <t>1 05 01020 01 3000 110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</si>
  <si>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</si>
  <si>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1 05 01022 01 2100 110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</si>
  <si>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</si>
  <si>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</si>
  <si>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1 05 01050 01 1000 110</t>
  </si>
  <si>
    <t>1 05 01050 01 2100 110</t>
  </si>
  <si>
    <t>Налог с продаж (пени по соответствующему платежу)</t>
  </si>
  <si>
    <t>1 09 06010 02 1000 110</t>
  </si>
  <si>
    <t>Налог с продаж  (штрафов) по соответствующему платежу согласно законодательству Российской Федерации)</t>
  </si>
  <si>
    <t>1 09 06010 02 3000 110</t>
  </si>
  <si>
    <t>Субсидия бюджетам муниципальных районов на поддержку отрасли культуры</t>
  </si>
  <si>
    <t>2 02 25519 05 0000 151</t>
  </si>
  <si>
    <t>2 02 25097 05 0000 151</t>
  </si>
  <si>
    <t>2 02 29999 05 0000 151</t>
  </si>
  <si>
    <t>2 02 30024 05 0000 151</t>
  </si>
  <si>
    <t>2 02 39999 05 0000 151</t>
  </si>
  <si>
    <t>2 19 60010 05 0000 151</t>
  </si>
  <si>
    <t>2 02 15001 05 0000 151</t>
  </si>
  <si>
    <t>2 02 15002 05 0000 151</t>
  </si>
  <si>
    <t>2 02 40014 05 0000 151</t>
  </si>
  <si>
    <t>1 11 05013 05 0000 120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</si>
  <si>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</si>
  <si>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1 11 07015 05 0000 120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</si>
  <si>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</si>
  <si>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1 14 06013 05 0000 430</t>
  </si>
  <si>
    <t>2 02 20077 05 0000 151</t>
  </si>
  <si>
    <t>2 02 35120 05 0000 151</t>
  </si>
  <si>
    <t>2 02 30022 05 0000 151</t>
  </si>
  <si>
    <t>Прочие межбюджетные трансферты, передаваемые бюджетам муниципальных районов</t>
  </si>
  <si>
    <t>2 02 49999 05 0000 151</t>
  </si>
  <si>
    <t>Плата за размещение отходов производства</t>
  </si>
  <si>
    <t>Плата за размещение твердых коммунальных отходов</t>
  </si>
  <si>
    <t>1 12 01041 01 0000 120</t>
  </si>
  <si>
    <t>1 12 01042 01 0000 120</t>
  </si>
  <si>
    <t>1 16 43000 01 0000 140</t>
  </si>
  <si>
    <t xml:space="preserve">Налог, взимаемый с налогоплательщиков, выбравших в качестве объекта налогообложения доходы (прочие поступления)  </t>
  </si>
  <si>
    <t>1 05 01010 01 4000 110</t>
  </si>
  <si>
    <t>1 16 30030 01 6000 140</t>
  </si>
  <si>
    <t>Прочие денежные взыскания (штрафы) за правонарушения в области дорожного движения</t>
  </si>
  <si>
    <t>843</t>
  </si>
  <si>
    <t>Министерство лесного комплекса Иркутской области</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</si>
  <si>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</si>
  <si>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2 02 25467 05 0000 151</t>
  </si>
  <si>
    <t>1 13 02995 05 0000 130</t>
  </si>
  <si>
    <t>Прочие доходы от компенсации затрат бюджетов муниципальных районов</t>
  </si>
  <si>
    <t>Прочие неналоговые доходы</t>
  </si>
  <si>
    <t>1 17 05000 00 0000 180</t>
  </si>
  <si>
    <t>498</t>
  </si>
  <si>
    <t>1 16 45000 01 6000 140</t>
  </si>
  <si>
    <t>Денежные взыскания (штрафы) за нарушения законодательства Российской Федерации о промышленной безопасности</t>
  </si>
  <si>
    <t>Субсидии бюджетам муниципальтных районов на реализацию мероприятий по обеспечению жильем молодых семей</t>
  </si>
  <si>
    <t>2 02 25497 05 0000 151</t>
  </si>
  <si>
    <t>Прокуратура Иркутской области
Восточно-Сибирская транспортная прокуратура
Байкальская межрегиональная природоохранная прокуратура</t>
  </si>
  <si>
    <t>Енисейское управление Федеральной службы по экологическому, технологическому и атомному надзору
Межрегиональное территориальное управление по надзору за ядерной и радиационной безопасностью Сибири и Дальнего Востока Федеральной службы по экологическому, технологическому и атомному надзору</t>
  </si>
  <si>
    <t xml:space="preserve">ДОХОДЫ БЮДЖЕТА ЧЕРЕМХОВСКОГО РАЙОННОГО МУНИЦИПАЛЬНОГО ОБРАЗОВАНИЯ  ПО КОДАМ КЛАССИФИКАЦИИ ДОХОДОВ БЮДЖЕТОВ ЗА 2019 ГОД </t>
  </si>
  <si>
    <t>1 09 01030 05 3000 110</t>
  </si>
  <si>
    <t>Налог на прибыль организаций, зачислявшийся до 1 января 2005 года в местные бюджеты, мобилизуемый на территориях муниципальных районов (суммы денежных взысканий (штрафов) по соответствующему платежу согласно законодательству Российской Федерации)</t>
  </si>
  <si>
    <t>Налог с продаж (суммы денежных взысканий (штрафов) по соответствующему платежу согласно законодательству Российской Федерации)</t>
  </si>
  <si>
    <t>Прочие межбюджетные трансферты, передаваемые бюджетам</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</si>
  <si>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t>
  </si>
  <si>
    <t>2 19 25064 05 0000 150</t>
  </si>
  <si>
    <t>Субсидии бюджетам на софинансирование капитальных вложений в объекты муниципальной собственности</t>
  </si>
  <si>
    <t>202 27112 00 0000 150</t>
  </si>
  <si>
    <t>Контрольно-счетная палата Черемховского районного муниципального образования</t>
  </si>
  <si>
    <t>923</t>
  </si>
  <si>
    <t>2 02 45519 05 0000 150</t>
  </si>
  <si>
    <t>РАСХОДЫ БЮДЖЕТА ЧЕРЕМХОВСКОГО РАЙОННОГО МУНИЦИПАЛЬНОГО ОБРАЗОВАНИЯ ПО ВЕДОМСТВЕННОЙ СТРУКТУРЕ РАСХОДОВ БЮДЖЕТОВ ЗА 2019 ГОД</t>
  </si>
  <si>
    <t>Наименование показателя</t>
  </si>
  <si>
    <t>Код</t>
  </si>
  <si>
    <t>Кассовое исполнение, тыс. руб.</t>
  </si>
  <si>
    <t>ГРБС</t>
  </si>
  <si>
    <t>раздела</t>
  </si>
  <si>
    <t>подраздела</t>
  </si>
  <si>
    <t>целевой статьи</t>
  </si>
  <si>
    <t>вида расходов</t>
  </si>
  <si>
    <t>Отдел по культуре и библиотечному обслуживанию АЧРМО</t>
  </si>
  <si>
    <t/>
  </si>
  <si>
    <t>ОБРАЗОВАНИЕ</t>
  </si>
  <si>
    <t>Дополнительное образование детей</t>
  </si>
  <si>
    <t>Муниципальная программа "Сохранение и развитие культуры в Черемховском районном муниципальном образовании " на 2018-2023 годы</t>
  </si>
  <si>
    <t>6200000000</t>
  </si>
  <si>
    <t>Подпрограмма "Укрепление единого культурного пространства на территории Черемховского районного муниципального образования" на 2018-2023 годы</t>
  </si>
  <si>
    <t>6210000000</t>
  </si>
  <si>
    <t>Основное мероприятие: Организация дополнительного образования детей в области искусств</t>
  </si>
  <si>
    <t>6210400000</t>
  </si>
  <si>
    <t>Поддержка одаренных детей и талантливой молодежи</t>
  </si>
  <si>
    <t>6210420010</t>
  </si>
  <si>
    <t>Социальное обеспечение и иные выплаты населению</t>
  </si>
  <si>
    <t>300</t>
  </si>
  <si>
    <t>Обеспечение деятельности муниципальных учреждений</t>
  </si>
  <si>
    <t>6210420290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</si>
  <si>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</si>
  <si>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</si>
  <si>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200</t>
  </si>
  <si>
    <t>Иные бюджетные ассигнования</t>
  </si>
  <si>
    <t>800</t>
  </si>
  <si>
    <t>Выплата денежного содержания с начислениями на него главам, муниципальным служащим органов местного самоуправления муниципальных районов (городских округов) Иркутской области, а также заработной платы с начислениями на нее техническому и вспомогательному персоналу органов местного самоуправления муниципальных районов (городских округов) Иркутской области, работникам учреждений, находящихся в ведении органов местного самоуправления муниципальных районов (городских округов) Иркутской области</t>
  </si>
  <si>
    <t>6210472972</t>
  </si>
  <si>
    <t>Реализация мероприятий перечня проектов народных инициатив</t>
  </si>
  <si>
    <t>62104S2370</t>
  </si>
  <si>
    <t>Профессиональная подготовка, переподготовка и повышение квалификации</t>
  </si>
  <si>
    <t>Основное мероприятие: Музейное дело</t>
  </si>
  <si>
    <t>6210100000</t>
  </si>
  <si>
    <t>Профессиональная подготовка и повышение квалификации кадров</t>
  </si>
  <si>
    <t>6210120100</t>
  </si>
  <si>
    <t>КУЛЬТУРА, КИНЕМАТОГРАФИЯ</t>
  </si>
  <si>
    <t>Культура</t>
  </si>
  <si>
    <t>6210120290</t>
  </si>
  <si>
    <t>6210172972</t>
  </si>
  <si>
    <t>62101S2370</t>
  </si>
  <si>
    <t>Основное мероприятие: Организация библиотечного обслуживания</t>
  </si>
  <si>
    <t>6210200000</t>
  </si>
  <si>
    <t>Капитальный ремонт учреждений образования, культуры</t>
  </si>
  <si>
    <t>6210220002</t>
  </si>
  <si>
    <t>6210220290</t>
  </si>
  <si>
    <t>6210272972</t>
  </si>
  <si>
    <t>Государственная поддержка лучших сельских учреждений культуры</t>
  </si>
  <si>
    <t>62102L5191</t>
  </si>
  <si>
    <t>Поддержка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</si>
  <si>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62102L5193</t>
  </si>
  <si>
    <t>Поддержка отрасли культуры (Подключение муниципальных общедоступных библиотек в субъектах Российской Федерации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</si>
  <si>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62102L5194</t>
  </si>
  <si>
    <t>62102S2370</t>
  </si>
  <si>
    <t>Основное мероприятие: Развитие культурно-досуговой деятельности</t>
  </si>
  <si>
    <t>6210300000</t>
  </si>
  <si>
    <t>Повышение объема, качества и доступности культурно-досуговых мероприятий, сохранение традиций и развитие культурного туризма</t>
  </si>
  <si>
    <t>6210320009</t>
  </si>
  <si>
    <t>6210320290</t>
  </si>
  <si>
    <t>6210372972</t>
  </si>
  <si>
    <t>62103S2370</t>
  </si>
  <si>
    <t>Муниципальная программа "Жилищно-коммунальный комплекс и развитие инфраструктуры в Черемховском районном муниципальном образовании" на 2018-2023 годы</t>
  </si>
  <si>
    <t>6300000000</t>
  </si>
  <si>
    <t>Подпрограмма "Энергосбережение и повышение энергетической эффективности на территории Черемховского районного муниципального образования" на 2018-2023 годы</t>
  </si>
  <si>
    <t>6330000000</t>
  </si>
  <si>
    <t>Основное мероприятие: Содействие в реализации мероприятий в области энергосбережения и повышения энергетической эффективности</t>
  </si>
  <si>
    <t>6330100000</t>
  </si>
  <si>
    <t>Реализация направлений расходов основного мероприятия  подпрограммы муниципальной программы, а также непрограммных направлений расходов органов местного самоуправления</t>
  </si>
  <si>
    <t>6330129999</t>
  </si>
  <si>
    <t>Муниципальная программа "Социальная поддержка населения Черемховского районного муниципального образования" на 2018-2023 годы</t>
  </si>
  <si>
    <t>7000000000</t>
  </si>
  <si>
    <t>Подпрограмма "Доступная среда для инвалидов и других маломобильных групп населения в Черемховском районном муниципальном образовании" на 2018-2023 года</t>
  </si>
  <si>
    <t>7010000000</t>
  </si>
  <si>
    <t>Основное мероприятие: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t>
  </si>
  <si>
    <t>7010100000</t>
  </si>
  <si>
    <t>Реализация мероприятий по подготовке учреждений культуры к обслуживанию людей с ограниченными возможностями</t>
  </si>
  <si>
    <t>7010120050</t>
  </si>
  <si>
    <t>Другие вопросы в области культуры, кинематографии</t>
  </si>
  <si>
    <t>Подпрограмма "Обеспечение реализации муниципальной программы и прочие мероприятия в области культуры" на 2018-2023 годы</t>
  </si>
  <si>
    <t>6220000000</t>
  </si>
  <si>
    <t>Основное мероприятие: Муниципальное управление в сфере культуры</t>
  </si>
  <si>
    <t>6220100000</t>
  </si>
  <si>
    <t>Обеспечение функций органов местного самоуправления</t>
  </si>
  <si>
    <t>6220120190</t>
  </si>
  <si>
    <t>6220172972</t>
  </si>
  <si>
    <t>Отдел образования АЧРМО</t>
  </si>
  <si>
    <t>Дошкольное образование</t>
  </si>
  <si>
    <t>Муниципальная программа "Развитие образования Черемховского района" на 2018-2023 годы</t>
  </si>
  <si>
    <t>6100000000</t>
  </si>
  <si>
    <t>Подпрограмма "Развитие дошкольного, общего и дополнительного образования" на 2018-2023 годы</t>
  </si>
  <si>
    <t>6110000000</t>
  </si>
  <si>
    <t>Основное мероприятие: Повышение эффективности дошкольного образования</t>
  </si>
  <si>
    <t>6110100000</t>
  </si>
  <si>
    <t>Обеспечение противопожарных мероприятий в образовательных организациях</t>
  </si>
  <si>
    <t>6110120001</t>
  </si>
  <si>
    <t>Проведение санитарно-эпидемиологических мероприятий</t>
  </si>
  <si>
    <t>6110120003</t>
  </si>
  <si>
    <t>6110120290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</si>
  <si>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t>
  </si>
  <si>
    <t>6110173010</t>
  </si>
  <si>
    <t>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 находящихся в муниципальной собственности</t>
  </si>
  <si>
    <t>61101S2200</t>
  </si>
  <si>
    <t>61101S2370</t>
  </si>
  <si>
    <t>Общее образование</t>
  </si>
  <si>
    <t>Основное мероприятие: Повышение эффективности общего образования</t>
  </si>
  <si>
    <t>6110200000</t>
  </si>
  <si>
    <t>6110220001</t>
  </si>
  <si>
    <t>6110220002</t>
  </si>
  <si>
    <t>6110220003</t>
  </si>
  <si>
    <t>Обеспечение безопасности ежедневного подвоза обучающихся к месту обучения и обратно</t>
  </si>
  <si>
    <t>6110220004</t>
  </si>
  <si>
    <t>Обеспечение занятости несовершеннолетних граждан в возрасте от 14 до 18 лет</t>
  </si>
  <si>
    <t>6110220005</t>
  </si>
  <si>
    <t>Комплектование учебных фондов школьных библиотек</t>
  </si>
  <si>
    <t>6110220006</t>
  </si>
  <si>
    <t xml:space="preserve">Обеспечение оборудованием пунктов проведения экзаменов </t>
  </si>
  <si>
    <t>6110220007</t>
  </si>
  <si>
    <t>6110220290</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</si>
  <si>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t>
  </si>
  <si>
    <t>6110273020</t>
  </si>
  <si>
    <t>Мероприятия по капитальному ремонту образовательных организаций Иркутской области</t>
  </si>
  <si>
    <t>61102S2050</t>
  </si>
  <si>
    <t>61102S2200</t>
  </si>
  <si>
    <t>61102S2370</t>
  </si>
  <si>
    <t>Приобретение школьных автобусов для обеспечения безопасности школьных перевозок и ежедневного подвоза обучающихся к месту обучения и обратно</t>
  </si>
  <si>
    <t>61102S2590</t>
  </si>
  <si>
    <t>Обеспечение мероприятий по организации питания обучающихся с ограниченными возможностями здоровья в муниципальных общеобразовательных организациях Иркутской области</t>
  </si>
  <si>
    <t>61102S2976</t>
  </si>
  <si>
    <t>Приобретение средств обучения (вычислительной техники) для малокомплектных образовательных организаций, осуществляющих образовательную деятельность по образовательным программам основного общего и (или) среднего общего образования, расположенных в сельской местности</t>
  </si>
  <si>
    <t>61102S2989</t>
  </si>
  <si>
    <t>Подпрограмма "Обеспечение реализации муниципальной программы и прочие мероприятия в области образования" на 2018 – 2023 годы</t>
  </si>
  <si>
    <t>6120000000</t>
  </si>
  <si>
    <t>Основное мероприятие: Обеспечение проведения муниципальных и региональных мероприятий в сфере образования</t>
  </si>
  <si>
    <t>6120300000</t>
  </si>
  <si>
    <t>6120329999</t>
  </si>
  <si>
    <t>Основное мероприятие: Развитие системы дополнительного образования</t>
  </si>
  <si>
    <t>6110300000</t>
  </si>
  <si>
    <t>6110320001</t>
  </si>
  <si>
    <t>6110320290</t>
  </si>
  <si>
    <t>6110372972</t>
  </si>
  <si>
    <t>61103S2370</t>
  </si>
  <si>
    <t>6110120100</t>
  </si>
  <si>
    <t>6110220100</t>
  </si>
  <si>
    <t>6110320100</t>
  </si>
  <si>
    <t>Муниципальная программа "Молодежная политика и спорт в Черемховском районном муниципальном образовании" на 2018-2023 годы</t>
  </si>
  <si>
    <t>6800000000</t>
  </si>
  <si>
    <t>Подпрограмма "Развитие физической культуры и спорта в Черемховском районном муниципальном образовании" на 2018-2023 годы</t>
  </si>
  <si>
    <t>6820000000</t>
  </si>
  <si>
    <t>Основное мероприятие: Проведение спортивных соревнований и физкультурно-массовых мероприятий</t>
  </si>
  <si>
    <t>6820100000</t>
  </si>
  <si>
    <t>Профессиональная подготовка, переподготовка, повышение квалификации специалистов в области физической культуры и спорта</t>
  </si>
  <si>
    <t>6820120142</t>
  </si>
  <si>
    <t>Молодежная политика</t>
  </si>
  <si>
    <t>Основное мероприятие: Развитие системы отдыха и оздоровления</t>
  </si>
  <si>
    <t>6120400000</t>
  </si>
  <si>
    <t>6120420003</t>
  </si>
  <si>
    <t>Организация отдыха детей в каникулярное время на оплату стоимости набора продуктов питания в лагерях с дневным пребыванием детей, организованных органами местного самоуправления муниципальных образований Иркутской области</t>
  </si>
  <si>
    <t>61204S2080</t>
  </si>
  <si>
    <t>Другие вопросы в области образования</t>
  </si>
  <si>
    <t>Основное мероприятие: Муниципальное управление в сфере образования</t>
  </si>
  <si>
    <t>6120100000</t>
  </si>
  <si>
    <t>Расходы на обеспечение функций органов местного самоуправления</t>
  </si>
  <si>
    <t>6120120190</t>
  </si>
  <si>
    <t>6120120290</t>
  </si>
  <si>
    <t>6120172972</t>
  </si>
  <si>
    <t>Основное мероприятие: Профилактика суицидальных попыток среди несовершеннолетних</t>
  </si>
  <si>
    <t>6120200000</t>
  </si>
  <si>
    <t>6120229999</t>
  </si>
  <si>
    <t>Реализация направлений расходов основного мероприятия  подпрограммы муниципальной программы , а также непрограммных направлений расходов органов местного самоуправления</t>
  </si>
  <si>
    <t>61203S2370</t>
  </si>
  <si>
    <t>Муниципальная программа "Безопасность жизнедеятельности в Черемховском районном муниципальном образовании" на 2018-2023 годы</t>
  </si>
  <si>
    <t>6700000000</t>
  </si>
  <si>
    <t>Подпрограмма "Повышение безопасности дорожного движения в Черемховском районном муниципальном образовании" на 2018-2023 годы</t>
  </si>
  <si>
    <t>6710000000</t>
  </si>
  <si>
    <t>Основное мероприятие: Обеспечение безопасности участников дорожного движения и развитие сети искусственных сооружений</t>
  </si>
  <si>
    <t>6710100000</t>
  </si>
  <si>
    <t>Приобретение методической литературы и проведение районных мероприятий по предупреждению детского дорожно-транспортного травматизма</t>
  </si>
  <si>
    <t>6710120030</t>
  </si>
  <si>
    <t>СОЦИАЛЬНАЯ ПОЛИТИКА</t>
  </si>
  <si>
    <t>Охрана семьи и детства</t>
  </si>
  <si>
    <t>Региональный проект «Финансовая поддержка семей при рождении детей (Иркутская область)»</t>
  </si>
  <si>
    <t>611P100000</t>
  </si>
  <si>
    <t>Осуществление отдельных областных государственных полномочий по предоставлению мер социальной поддержки многодетным и малоимущим семьям</t>
  </si>
  <si>
    <t>611P173050</t>
  </si>
  <si>
    <t>Финансовое управление администрации ЧРМО</t>
  </si>
  <si>
    <t>ОБЩЕГОСУДАРСТВЕННЫЕ ВОПРОСЫ</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</si>
  <si>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</si>
  <si>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"Управление муниципальными финансами Черемховского районного муниципального образования" на 2018-2023 годы</t>
  </si>
  <si>
    <t>6400000000</t>
  </si>
  <si>
    <t>Подпрограмма "Управление муниципальными финансами Черемховского районного муниципального образования, организация составления, исполнения и контроля за исполнением районного бюджета" на 2018-2023 годы</t>
  </si>
  <si>
    <t>6410000000</t>
  </si>
  <si>
    <t>Основное мероприятие: Обеспечение эффективного управления муниципальными финансами, организация составления, исполнения и контроля за исполнением районного бюджета, реализация возложенных на финансовое управление бюджетных полномочий</t>
  </si>
  <si>
    <t>6410100000</t>
  </si>
  <si>
    <t>6410120190</t>
  </si>
  <si>
    <t>6410172972</t>
  </si>
  <si>
    <t>Другие общегосударственные вопросы</t>
  </si>
  <si>
    <t>6410120290</t>
  </si>
  <si>
    <t>6410120100</t>
  </si>
  <si>
    <t>ОБСЛУЖИВАНИЕ ГОСУДАРСТВЕННОГО И МУНИЦИПАЛЬНОГО ДОЛГА</t>
  </si>
  <si>
    <t>Обслуживание государственного внутреннего и муниципального долга</t>
  </si>
  <si>
    <t>Основное мероприятие: Управление муниципальным долгом</t>
  </si>
  <si>
    <t>6410200000</t>
  </si>
  <si>
    <t>Обслуживание муниципального долга</t>
  </si>
  <si>
    <t>6410220013</t>
  </si>
  <si>
    <t>Обслуживание государственного (муниципального) долга</t>
  </si>
  <si>
    <t>700</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</si>
  <si>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</si>
  <si>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</si>
  <si>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повышение устойчивости бюджетов поселений Черемховского района" на 2018 – 2023 годы</t>
  </si>
  <si>
    <t>6420000000</t>
  </si>
  <si>
    <t>Основное мероприятие: Повышение финансовой устойчивости бюджетов поселений Черемховского района</t>
  </si>
  <si>
    <t>6420100000</t>
  </si>
  <si>
    <t>Выравнивание уровня бюджетной обеспеченности поселений Иркутской области, входящих в состав муниципального района Иркутской области</t>
  </si>
  <si>
    <t>6420172680</t>
  </si>
  <si>
    <t>Межбюджетные трансферты</t>
  </si>
  <si>
    <t>500</t>
  </si>
  <si>
    <t>Выравнивание уровня бюджетной обеспеченности поселений</t>
  </si>
  <si>
    <t>64201S2680</t>
  </si>
  <si>
    <t>Прочие межбюджетные трансферты общего характера</t>
  </si>
  <si>
    <t>Предоставление иных межбюджетных трансфертов бюджетам поселений на поддержку мер по обеспечению сбалансированности местных бюджетов</t>
  </si>
  <si>
    <t>6420120015</t>
  </si>
  <si>
    <t>Непрограммные расходы</t>
  </si>
  <si>
    <t>8000000000</t>
  </si>
  <si>
    <t>Резервные фонды местных администраций</t>
  </si>
  <si>
    <t>8040000000</t>
  </si>
  <si>
    <t>Резервный фонд Администрации Черемховского районного муниципального образования</t>
  </si>
  <si>
    <t>8040100000</t>
  </si>
  <si>
    <t>Комитет по управлению муниципальным имуществом ЧРМО</t>
  </si>
  <si>
    <t>Муниципальная программа "Управление муниципальным имуществом Черемховского районного муниципального образования" на 2018-2023 годы</t>
  </si>
  <si>
    <t>6500000000</t>
  </si>
  <si>
    <t>Подпрограмма "Совершенствование качества управления муниципальным имуществом и земельными ресурсами в Черемховском районном муниципальном образовании на 2018-2023 годы"</t>
  </si>
  <si>
    <t>6510000000</t>
  </si>
  <si>
    <t>Основное мероприятие: Реализация функций по управлению и распоряжению муниципальным имуществом</t>
  </si>
  <si>
    <t>6510100000</t>
  </si>
  <si>
    <t>Инвентаризация объектов недвижимости и земельных участков</t>
  </si>
  <si>
    <t>6510120016</t>
  </si>
  <si>
    <t>Определение рыночной стоимости муниципального имущества</t>
  </si>
  <si>
    <t>6510120017</t>
  </si>
  <si>
    <t>Содержание муниципального имущества</t>
  </si>
  <si>
    <t>6510120019</t>
  </si>
  <si>
    <t>Приобретение имущества в муниципальную собственность</t>
  </si>
  <si>
    <t>6510120062</t>
  </si>
  <si>
    <t>Подпрограмма "Обеспечение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2018-2023 годы"</t>
  </si>
  <si>
    <t>6520000000</t>
  </si>
  <si>
    <t>Основное мероприятие: Финансовое обеспечение муниципального задания на оказание муниципальных услуг (выполнение работ) муниципальными бюджетными учреждениями</t>
  </si>
  <si>
    <t>6520100000</t>
  </si>
  <si>
    <t>Финансовое обеспечение муниципального задания МБУ "Автоцентр"</t>
  </si>
  <si>
    <t>6520120021</t>
  </si>
  <si>
    <t>Предоставление субсидий бюджетным, автономным учреждениям и иным некоммерческим организациям</t>
  </si>
  <si>
    <t>600</t>
  </si>
  <si>
    <t>Финансовое обеспечение муниципального задания МБУ "Проект-сметСервис"</t>
  </si>
  <si>
    <t>6520120022</t>
  </si>
  <si>
    <t>6520172972</t>
  </si>
  <si>
    <t>Подпрограмма "Осуществление полномочий Комитета по управлению муниципальным имуществом Черемховского районного муниципального образования на 2018 – 2023 годы"</t>
  </si>
  <si>
    <t>6530000000</t>
  </si>
  <si>
    <t>Основное мероприятие: Управление муниципальной собственностью</t>
  </si>
  <si>
    <t>6530100000</t>
  </si>
  <si>
    <t>6530120190</t>
  </si>
  <si>
    <t>6530172972</t>
  </si>
  <si>
    <t>НАЦИОНАЛЬНАЯ ЭКОНОМИКА</t>
  </si>
  <si>
    <t>Дорожное хозяйство (дорожные фонды)</t>
  </si>
  <si>
    <t>Ремонт автомобильных дорог местного значения в границах населенных пунктов сельских поселений в рамках переданных полномочий</t>
  </si>
  <si>
    <t>6520120061</t>
  </si>
  <si>
    <t>Другие вопросы в области национальной экономики</t>
  </si>
  <si>
    <t>Формирование земельных участков, государственная стоимость на которые не разграничена (межевание, установление границ на местности)</t>
  </si>
  <si>
    <t>6510120018</t>
  </si>
  <si>
    <t>ЖИЛИЩНО-КОММУНАЛЬНОЕ ХОЗЯЙСТВО</t>
  </si>
  <si>
    <t>Жилищное хозяйство</t>
  </si>
  <si>
    <t>Взносы на капитальный ремонт общего имущества в многоквартирных домах</t>
  </si>
  <si>
    <t>6510120020</t>
  </si>
  <si>
    <t>6530120100</t>
  </si>
  <si>
    <t>СРЕДСТВА МАССОВОЙ ИНФОРМАЦИИ</t>
  </si>
  <si>
    <t>Периодическая печать и издательства</t>
  </si>
  <si>
    <t>Основное мероприятие: Информирование населения муниципального образования о деятельности органов власти, а также по вопросам, имеющим большую социальную значимость</t>
  </si>
  <si>
    <t>6520200000</t>
  </si>
  <si>
    <t>Предоставление субсидий МУП ЧРМО "Газета "Мое село - край Черемховский""</t>
  </si>
  <si>
    <t>6520220023</t>
  </si>
  <si>
    <t>Дума ЧРМО</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</si>
  <si>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</si>
  <si>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Думы Черемховского районного муниципального образования</t>
  </si>
  <si>
    <t>8010000000</t>
  </si>
  <si>
    <t>Председатель представительного органа муниципального образования</t>
  </si>
  <si>
    <t>8010100000</t>
  </si>
  <si>
    <t>8010120190</t>
  </si>
  <si>
    <t>8010172972</t>
  </si>
  <si>
    <t>Аппарат управления представительного органа муниципального образования</t>
  </si>
  <si>
    <t>8010200000</t>
  </si>
  <si>
    <t>8010220190</t>
  </si>
  <si>
    <t>8010272972</t>
  </si>
  <si>
    <t>Администрация ЧРМО</t>
  </si>
  <si>
    <t>Функционирование высшего должностного лица субъекта Российской Федерации и муниципального образования</t>
  </si>
  <si>
    <t>Муниципальная программа "Муниципальное управление в Черемховском районном муниципальном образовании " на 2018-2023 годы</t>
  </si>
  <si>
    <t>6600000000</t>
  </si>
  <si>
    <t>Подпрограмма "Развитие системы управления муниципальным образованием" на 2018-2023 годы</t>
  </si>
  <si>
    <t>6610000000</t>
  </si>
  <si>
    <t>Основное мероприятие: Обеспечение деятельности мэра муниципального района</t>
  </si>
  <si>
    <t>6610600000</t>
  </si>
  <si>
    <t>6610620190</t>
  </si>
  <si>
    <t>6610672972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</si>
  <si>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</si>
  <si>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Основное мероприятие: Создание системы мониторинга, информационного и методического обеспечения мероприятий по энергосбережению и повышению энергетической эффективности</t>
  </si>
  <si>
    <t>6330200000</t>
  </si>
  <si>
    <t>6330229999</t>
  </si>
  <si>
    <t>Основное мероприятие: Осуществление функций администрации муниципального района</t>
  </si>
  <si>
    <t>6610500000</t>
  </si>
  <si>
    <t>6610520190</t>
  </si>
  <si>
    <t>6610572972</t>
  </si>
  <si>
    <t>66105S2972</t>
  </si>
  <si>
    <t>Основное мероприятие: Осуществление отдельных государственных полномочий</t>
  </si>
  <si>
    <t>6610700000</t>
  </si>
  <si>
    <t>Осуществление областных государственных полномочий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</si>
  <si>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6610773060</t>
  </si>
  <si>
    <t>Осуществление областных государственных полномочий по хранению, комплектованию, учету и использованию архивных документов, относящихся к государственной собственности Иркутской области</t>
  </si>
  <si>
    <t>6610773070</t>
  </si>
  <si>
    <t>Осуществление отдельных областных государственных полномочий в сфере труда</t>
  </si>
  <si>
    <t>6610773090</t>
  </si>
  <si>
    <t>Осуществление областных государственных полномочий по определению персонального состава и обеспечению деятельности административных комиссий</t>
  </si>
  <si>
    <t>6610773140</t>
  </si>
  <si>
    <t>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</si>
  <si>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6610773150</t>
  </si>
  <si>
    <t>Осуществление отдельных областных государственных полномочий в области противодействия коррупции</t>
  </si>
  <si>
    <t>6610773160</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</si>
  <si>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</si>
  <si>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</si>
  <si>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6610751200</t>
  </si>
  <si>
    <t>Обеспечение проведения выборов и референдумов</t>
  </si>
  <si>
    <t>Проведение выборов и референдумов</t>
  </si>
  <si>
    <t>8030000000</t>
  </si>
  <si>
    <t>Проведение выборов депутатов представительного органа муниципального образования</t>
  </si>
  <si>
    <t>8030200000</t>
  </si>
  <si>
    <t>Подпрограмма "Устойчивое развитие сельских территорий Черемховского районного муниципального образования" на 2018-2023 годы</t>
  </si>
  <si>
    <t>6310000000</t>
  </si>
  <si>
    <t>Основное мероприятие: Поощрение лучших работающих в агропромышленном комплексе трудовых коллективов и передовых работников за высокие производственные показатели</t>
  </si>
  <si>
    <t>6310200000</t>
  </si>
  <si>
    <t>Проведение районного трудового соревнования (конкурса) в сфере агропромышленного комплекса</t>
  </si>
  <si>
    <t>6310220011</t>
  </si>
  <si>
    <t>Основное мероприятие: Льготы, предоставляемые гражданам, удостоенным звания "Почетный гражданин Черемховского района"</t>
  </si>
  <si>
    <t>6610300000</t>
  </si>
  <si>
    <t>Ежемесячные выплаты в соответствии с Решением Думы Черемховского районного муниципального образования от 27.06.2012 №213 "Об утверждении положения "О Почетном звании Почетный гражданин Черемховского района""</t>
  </si>
  <si>
    <t>6610323500</t>
  </si>
  <si>
    <t>Основное мероприятие: Членские взносы</t>
  </si>
  <si>
    <t>6610400000</t>
  </si>
  <si>
    <t xml:space="preserve"> Ежегодные членские взносы в некоммерческую организацию "Ассоциация муниципальных образований Иркутской области"</t>
  </si>
  <si>
    <t>6610420027</t>
  </si>
  <si>
    <t>Подпрограмма "Развитие предпринимательства" на 2018-2023 годы</t>
  </si>
  <si>
    <t>6620000000</t>
  </si>
  <si>
    <t>Основное мероприятие: Оказание административно-организационной поддержки субъектам малого и среднего предпринимательства</t>
  </si>
  <si>
    <t>6620100000</t>
  </si>
  <si>
    <t>Проведение тематических конкурсных мероприятий</t>
  </si>
  <si>
    <t>6620120028</t>
  </si>
  <si>
    <t>Подпрограмма "Улучшение условий и охраны труда в Черемховском районном муниципальном образовании" на 2018-2023 годы</t>
  </si>
  <si>
    <t>6720000000</t>
  </si>
  <si>
    <t>Основное мероприятие: Реализация превентивных мер, направленных на улучшение условий труда, снижение уровня производственного травматизма и профессиональной заболеваемости</t>
  </si>
  <si>
    <t>6720100000</t>
  </si>
  <si>
    <t>Проведение конкурсных мероприятий в области охраны труда</t>
  </si>
  <si>
    <t>6720120032</t>
  </si>
  <si>
    <t>Приобретение средств индивидуальной защиты</t>
  </si>
  <si>
    <t>6720120033</t>
  </si>
  <si>
    <t>Подпрограмма "Обеспечение общественной безопасности" на 2018-2023 года</t>
  </si>
  <si>
    <t>6730000000</t>
  </si>
  <si>
    <t>Основное мероприятие: Мероприятия по профилактике правонарушений и повышению уровня безопасности граждан на территории Черемховского района</t>
  </si>
  <si>
    <t>6730100000</t>
  </si>
  <si>
    <t>Разработка и распространение среди населения агитационных материалов, посвященных профилактике правонарушений</t>
  </si>
  <si>
    <t>6730120034</t>
  </si>
  <si>
    <t>Противодействие терроризму и экстремизму посредством распространения среди населения агитационных материалов</t>
  </si>
  <si>
    <t>6730120035</t>
  </si>
  <si>
    <t>Стимулирование работы участковых уполномоченных полиции по профилактике и предупреждению правонарушений в рамках проводимого МО МВД России «Черемховский» конкурса «Лучший участковый уполномоченный полиции»</t>
  </si>
  <si>
    <t>6730120036</t>
  </si>
  <si>
    <t>Проведение конкурсных мероприятий, направленных на профилактику правонарушений и повышение уровня безопасности граждан</t>
  </si>
  <si>
    <t>6730120136</t>
  </si>
  <si>
    <t>Межведомственная профилактическая комплексная акция, направленная на профилактику безнадзорности и правонарушений несовершеннолетних "Акцент на главном"</t>
  </si>
  <si>
    <t>6730120236</t>
  </si>
  <si>
    <t>НАЦИОНАЛЬНАЯ ОБОРОНА</t>
  </si>
  <si>
    <t>Мобилизационная подготовка экономики</t>
  </si>
  <si>
    <t>Мобилизационная подготовка Черемховского районного муниципального образования</t>
  </si>
  <si>
    <t>8050000000</t>
  </si>
  <si>
    <t>Реализация мероприятий, направленных на обеспечение режима секретности и защиты государственной тайны в администрации Черемховского районного муниципального образования</t>
  </si>
  <si>
    <t>8050100000</t>
  </si>
  <si>
    <t>Сельское хозяйство и рыболовство</t>
  </si>
  <si>
    <t>Подпрограмма "Охрана окружающей среды на территории Черемховского районного муниципального образования" на 2018-2023 годы</t>
  </si>
  <si>
    <t>6320000000</t>
  </si>
  <si>
    <t xml:space="preserve">Основное мероприятие: Осуществление отдельных областных государственных полномочий </t>
  </si>
  <si>
    <t>6320300000</t>
  </si>
  <si>
    <t>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t>
  </si>
  <si>
    <t>6320373120</t>
  </si>
  <si>
    <t>Основное мероприятие: Определение потребности и организация обучения, подготовки и повышения квалификации муниципальных служащих</t>
  </si>
  <si>
    <t>6610100000</t>
  </si>
  <si>
    <t>Обучение в сфере контрактной системы с целью повышения эффективности противодействия коррупции</t>
  </si>
  <si>
    <t>6610120024</t>
  </si>
  <si>
    <t>Обучение по программам дополнительного профессионального образования муниципальных служащих</t>
  </si>
  <si>
    <t>6610120025</t>
  </si>
  <si>
    <t>Обучение муниципальных служащих антикоррупционному поведению, знаниям законодательства в области противодействия коррупции</t>
  </si>
  <si>
    <t>6610120026</t>
  </si>
  <si>
    <t>6610620100</t>
  </si>
  <si>
    <t>Подпрограмма "Молодежная политика в Черемховском районном муниципальном образовании" на 2018-2023 годы</t>
  </si>
  <si>
    <t>6810000000</t>
  </si>
  <si>
    <t>Основное мероприятие: Реализация комплекса мероприятий, направленных на становление, развитие молодых граждан, решение молодежных проблем</t>
  </si>
  <si>
    <t>6810100000</t>
  </si>
  <si>
    <t>Организация районных мероприятий, направленных на реализацию экономического, интеллектуального, профессионального и творческого потенциала молодежи</t>
  </si>
  <si>
    <t>6810120037</t>
  </si>
  <si>
    <t>Содействие участию молодежи в областных, межрегиональных, всероссийских, международных мероприятиях</t>
  </si>
  <si>
    <t>6810120038</t>
  </si>
  <si>
    <t>Организационное, техническое, методическое, информационное обеспечение мероприятий в сфере молодежной политики</t>
  </si>
  <si>
    <t>6810120039</t>
  </si>
  <si>
    <t>68101S2370</t>
  </si>
  <si>
    <t xml:space="preserve">Подпрограмма "Комплексные меры профилактики  злоупотребления наркотическими средствами и психотропными веществами в Черемховском районном муниципальном образовании" на 2018 - 2023 годы </t>
  </si>
  <si>
    <t>6840000000</t>
  </si>
  <si>
    <t>Основное мероприятие: Осуществление комплексных профилактических мероприятий, направленных на улучшение наркоситуации в Черемховском район</t>
  </si>
  <si>
    <t>6840100000</t>
  </si>
  <si>
    <t>Организация и проведение комплекса мероприятий по профилактике социально негативных явлений</t>
  </si>
  <si>
    <t>6840120046</t>
  </si>
  <si>
    <t>Выявление и уничтожение площадей произрастания наркосодержащих растений</t>
  </si>
  <si>
    <t>6840120146</t>
  </si>
  <si>
    <t>ЗДРАВООХРАНЕНИЕ</t>
  </si>
  <si>
    <t>Другие вопросы в области здравоохранения</t>
  </si>
  <si>
    <t>Муниципальная программа "Здоровье населения в Черемховском районном муниципальном образовании" на 2018-2023 годы</t>
  </si>
  <si>
    <t>6900000000</t>
  </si>
  <si>
    <t>Основное мероприятие: Содействие в кадровом обеспечении учреждений здравоохранения в поселениях Черемховского района</t>
  </si>
  <si>
    <t>6900100000</t>
  </si>
  <si>
    <t>Обеспечение ГСМ  ОГБУЗ ИОКТБ Черемховский филиал для ежеквартальных выездов медицинских работников</t>
  </si>
  <si>
    <t>6900120048</t>
  </si>
  <si>
    <t>Оплата за обучение студентов в средних специальных учебных заведениях</t>
  </si>
  <si>
    <t>6900120147</t>
  </si>
  <si>
    <t>Пенсионное обеспечение</t>
  </si>
  <si>
    <t>Основное мероприятие: Доплаты к пенсиям, дополнительное пенсионное обеспечение</t>
  </si>
  <si>
    <t>6610200000</t>
  </si>
  <si>
    <t>Выплата пенсии за выслугу лет гражданам, замещавшим должности муниципальной службы в органах местного самоуправления Черемховского районного муниципального образования, ежемесячной доплаты к трудовой пенсии выборным лицам администрации и Думы Черемховского районного муниципального образования</t>
  </si>
  <si>
    <t>6610223490</t>
  </si>
  <si>
    <t>Социальное обеспечение населения</t>
  </si>
  <si>
    <t>Подпрограмма "Молодым семьям – доступное жилье" на 2018-2020 годы</t>
  </si>
  <si>
    <t>6830000000</t>
  </si>
  <si>
    <t>Основное мероприятие: Поддержка молодых семей и молодых специалистов в решении жилищной проблемы</t>
  </si>
  <si>
    <t>6830100000</t>
  </si>
  <si>
    <t>Предоставление молодым семьям – участникам Программы социальных выплат на приобретение жилого помещения или создание объекта индивидуального жилищного строительства</t>
  </si>
  <si>
    <t>6830120045</t>
  </si>
  <si>
    <t>Реализация мероприятий по обеспечению жильем молодых семей</t>
  </si>
  <si>
    <t>68301L4970</t>
  </si>
  <si>
    <t>Другие вопросы в области социальной политики</t>
  </si>
  <si>
    <t>Основное мероприятие: Проведение комплекса мероприятий,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t>
  </si>
  <si>
    <t>7010200000</t>
  </si>
  <si>
    <t>Проведение районных конкурсов, спортивных мероприятий, благотворительных акций</t>
  </si>
  <si>
    <t>7010220052</t>
  </si>
  <si>
    <t>Подпрограмма "Поддержка мероприятий, проводимых для пожилых людей на территории Черемховского районного муниципального образования" на 2018-2023 годы</t>
  </si>
  <si>
    <t>7020000000</t>
  </si>
  <si>
    <t>Основное мероприятие: Организация досуговых мероприятий, в том числе, приуроченных к праздникам и памятным датам</t>
  </si>
  <si>
    <t>7020100000</t>
  </si>
  <si>
    <t>Проведение мероприятий, посвященных празднованию Дня защитника Отечества</t>
  </si>
  <si>
    <t>7020120054</t>
  </si>
  <si>
    <t>Проведение мероприятий, посвященных празднованию Международного женского дня 8 марта</t>
  </si>
  <si>
    <t>7020120055</t>
  </si>
  <si>
    <t>Проведение мероприятий, посвященных празднованию Дня Победы</t>
  </si>
  <si>
    <t>7020120056</t>
  </si>
  <si>
    <t>Проведение мероприятий, посвященных Международному дню пожилых людей</t>
  </si>
  <si>
    <t>7020120057</t>
  </si>
  <si>
    <t>Проведение мероприятий, приуроченных к Декаде инвалидов</t>
  </si>
  <si>
    <t>7020120058</t>
  </si>
  <si>
    <t>Чествование участников ВОВ и ветеранов администрации в юбилейные даты</t>
  </si>
  <si>
    <t>7020120059</t>
  </si>
  <si>
    <t>Проведение мероприятий и поощрения ветеранов боевых действий</t>
  </si>
  <si>
    <t>7020120063</t>
  </si>
  <si>
    <t>ФИЗИЧЕСКАЯ КУЛЬТУРА И СПОРТ</t>
  </si>
  <si>
    <t>Физическая культура</t>
  </si>
  <si>
    <t>Проведение районных спортивных соревнований и физкультурно-массовых мероприятий</t>
  </si>
  <si>
    <t>6820120040</t>
  </si>
  <si>
    <t>Участие в областных и всероссийских спортивных соревнованиях и физкультурно-массовых мероприятиях</t>
  </si>
  <si>
    <t>6820120041</t>
  </si>
  <si>
    <t>Организация и проведение испытаний Всероссийского физкультурно – спортивного комплекса «Готов к труду и обороне» (ГТО) среди населения</t>
  </si>
  <si>
    <t>6820120042</t>
  </si>
  <si>
    <t>Основное мероприятие: Развитие спортивной инфраструктуры и материально- технической базы</t>
  </si>
  <si>
    <t>6820200000</t>
  </si>
  <si>
    <t>Приобретение спортивного оборудования и инвентаря для оснащения муниципальных организаций, осуществляющих деятельность в сфере физической культуры и спорта</t>
  </si>
  <si>
    <t>68202S2850</t>
  </si>
  <si>
    <t>Управление жилищно-коммунального хозяйства, строительства, транспорта, связи и экологии АЧРМО</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</si>
  <si>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</si>
  <si>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</si>
  <si>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Основное мероприятие: Расходы на обеспечение деятельности Муниципального казенного учреждения "Единая дежурно-диспетчерская служба Черемховского района"</t>
  </si>
  <si>
    <t>6730200000</t>
  </si>
  <si>
    <t>6730220290</t>
  </si>
  <si>
    <t>6730272972</t>
  </si>
  <si>
    <t>Содержание районных автодорог</t>
  </si>
  <si>
    <t>6710120031</t>
  </si>
  <si>
    <t>Благоустройство</t>
  </si>
  <si>
    <t>Строительство пешеходных переходов (мостов, виадуков) на территориях муниципальных образований Иркутской области, в том числе разработку проектной документации</t>
  </si>
  <si>
    <t>67101S2730</t>
  </si>
  <si>
    <t>Другие вопросы в области жилищно-коммунального хозяйства</t>
  </si>
  <si>
    <t>Подпрограмма "Обеспечение реализации муниципальной программы и прочие мероприятия в области жилищно-коммунального хозяйства" на 2018 – 2023 годы</t>
  </si>
  <si>
    <t>6340000000</t>
  </si>
  <si>
    <t>Основное мероприятие: Муниципальное управление в области жилищно-коммунального хозяйства</t>
  </si>
  <si>
    <t>6340100000</t>
  </si>
  <si>
    <t>6340120190</t>
  </si>
  <si>
    <t>6340172972</t>
  </si>
  <si>
    <t>Основное мероприятие: Осуществление отдельных областных государственных полномочий</t>
  </si>
  <si>
    <t>6340200000</t>
  </si>
  <si>
    <t>Содержание и обеспечение деятельности муниципальных служащих, осуществляющих областные государственные полномочия по предоставлению гражданам субсидий на оплату жилых помещений и коммунальных услуг</t>
  </si>
  <si>
    <t>6340273030</t>
  </si>
  <si>
    <t>ОХРАНА ОКРУЖАЮЩЕЙ СРЕДЫ</t>
  </si>
  <si>
    <t>Другие вопросы в области охраны окружающей среды</t>
  </si>
  <si>
    <t>Основное мероприятие: Капитальные вложения в объекты муниципальной собственности в сфере охраны окружающей среды</t>
  </si>
  <si>
    <t>6320100000</t>
  </si>
  <si>
    <t>Капитальные вложения в объекты муниципальной собственности в сфере охраны окружающей среды</t>
  </si>
  <si>
    <t>63201S2620</t>
  </si>
  <si>
    <t>Капитальные вложения в объекты государственной (муниципальной) собственности</t>
  </si>
  <si>
    <t>400</t>
  </si>
  <si>
    <t>6730220100</t>
  </si>
  <si>
    <t>Основное мероприятие: Комплексное обустройство населенных пунктов объектами социальной и инженерной инфраструктуры</t>
  </si>
  <si>
    <t>6310100000</t>
  </si>
  <si>
    <t>Исполнение органами местного самоуправления муниципальных образований Иркутской области отдельных расходных обязательств в связи с чрезвычайной ситуацией, сложившейся в результате паводка, вызванного сильными дождями, прошедшими в июне, июле 2019 года на территории Иркутской области</t>
  </si>
  <si>
    <t>6310174070</t>
  </si>
  <si>
    <t>Предоставление гражданам субсидий на оплату жилых помещений и коммунальных услуг</t>
  </si>
  <si>
    <t>6340273040</t>
  </si>
  <si>
    <t>Проведение проектно-изыскательских работ для строительства физкультурно-оздоровительного комплекса в п. Михайловка</t>
  </si>
  <si>
    <t>6820220144</t>
  </si>
  <si>
    <t>Контрольно-счетная палата ЧРМО</t>
  </si>
  <si>
    <t>Обеспечение деятельности Контрольно-счетной палаты Черемховского районного муниципального образования</t>
  </si>
  <si>
    <t>8020000000</t>
  </si>
  <si>
    <t>Руководитель контрольно-счетной палаты муниципального образования</t>
  </si>
  <si>
    <t>8020100000</t>
  </si>
  <si>
    <t>8020120190</t>
  </si>
  <si>
    <t>8020172972</t>
  </si>
  <si>
    <t>Аппарат управления контрольно - счетной палаты муниципального образования</t>
  </si>
  <si>
    <t>8020200000</t>
  </si>
  <si>
    <t>8020220190</t>
  </si>
  <si>
    <t>8020272972</t>
  </si>
  <si>
    <t>8020120100</t>
  </si>
  <si>
    <t>ИТОГО</t>
  </si>
  <si>
    <t>РАСХОДЫ БЮДЖЕТА ЧЕРЕМХОВСКОГО РАЙОННОГО МУНИЦИПАЛЬНОГО ОБРАЗОВАНИЯ ПО РАЗДЕЛАМ И ПОДРАЗДЕЛАМ КЛАССИФИКАЦИИ РАСХОДОВ БЮДЖЕТОВ ЗА 2019 ГОД</t>
  </si>
  <si>
    <t>ИСТОЧНИКИ ФИНАНСИРОВАНИЯ ДЕФИЦИТА БЮДЖЕТА ЧЕРЕМХОВСКОГО РАЙОННОГО МУНИЦИПАЛЬНОГО ОБРАЗОВАНИЯ ПО КОДАМ КЛАССИФИКАЦИИ ИСТОЧНИКОВ ФИНАНСИРОВАНИЯ ДЕФИЦИТОВ БЮДЖЕТОВ ЗА 2019 ГОД</t>
  </si>
  <si>
    <t>(тыс. рублей)</t>
  </si>
  <si>
    <t>Кассовое исполнение</t>
  </si>
  <si>
    <t>Источники внутреннего финансирования дефицита бюджета</t>
  </si>
  <si>
    <t>000 01 00 00 00 00 0000 000</t>
  </si>
  <si>
    <t>Кредиты кредитных организаций в валюте Российской Федерации</t>
  </si>
  <si>
    <t>910 01 02 00 00 00 0000 000</t>
  </si>
  <si>
    <t>Получение кредитов от кредитных организаций в валюте Российской Федерации</t>
  </si>
  <si>
    <t>910 01 02 00 00 00 0000 700</t>
  </si>
  <si>
    <t>Получение кредитов от кредитных организаций бюджетами муниципальных районов в валюте Российской Федерации</t>
  </si>
  <si>
    <t>910 01 02 00 00 05 0000 710</t>
  </si>
  <si>
    <r>
      <t>Бюджетные кредиты от других бюджетов бюджетной системы Российской Федерации</t>
    </r>
    <r>
      <rPr>
        <b/>
        <sz val="11"/>
        <color indexed="10"/>
        <rFont val="Times New Roman"/>
        <family val="1"/>
        <charset val="204"/>
      </rPr>
      <t xml:space="preserve"> </t>
    </r>
  </si>
  <si>
    <t>910 01 03 00 00 00 0000 000</t>
  </si>
  <si>
    <t>Получение бюджетных кредитов от других бюджетов бюджетной системы Российской Федерации в валюте Российской Федерации</t>
  </si>
  <si>
    <t>910 01 03 01 00 00 0000 700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</si>
  <si>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</si>
  <si>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910 01 03 01 00 05 0000 710</t>
  </si>
  <si>
    <t>Погашение бюджетных кредитов, полученных от других бюджетов бюджетной системы Российской Федерации в валюте Российской Федерации</t>
  </si>
  <si>
    <t>910 01 03 01 00 00 0000 800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</si>
  <si>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</si>
  <si>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 xml:space="preserve"> 910 01 03 01 00 05 0000 810</t>
  </si>
  <si>
    <t>Изменение остатков средств на счетах по учету средств бюджетов</t>
  </si>
  <si>
    <t>000 01 05 00 00 00 0000 000</t>
  </si>
  <si>
    <t>Увеличение прочих остатков средств бюджетов</t>
  </si>
  <si>
    <t>000 01 05 00 00 00 0000 500</t>
  </si>
  <si>
    <t>Увеличение прочих остатков денежных  средств бюджетов муниципальных районов</t>
  </si>
  <si>
    <t>000 01 05 02 01 05 0000 510</t>
  </si>
  <si>
    <t>Уменьшение прочих остатков средств бюджетов</t>
  </si>
  <si>
    <t>000 01 05 00 00 00 0000 600</t>
  </si>
  <si>
    <t>Уменьшение прочих остатков  денежных средств бюджетов муниципальных районов</t>
  </si>
  <si>
    <t>000 01 05 02 01 05 0000 610</t>
  </si>
  <si>
    <t>Иные источники внутреннего финансирования дефицитов бюджетов</t>
  </si>
  <si>
    <t>910 01 06 05 00 00 0000 000</t>
  </si>
  <si>
    <t>Предоставление бюджетных кредитов  другим бюджетам бюджетной системы Российской Федерации в валюте Российской Федерации</t>
  </si>
  <si>
    <t>910 01 06 05 02 00 0000 500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</si>
  <si>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</si>
  <si>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910 01 06 05 02 05 0000 540</t>
  </si>
  <si>
    <t>Возврат бюджетных кредитов,предоставленных другим бюджетам бюджетной системы Российской Федерации в валюте Российской Федерации</t>
  </si>
  <si>
    <t>910 01 06 05 02 00 0000 600</t>
  </si>
  <si>
    <t>Возврат бюджетных кредитов,предоставленных другим бюджетам бюджетной системы Российской Федераци из бюджетов муниципальных районов в валюте  Российской Федерации</t>
  </si>
  <si>
    <t>910 01 06 05 02 05 0000 640</t>
  </si>
</sst>
</file>

<file path=xl/styles.xml><?xml version="1.0" encoding="utf-8"?>
<styleSheet xmlns="http://schemas.openxmlformats.org/spreadsheetml/2006/main">
  <numFmts count="11">
    <numFmt numFmtId="164" formatCode="#,##0.0"/>
    <numFmt numFmtId="165" formatCode="#,##0.000000"/>
    <numFmt numFmtId="166" formatCode="#,##0.0_ ;[Red]\-#,##0.0\ "/>
    <numFmt numFmtId="167" formatCode="#,##0.00000"/>
    <numFmt numFmtId="168" formatCode="000"/>
    <numFmt numFmtId="169" formatCode="00;[Red]\-00;&quot;&quot;"/>
    <numFmt numFmtId="170" formatCode="0000000000;[Red]\-0000000000;&quot;&quot;"/>
    <numFmt numFmtId="171" formatCode="000;[Red]\-000;&quot;&quot;"/>
    <numFmt numFmtId="172" formatCode="#,##0.0;[Red]\-#,##0.0;0.0"/>
    <numFmt numFmtId="173" formatCode="#,##0.00;[Red]\-#,##0.00;0.00"/>
    <numFmt numFmtId="174" formatCode="00;[Red]\-00;&quot;₽&quot;"/>
  </numFmts>
  <fonts count="29">
    <font>
      <sz val="11"/>
      <color theme="1"/>
      <name val="Calibri"/>
      <family val="2"/>
      <charset val="204"/>
      <scheme val="minor"/>
    </font>
    <font>
      <sz val="10"/>
      <name val="Arial"/>
      <family val="2"/>
      <charset val="204"/>
    </font>
    <font>
      <sz val="10"/>
      <name val="Times New Roman"/>
      <family val="1"/>
      <charset val="204"/>
    </font>
    <font>
      <sz val="8"/>
      <name val="Times New Roman"/>
      <family val="1"/>
      <charset val="204"/>
    </font>
    <font>
      <sz val="10"/>
      <name val="Arial"/>
      <family val="2"/>
      <charset val="204"/>
    </font>
    <font>
      <sz val="10"/>
      <name val="Arial Cyr"/>
      <charset val="204"/>
    </font>
    <font>
      <sz val="12"/>
      <name val="Arial Cyr"/>
      <charset val="204"/>
    </font>
    <font>
      <sz val="11"/>
      <color indexed="8"/>
      <name val="Calibri"/>
      <family val="2"/>
      <charset val="204"/>
    </font>
    <font>
      <b/>
      <sz val="10"/>
      <color indexed="8"/>
      <name val="Arial"/>
      <family val="2"/>
      <charset val="204"/>
    </font>
    <font>
      <b/>
      <sz val="11"/>
      <color indexed="8"/>
      <name val="Times New Roman"/>
      <family val="1"/>
      <charset val="204"/>
    </font>
    <font>
      <sz val="11"/>
      <name val="Times New Roman"/>
      <family val="1"/>
      <charset val="204"/>
    </font>
    <font>
      <sz val="11"/>
      <color theme="1"/>
      <name val="Calibri"/>
      <family val="2"/>
      <charset val="204"/>
      <scheme val="minor"/>
    </font>
    <font>
      <sz val="10"/>
      <color theme="1"/>
      <name val="Arial Cyr"/>
      <family val="2"/>
      <charset val="204"/>
    </font>
    <font>
      <b/>
      <sz val="13"/>
      <name val="Times New Roman"/>
      <family val="1"/>
      <charset val="204"/>
    </font>
    <font>
      <sz val="12"/>
      <name val="Times New Roman"/>
      <family val="1"/>
      <charset val="204"/>
    </font>
    <font>
      <b/>
      <sz val="11"/>
      <name val="Times New Roman"/>
      <family val="1"/>
      <charset val="204"/>
    </font>
    <font>
      <sz val="11"/>
      <color theme="1"/>
      <name val="Times New Roman"/>
      <family val="1"/>
      <charset val="204"/>
    </font>
    <font>
      <sz val="11"/>
      <color rgb="FF000000"/>
      <name val="Times New Roman"/>
      <family val="1"/>
      <charset val="204"/>
    </font>
    <font>
      <b/>
      <sz val="12"/>
      <name val="Times New Roman"/>
      <family val="1"/>
      <charset val="204"/>
    </font>
    <font>
      <sz val="11"/>
      <color indexed="8"/>
      <name val="Times New Roman"/>
      <family val="1"/>
      <charset val="204"/>
    </font>
    <font>
      <vertAlign val="superscript"/>
      <sz val="11"/>
      <name val="Times New Roman"/>
      <family val="1"/>
      <charset val="204"/>
    </font>
    <font>
      <b/>
      <sz val="9"/>
      <name val="Times New Roman"/>
      <family val="1"/>
      <charset val="204"/>
    </font>
    <font>
      <b/>
      <sz val="10"/>
      <name val="Times New Roman"/>
      <family val="1"/>
      <charset val="204"/>
    </font>
    <font>
      <sz val="12"/>
      <color theme="1"/>
      <name val="Times New Roman"/>
      <family val="1"/>
      <charset val="204"/>
    </font>
    <font>
      <sz val="10"/>
      <color theme="1"/>
      <name val="Times New Roman"/>
      <family val="1"/>
      <charset val="204"/>
    </font>
    <font>
      <sz val="10"/>
      <color theme="1"/>
      <name val="Calibri"/>
      <family val="2"/>
      <charset val="204"/>
      <scheme val="minor"/>
    </font>
    <font>
      <b/>
      <sz val="11"/>
      <color indexed="10"/>
      <name val="Times New Roman"/>
      <family val="1"/>
      <charset val="204"/>
    </font>
    <font>
      <sz val="10"/>
      <name val="Arial Cyr"/>
      <family val="2"/>
      <charset val="204"/>
    </font>
    <font>
      <sz val="13"/>
      <color theme="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0">
    <xf numFmtId="0" fontId="0" fillId="0" borderId="0"/>
    <xf numFmtId="0" fontId="5" fillId="0" borderId="0"/>
    <xf numFmtId="0" fontId="5"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5" fillId="0" borderId="0"/>
    <xf numFmtId="0" fontId="5" fillId="0" borderId="0"/>
    <xf numFmtId="0" fontId="5" fillId="0" borderId="0"/>
    <xf numFmtId="0" fontId="7" fillId="0" borderId="0"/>
    <xf numFmtId="0" fontId="7" fillId="0" borderId="0"/>
    <xf numFmtId="9" fontId="5" fillId="0" borderId="0" applyFont="0" applyFill="0" applyBorder="0" applyAlignment="0" applyProtection="0"/>
    <xf numFmtId="0" fontId="8" fillId="0" borderId="0"/>
    <xf numFmtId="0" fontId="8" fillId="0" borderId="0"/>
    <xf numFmtId="0" fontId="8" fillId="0" borderId="0"/>
    <xf numFmtId="0" fontId="11" fillId="0" borderId="0"/>
    <xf numFmtId="0" fontId="1" fillId="0" borderId="0"/>
    <xf numFmtId="0" fontId="1" fillId="0" borderId="0"/>
    <xf numFmtId="0" fontId="1" fillId="0" borderId="0"/>
    <xf numFmtId="0" fontId="11" fillId="0" borderId="0"/>
    <xf numFmtId="0" fontId="11" fillId="0" borderId="0"/>
    <xf numFmtId="0" fontId="27" fillId="0" borderId="0"/>
  </cellStyleXfs>
  <cellXfs count="176">
    <xf numFmtId="0" fontId="0" fillId="0" borderId="0" xfId="0"/>
    <xf numFmtId="0" fontId="6" fillId="0" borderId="0" xfId="1" applyFont="1"/>
    <xf numFmtId="165" fontId="3" fillId="0" borderId="0" xfId="1" applyNumberFormat="1" applyFont="1" applyFill="1" applyAlignment="1">
      <alignment horizontal="right"/>
    </xf>
    <xf numFmtId="0" fontId="10" fillId="0" borderId="1" xfId="47" applyFont="1" applyFill="1" applyBorder="1" applyAlignment="1">
      <alignment horizontal="left" vertical="center" wrapText="1"/>
    </xf>
    <xf numFmtId="0" fontId="10" fillId="0" borderId="1" xfId="47" applyFont="1" applyFill="1" applyBorder="1" applyAlignment="1">
      <alignment wrapText="1"/>
    </xf>
    <xf numFmtId="0" fontId="5" fillId="0" borderId="0" xfId="1" applyFont="1"/>
    <xf numFmtId="0" fontId="2" fillId="0" borderId="0" xfId="47" applyFont="1" applyFill="1" applyAlignment="1">
      <alignment vertical="center"/>
    </xf>
    <xf numFmtId="0" fontId="2" fillId="0" borderId="0" xfId="47" applyFont="1" applyFill="1"/>
    <xf numFmtId="164" fontId="3" fillId="2" borderId="0" xfId="1" applyNumberFormat="1" applyFont="1" applyFill="1"/>
    <xf numFmtId="165" fontId="2" fillId="2" borderId="0" xfId="1" applyNumberFormat="1" applyFont="1" applyFill="1"/>
    <xf numFmtId="0" fontId="13" fillId="0" borderId="2" xfId="47" applyFont="1" applyFill="1" applyBorder="1" applyAlignment="1">
      <alignment vertical="center" wrapText="1"/>
    </xf>
    <xf numFmtId="164" fontId="13" fillId="0" borderId="0" xfId="47" applyNumberFormat="1" applyFont="1" applyFill="1" applyBorder="1" applyAlignment="1">
      <alignment vertical="center" wrapText="1"/>
    </xf>
    <xf numFmtId="0" fontId="14" fillId="0" borderId="0" xfId="47" applyFont="1" applyFill="1" applyAlignment="1">
      <alignment vertical="center"/>
    </xf>
    <xf numFmtId="0" fontId="14" fillId="0" borderId="0" xfId="47" applyFont="1" applyFill="1"/>
    <xf numFmtId="165" fontId="14" fillId="2" borderId="0" xfId="1" applyNumberFormat="1" applyFont="1" applyFill="1"/>
    <xf numFmtId="0" fontId="5" fillId="0" borderId="0" xfId="1" applyFont="1" applyAlignment="1">
      <alignment vertical="center"/>
    </xf>
    <xf numFmtId="0" fontId="10" fillId="2" borderId="1" xfId="46" applyFont="1" applyFill="1" applyBorder="1" applyAlignment="1">
      <alignment horizontal="left" vertical="top" wrapText="1"/>
    </xf>
    <xf numFmtId="0" fontId="10" fillId="0" borderId="1" xfId="0" applyFont="1" applyBorder="1" applyAlignment="1">
      <alignment wrapText="1"/>
    </xf>
    <xf numFmtId="0" fontId="10" fillId="0" borderId="0" xfId="17" applyFont="1"/>
    <xf numFmtId="0" fontId="10" fillId="2" borderId="1" xfId="46" applyFont="1" applyFill="1" applyBorder="1" applyAlignment="1">
      <alignment horizontal="left" vertical="center" wrapText="1"/>
    </xf>
    <xf numFmtId="0" fontId="15" fillId="0" borderId="1" xfId="47" applyFont="1" applyFill="1" applyBorder="1" applyAlignment="1">
      <alignment horizontal="left" vertical="center" wrapText="1"/>
    </xf>
    <xf numFmtId="0" fontId="10" fillId="2" borderId="1" xfId="47" applyFont="1" applyFill="1" applyBorder="1" applyAlignment="1">
      <alignment vertical="center" wrapText="1"/>
    </xf>
    <xf numFmtId="0" fontId="10" fillId="0" borderId="1" xfId="47" applyFont="1" applyFill="1" applyBorder="1" applyAlignment="1">
      <alignment vertical="center" wrapText="1"/>
    </xf>
    <xf numFmtId="0" fontId="10" fillId="0" borderId="1" xfId="47" applyNumberFormat="1" applyFont="1" applyFill="1" applyBorder="1" applyAlignment="1">
      <alignment vertical="center" wrapText="1"/>
    </xf>
    <xf numFmtId="0" fontId="15" fillId="0" borderId="1" xfId="47" applyFont="1" applyFill="1" applyBorder="1" applyAlignment="1">
      <alignment vertical="center" wrapText="1"/>
    </xf>
    <xf numFmtId="0" fontId="10" fillId="0" borderId="0" xfId="1" applyFont="1" applyBorder="1"/>
    <xf numFmtId="0" fontId="10" fillId="0" borderId="0" xfId="1" applyFont="1"/>
    <xf numFmtId="0" fontId="15" fillId="0" borderId="0" xfId="1" applyFont="1" applyBorder="1"/>
    <xf numFmtId="0" fontId="15" fillId="0" borderId="0" xfId="1" applyFont="1"/>
    <xf numFmtId="164" fontId="10" fillId="0" borderId="0" xfId="1" applyNumberFormat="1" applyFont="1" applyBorder="1"/>
    <xf numFmtId="0" fontId="10" fillId="2" borderId="0" xfId="1" applyFont="1" applyFill="1"/>
    <xf numFmtId="0" fontId="10" fillId="0" borderId="0" xfId="1" applyFont="1" applyFill="1"/>
    <xf numFmtId="0" fontId="10" fillId="0" borderId="1" xfId="0" applyFont="1" applyBorder="1" applyAlignment="1">
      <alignment vertical="center" wrapText="1"/>
    </xf>
    <xf numFmtId="0" fontId="15" fillId="0" borderId="1" xfId="0" applyFont="1" applyBorder="1" applyAlignment="1">
      <alignment vertical="center" wrapText="1"/>
    </xf>
    <xf numFmtId="0" fontId="15" fillId="0" borderId="1" xfId="47" applyFont="1" applyFill="1" applyBorder="1" applyAlignment="1">
      <alignment horizontal="center" vertical="center" wrapText="1"/>
    </xf>
    <xf numFmtId="164" fontId="15" fillId="2" borderId="1" xfId="47" applyNumberFormat="1" applyFont="1" applyFill="1" applyBorder="1" applyAlignment="1">
      <alignment vertical="center"/>
    </xf>
    <xf numFmtId="0" fontId="15" fillId="0" borderId="1" xfId="0" applyFont="1" applyBorder="1" applyAlignment="1">
      <alignment wrapText="1"/>
    </xf>
    <xf numFmtId="49" fontId="15" fillId="0" borderId="1" xfId="47" applyNumberFormat="1" applyFont="1" applyFill="1" applyBorder="1" applyAlignment="1">
      <alignment horizontal="center" vertical="center"/>
    </xf>
    <xf numFmtId="164" fontId="15" fillId="0" borderId="0" xfId="1" applyNumberFormat="1" applyFont="1" applyBorder="1"/>
    <xf numFmtId="49" fontId="10" fillId="2" borderId="1" xfId="47" applyNumberFormat="1" applyFont="1" applyFill="1" applyBorder="1" applyAlignment="1">
      <alignment horizontal="center" vertical="center"/>
    </xf>
    <xf numFmtId="0" fontId="10" fillId="2" borderId="1" xfId="47" applyFont="1" applyFill="1" applyBorder="1" applyAlignment="1">
      <alignment horizontal="center" vertical="center"/>
    </xf>
    <xf numFmtId="164" fontId="10" fillId="2" borderId="1" xfId="1" applyNumberFormat="1" applyFont="1" applyFill="1" applyBorder="1" applyAlignment="1">
      <alignment vertical="center"/>
    </xf>
    <xf numFmtId="0" fontId="10" fillId="2" borderId="1" xfId="0" applyFont="1" applyFill="1" applyBorder="1" applyAlignment="1">
      <alignment vertical="center"/>
    </xf>
    <xf numFmtId="0" fontId="10" fillId="0" borderId="1" xfId="1" applyFont="1" applyFill="1" applyBorder="1" applyAlignment="1">
      <alignment horizontal="left" vertical="center" wrapText="1"/>
    </xf>
    <xf numFmtId="49" fontId="10" fillId="0" borderId="1" xfId="47" applyNumberFormat="1" applyFont="1" applyFill="1" applyBorder="1" applyAlignment="1">
      <alignment horizontal="center" vertical="center"/>
    </xf>
    <xf numFmtId="0" fontId="10" fillId="0" borderId="1" xfId="47" applyFont="1" applyFill="1" applyBorder="1" applyAlignment="1">
      <alignment horizontal="center" vertical="center"/>
    </xf>
    <xf numFmtId="164" fontId="15" fillId="2" borderId="1" xfId="1" applyNumberFormat="1" applyFont="1" applyFill="1" applyBorder="1" applyAlignment="1">
      <alignment vertical="center"/>
    </xf>
    <xf numFmtId="164" fontId="10" fillId="2" borderId="1" xfId="47" applyNumberFormat="1" applyFont="1" applyFill="1" applyBorder="1" applyAlignment="1">
      <alignment vertical="center"/>
    </xf>
    <xf numFmtId="49" fontId="10" fillId="2" borderId="1" xfId="46" applyNumberFormat="1" applyFont="1" applyFill="1" applyBorder="1" applyAlignment="1">
      <alignment horizontal="center" vertical="center"/>
    </xf>
    <xf numFmtId="0" fontId="10" fillId="2" borderId="1" xfId="46" applyFont="1" applyFill="1" applyBorder="1" applyAlignment="1">
      <alignment horizontal="center" vertical="center"/>
    </xf>
    <xf numFmtId="164" fontId="10" fillId="2" borderId="1" xfId="1" applyNumberFormat="1" applyFont="1" applyFill="1" applyBorder="1"/>
    <xf numFmtId="0" fontId="15" fillId="0" borderId="1" xfId="1" applyFont="1" applyBorder="1" applyAlignment="1">
      <alignment horizontal="center"/>
    </xf>
    <xf numFmtId="164" fontId="15" fillId="2" borderId="1" xfId="1" applyNumberFormat="1" applyFont="1" applyFill="1" applyBorder="1" applyAlignment="1">
      <alignment horizontal="center"/>
    </xf>
    <xf numFmtId="165" fontId="15" fillId="2" borderId="0" xfId="1" applyNumberFormat="1" applyFont="1" applyFill="1"/>
    <xf numFmtId="0" fontId="10" fillId="2" borderId="1" xfId="47" applyFont="1" applyFill="1" applyBorder="1" applyAlignment="1">
      <alignment horizontal="left" vertical="center" wrapText="1"/>
    </xf>
    <xf numFmtId="164" fontId="15" fillId="2" borderId="0" xfId="47" applyNumberFormat="1" applyFont="1" applyFill="1" applyBorder="1" applyAlignment="1">
      <alignment vertical="center"/>
    </xf>
    <xf numFmtId="0" fontId="10" fillId="0" borderId="1" xfId="43" applyFont="1" applyFill="1" applyBorder="1" applyAlignment="1">
      <alignment wrapText="1"/>
    </xf>
    <xf numFmtId="0" fontId="15" fillId="0" borderId="0" xfId="1" applyFont="1" applyFill="1"/>
    <xf numFmtId="0" fontId="9" fillId="0" borderId="1" xfId="43" applyFont="1" applyFill="1" applyBorder="1" applyAlignment="1">
      <alignment vertical="center" wrapText="1"/>
    </xf>
    <xf numFmtId="0" fontId="16" fillId="0" borderId="1" xfId="43" applyFont="1" applyBorder="1" applyAlignment="1">
      <alignment vertical="center" wrapText="1"/>
    </xf>
    <xf numFmtId="164" fontId="15" fillId="2" borderId="1" xfId="1" applyNumberFormat="1" applyFont="1" applyFill="1" applyBorder="1" applyAlignment="1">
      <alignment horizontal="right" vertical="center"/>
    </xf>
    <xf numFmtId="164" fontId="15" fillId="0" borderId="0" xfId="1" applyNumberFormat="1" applyFont="1" applyFill="1"/>
    <xf numFmtId="0" fontId="10" fillId="0" borderId="1" xfId="0" applyNumberFormat="1" applyFont="1" applyFill="1" applyBorder="1" applyAlignment="1">
      <alignment vertical="center" wrapText="1"/>
    </xf>
    <xf numFmtId="0" fontId="10" fillId="0" borderId="1" xfId="0" applyFont="1" applyBorder="1" applyAlignment="1">
      <alignment horizontal="center" vertical="center"/>
    </xf>
    <xf numFmtId="164" fontId="10" fillId="2" borderId="1" xfId="1" applyNumberFormat="1" applyFont="1" applyFill="1" applyBorder="1" applyAlignment="1">
      <alignment horizontal="right" vertical="center"/>
    </xf>
    <xf numFmtId="0" fontId="15" fillId="0" borderId="1" xfId="0" applyFont="1" applyBorder="1" applyAlignment="1">
      <alignment horizontal="center" vertical="center"/>
    </xf>
    <xf numFmtId="0" fontId="15" fillId="0" borderId="1" xfId="1" applyFont="1" applyFill="1" applyBorder="1" applyAlignment="1">
      <alignment horizontal="left" vertical="top" wrapText="1"/>
    </xf>
    <xf numFmtId="49" fontId="15" fillId="2" borderId="1" xfId="47" applyNumberFormat="1" applyFont="1" applyFill="1" applyBorder="1" applyAlignment="1">
      <alignment horizontal="center" vertical="center"/>
    </xf>
    <xf numFmtId="0" fontId="15" fillId="2" borderId="1" xfId="47" applyFont="1" applyFill="1" applyBorder="1" applyAlignment="1">
      <alignment horizontal="center" vertical="center"/>
    </xf>
    <xf numFmtId="0" fontId="10" fillId="0" borderId="1" xfId="48" applyFont="1" applyFill="1" applyBorder="1" applyAlignment="1">
      <alignment horizontal="left" vertical="center" wrapText="1"/>
    </xf>
    <xf numFmtId="0" fontId="15" fillId="2" borderId="1" xfId="1" applyFont="1" applyFill="1" applyBorder="1" applyAlignment="1">
      <alignment vertical="center" wrapText="1"/>
    </xf>
    <xf numFmtId="0" fontId="15" fillId="2" borderId="1" xfId="47" applyFont="1" applyFill="1" applyBorder="1" applyAlignment="1">
      <alignment vertical="center" wrapText="1"/>
    </xf>
    <xf numFmtId="0" fontId="16" fillId="0" borderId="1" xfId="0" applyFont="1" applyBorder="1" applyAlignment="1">
      <alignment horizontal="left" vertical="center" wrapText="1"/>
    </xf>
    <xf numFmtId="0" fontId="10" fillId="0" borderId="1" xfId="0" applyFont="1" applyBorder="1" applyAlignment="1">
      <alignment horizontal="left" vertical="center" wrapText="1"/>
    </xf>
    <xf numFmtId="0" fontId="17" fillId="0" borderId="1" xfId="0" applyFont="1" applyBorder="1" applyAlignment="1">
      <alignment horizontal="left" vertical="center" wrapText="1"/>
    </xf>
    <xf numFmtId="49" fontId="18" fillId="3" borderId="1" xfId="0" applyNumberFormat="1" applyFont="1" applyFill="1" applyBorder="1" applyAlignment="1">
      <alignment vertical="center" wrapText="1"/>
    </xf>
    <xf numFmtId="0" fontId="16" fillId="0" borderId="1" xfId="0" applyFont="1" applyBorder="1" applyAlignment="1">
      <alignment wrapText="1"/>
    </xf>
    <xf numFmtId="0" fontId="10" fillId="0" borderId="1" xfId="1" applyFont="1" applyBorder="1" applyAlignment="1">
      <alignment horizontal="left" wrapText="1"/>
    </xf>
    <xf numFmtId="0" fontId="10" fillId="0" borderId="1" xfId="1" applyFont="1" applyBorder="1" applyAlignment="1">
      <alignment horizontal="center" vertical="center"/>
    </xf>
    <xf numFmtId="0" fontId="19" fillId="2" borderId="1" xfId="47" applyFont="1" applyFill="1" applyBorder="1" applyAlignment="1">
      <alignment horizontal="left" vertical="top" wrapText="1"/>
    </xf>
    <xf numFmtId="0" fontId="19" fillId="2" borderId="1" xfId="47" applyFont="1" applyFill="1" applyBorder="1" applyAlignment="1">
      <alignment horizontal="center" vertical="center"/>
    </xf>
    <xf numFmtId="0" fontId="10" fillId="0" borderId="1" xfId="1" applyFont="1" applyBorder="1" applyAlignment="1">
      <alignment wrapText="1"/>
    </xf>
    <xf numFmtId="166" fontId="10" fillId="2" borderId="1" xfId="52" applyNumberFormat="1" applyFont="1" applyFill="1" applyBorder="1" applyAlignment="1">
      <alignment horizontal="left" vertical="top" wrapText="1"/>
    </xf>
    <xf numFmtId="49" fontId="19" fillId="2" borderId="1" xfId="47" applyNumberFormat="1" applyFont="1" applyFill="1" applyBorder="1" applyAlignment="1">
      <alignment horizontal="center" vertical="center"/>
    </xf>
    <xf numFmtId="0" fontId="19" fillId="0" borderId="1" xfId="47" applyFont="1" applyFill="1" applyBorder="1" applyAlignment="1">
      <alignment horizontal="center" vertical="center"/>
    </xf>
    <xf numFmtId="0" fontId="10" fillId="0" borderId="1" xfId="1" applyFont="1" applyFill="1" applyBorder="1" applyAlignment="1">
      <alignment horizontal="justify" vertical="center" wrapText="1"/>
    </xf>
    <xf numFmtId="0" fontId="10" fillId="0" borderId="1" xfId="0" applyFont="1" applyFill="1" applyBorder="1" applyAlignment="1">
      <alignment horizontal="left" vertical="center" wrapText="1"/>
    </xf>
    <xf numFmtId="0" fontId="10" fillId="2" borderId="1" xfId="47" applyFont="1" applyFill="1" applyBorder="1" applyAlignment="1">
      <alignment vertical="top" wrapText="1"/>
    </xf>
    <xf numFmtId="49" fontId="18" fillId="0" borderId="1" xfId="0" applyNumberFormat="1" applyFont="1" applyFill="1" applyBorder="1" applyAlignment="1">
      <alignment horizontal="justify" vertical="center" wrapText="1"/>
    </xf>
    <xf numFmtId="0" fontId="18" fillId="3" borderId="1" xfId="0" applyFont="1" applyFill="1" applyBorder="1" applyAlignment="1">
      <alignment horizontal="left" vertical="center" wrapText="1"/>
    </xf>
    <xf numFmtId="0" fontId="15" fillId="0" borderId="1" xfId="47" applyFont="1" applyFill="1" applyBorder="1" applyAlignment="1">
      <alignment horizontal="center" vertical="center"/>
    </xf>
    <xf numFmtId="164" fontId="15" fillId="2" borderId="1" xfId="1" applyNumberFormat="1" applyFont="1" applyFill="1" applyBorder="1" applyAlignment="1">
      <alignment horizontal="right"/>
    </xf>
    <xf numFmtId="164" fontId="10" fillId="2" borderId="1" xfId="1" applyNumberFormat="1" applyFont="1" applyFill="1" applyBorder="1" applyAlignment="1">
      <alignment horizontal="right"/>
    </xf>
    <xf numFmtId="0" fontId="19" fillId="0" borderId="1" xfId="53" applyFont="1" applyFill="1" applyBorder="1" applyAlignment="1">
      <alignment wrapText="1"/>
    </xf>
    <xf numFmtId="0" fontId="10" fillId="0" borderId="0" xfId="47" applyFont="1" applyFill="1" applyBorder="1" applyAlignment="1">
      <alignment vertical="center" wrapText="1"/>
    </xf>
    <xf numFmtId="49" fontId="10" fillId="0" borderId="0" xfId="47" applyNumberFormat="1" applyFont="1" applyFill="1" applyBorder="1" applyAlignment="1">
      <alignment horizontal="center" vertical="center"/>
    </xf>
    <xf numFmtId="0" fontId="10" fillId="0" borderId="0" xfId="47" applyFont="1" applyFill="1" applyBorder="1" applyAlignment="1">
      <alignment horizontal="center" vertical="center"/>
    </xf>
    <xf numFmtId="164" fontId="10" fillId="2" borderId="0" xfId="1" applyNumberFormat="1" applyFont="1" applyFill="1" applyBorder="1" applyAlignment="1">
      <alignment vertical="center"/>
    </xf>
    <xf numFmtId="167" fontId="10" fillId="2" borderId="0" xfId="1" applyNumberFormat="1" applyFont="1" applyFill="1" applyBorder="1" applyAlignment="1">
      <alignment vertical="center"/>
    </xf>
    <xf numFmtId="0" fontId="14" fillId="0" borderId="0" xfId="3" applyFont="1"/>
    <xf numFmtId="0" fontId="14" fillId="0" borderId="0" xfId="3" applyFont="1" applyAlignment="1">
      <alignment horizontal="center"/>
    </xf>
    <xf numFmtId="0" fontId="14" fillId="0" borderId="0" xfId="3" applyNumberFormat="1" applyFont="1" applyFill="1" applyAlignment="1" applyProtection="1">
      <alignment horizontal="centerContinuous"/>
      <protection hidden="1"/>
    </xf>
    <xf numFmtId="0" fontId="14" fillId="0" borderId="0" xfId="3" applyFont="1" applyAlignment="1" applyProtection="1">
      <alignment horizontal="center"/>
      <protection hidden="1"/>
    </xf>
    <xf numFmtId="0" fontId="14" fillId="0" borderId="0" xfId="3" applyFont="1" applyProtection="1">
      <protection hidden="1"/>
    </xf>
    <xf numFmtId="0" fontId="21" fillId="0" borderId="1" xfId="55" applyNumberFormat="1" applyFont="1" applyFill="1" applyBorder="1" applyAlignment="1" applyProtection="1">
      <alignment horizontal="center" vertical="center" wrapText="1"/>
      <protection hidden="1"/>
    </xf>
    <xf numFmtId="0" fontId="21" fillId="0" borderId="1" xfId="55" applyNumberFormat="1" applyFont="1" applyFill="1" applyBorder="1" applyAlignment="1" applyProtection="1">
      <alignment horizontal="center"/>
      <protection hidden="1"/>
    </xf>
    <xf numFmtId="168" fontId="18" fillId="0" borderId="1" xfId="3" applyNumberFormat="1" applyFont="1" applyFill="1" applyBorder="1" applyAlignment="1" applyProtection="1">
      <alignment wrapText="1"/>
      <protection hidden="1"/>
    </xf>
    <xf numFmtId="168" fontId="18" fillId="0" borderId="1" xfId="3" applyNumberFormat="1" applyFont="1" applyFill="1" applyBorder="1" applyAlignment="1" applyProtection="1">
      <alignment horizontal="center"/>
      <protection hidden="1"/>
    </xf>
    <xf numFmtId="169" fontId="18" fillId="0" borderId="1" xfId="3" applyNumberFormat="1" applyFont="1" applyFill="1" applyBorder="1" applyAlignment="1" applyProtection="1">
      <alignment horizontal="center"/>
      <protection hidden="1"/>
    </xf>
    <xf numFmtId="170" fontId="18" fillId="0" borderId="1" xfId="3" applyNumberFormat="1" applyFont="1" applyFill="1" applyBorder="1" applyAlignment="1" applyProtection="1">
      <alignment horizontal="center"/>
      <protection hidden="1"/>
    </xf>
    <xf numFmtId="171" fontId="18" fillId="0" borderId="1" xfId="3" applyNumberFormat="1" applyFont="1" applyFill="1" applyBorder="1" applyAlignment="1" applyProtection="1">
      <alignment horizontal="center"/>
      <protection hidden="1"/>
    </xf>
    <xf numFmtId="172" fontId="18" fillId="0" borderId="1" xfId="3" applyNumberFormat="1" applyFont="1" applyFill="1" applyBorder="1" applyAlignment="1" applyProtection="1">
      <protection hidden="1"/>
    </xf>
    <xf numFmtId="0" fontId="18" fillId="0" borderId="0" xfId="3" applyFont="1"/>
    <xf numFmtId="168" fontId="14" fillId="0" borderId="1" xfId="3" applyNumberFormat="1" applyFont="1" applyFill="1" applyBorder="1" applyAlignment="1" applyProtection="1">
      <alignment wrapText="1"/>
      <protection hidden="1"/>
    </xf>
    <xf numFmtId="168" fontId="14" fillId="0" borderId="1" xfId="3" applyNumberFormat="1" applyFont="1" applyFill="1" applyBorder="1" applyAlignment="1" applyProtection="1">
      <alignment horizontal="center"/>
      <protection hidden="1"/>
    </xf>
    <xf numFmtId="169" fontId="14" fillId="0" borderId="1" xfId="3" applyNumberFormat="1" applyFont="1" applyFill="1" applyBorder="1" applyAlignment="1" applyProtection="1">
      <alignment horizontal="center"/>
      <protection hidden="1"/>
    </xf>
    <xf numFmtId="170" fontId="14" fillId="0" borderId="1" xfId="3" applyNumberFormat="1" applyFont="1" applyFill="1" applyBorder="1" applyAlignment="1" applyProtection="1">
      <alignment horizontal="center"/>
      <protection hidden="1"/>
    </xf>
    <xf numFmtId="171" fontId="14" fillId="0" borderId="1" xfId="3" applyNumberFormat="1" applyFont="1" applyFill="1" applyBorder="1" applyAlignment="1" applyProtection="1">
      <alignment horizontal="center"/>
      <protection hidden="1"/>
    </xf>
    <xf numFmtId="172" fontId="14" fillId="0" borderId="1" xfId="3" applyNumberFormat="1" applyFont="1" applyFill="1" applyBorder="1" applyAlignment="1" applyProtection="1">
      <protection hidden="1"/>
    </xf>
    <xf numFmtId="0" fontId="14" fillId="0" borderId="0" xfId="3" applyNumberFormat="1" applyFont="1" applyFill="1" applyBorder="1" applyAlignment="1" applyProtection="1">
      <alignment horizontal="center"/>
      <protection hidden="1"/>
    </xf>
    <xf numFmtId="0" fontId="14" fillId="0" borderId="0" xfId="3" applyFont="1" applyBorder="1" applyAlignment="1" applyProtection="1">
      <alignment horizontal="center"/>
      <protection hidden="1"/>
    </xf>
    <xf numFmtId="0" fontId="14" fillId="0" borderId="0" xfId="3" applyNumberFormat="1" applyFont="1" applyFill="1" applyAlignment="1" applyProtection="1">
      <alignment horizontal="center"/>
      <protection hidden="1"/>
    </xf>
    <xf numFmtId="0" fontId="2" fillId="0" borderId="0" xfId="3" applyFont="1"/>
    <xf numFmtId="0" fontId="2" fillId="0" borderId="0" xfId="3" applyFont="1" applyProtection="1">
      <protection hidden="1"/>
    </xf>
    <xf numFmtId="0" fontId="21" fillId="0" borderId="1" xfId="54" applyNumberFormat="1" applyFont="1" applyFill="1" applyBorder="1" applyAlignment="1" applyProtection="1">
      <alignment horizontal="center"/>
      <protection hidden="1"/>
    </xf>
    <xf numFmtId="174" fontId="18" fillId="0" borderId="1" xfId="3" applyNumberFormat="1" applyFont="1" applyFill="1" applyBorder="1" applyAlignment="1" applyProtection="1">
      <alignment horizontal="center"/>
      <protection hidden="1"/>
    </xf>
    <xf numFmtId="172" fontId="18" fillId="0" borderId="1" xfId="3" applyNumberFormat="1" applyFont="1" applyFill="1" applyBorder="1" applyAlignment="1" applyProtection="1">
      <alignment horizontal="right"/>
      <protection hidden="1"/>
    </xf>
    <xf numFmtId="0" fontId="22" fillId="0" borderId="0" xfId="3" applyFont="1"/>
    <xf numFmtId="174" fontId="14" fillId="0" borderId="1" xfId="3" applyNumberFormat="1" applyFont="1" applyFill="1" applyBorder="1" applyAlignment="1" applyProtection="1">
      <alignment horizontal="center"/>
      <protection hidden="1"/>
    </xf>
    <xf numFmtId="172" fontId="14" fillId="0" borderId="1" xfId="3" applyNumberFormat="1" applyFont="1" applyFill="1" applyBorder="1" applyAlignment="1" applyProtection="1">
      <alignment horizontal="right"/>
      <protection hidden="1"/>
    </xf>
    <xf numFmtId="0" fontId="2" fillId="0" borderId="0" xfId="3" applyFont="1" applyBorder="1" applyProtection="1">
      <protection hidden="1"/>
    </xf>
    <xf numFmtId="0" fontId="23" fillId="0" borderId="0" xfId="57" applyFont="1"/>
    <xf numFmtId="0" fontId="11" fillId="0" borderId="0" xfId="57"/>
    <xf numFmtId="0" fontId="0" fillId="0" borderId="0" xfId="0" applyAlignment="1">
      <alignment shrinkToFit="1"/>
    </xf>
    <xf numFmtId="0" fontId="24" fillId="0" borderId="0" xfId="0" applyFont="1" applyAlignment="1">
      <alignment vertical="top" wrapText="1" shrinkToFit="1"/>
    </xf>
    <xf numFmtId="0" fontId="0" fillId="0" borderId="0" xfId="0" applyAlignment="1">
      <alignment vertical="top" wrapText="1" shrinkToFit="1"/>
    </xf>
    <xf numFmtId="0" fontId="25" fillId="0" borderId="0" xfId="0" applyFont="1" applyAlignment="1">
      <alignment shrinkToFit="1"/>
    </xf>
    <xf numFmtId="0" fontId="0" fillId="0" borderId="0" xfId="0" applyAlignment="1">
      <alignment vertical="top" shrinkToFit="1"/>
    </xf>
    <xf numFmtId="0" fontId="5" fillId="0" borderId="0" xfId="3" applyFont="1"/>
    <xf numFmtId="0" fontId="18" fillId="0" borderId="0" xfId="3" applyFont="1" applyFill="1" applyAlignment="1">
      <alignment horizontal="center" vertical="justify" wrapText="1"/>
    </xf>
    <xf numFmtId="0" fontId="14" fillId="0" borderId="0" xfId="3" applyFont="1" applyFill="1"/>
    <xf numFmtId="0" fontId="14" fillId="0" borderId="0" xfId="3" applyFont="1" applyAlignment="1">
      <alignment horizontal="right"/>
    </xf>
    <xf numFmtId="0" fontId="15" fillId="0" borderId="1" xfId="3" applyFont="1" applyFill="1" applyBorder="1" applyAlignment="1">
      <alignment horizontal="center" vertical="center" wrapText="1"/>
    </xf>
    <xf numFmtId="0" fontId="9" fillId="0" borderId="1" xfId="3" applyFont="1" applyBorder="1" applyAlignment="1">
      <alignment horizontal="center" vertical="center" wrapText="1"/>
    </xf>
    <xf numFmtId="0" fontId="15" fillId="0" borderId="1" xfId="3" applyFont="1" applyFill="1" applyBorder="1" applyAlignment="1">
      <alignment wrapText="1"/>
    </xf>
    <xf numFmtId="0" fontId="15" fillId="0" borderId="1" xfId="3" applyFont="1" applyFill="1" applyBorder="1" applyAlignment="1">
      <alignment horizontal="center"/>
    </xf>
    <xf numFmtId="164" fontId="15" fillId="0" borderId="1" xfId="3" applyNumberFormat="1" applyFont="1" applyFill="1" applyBorder="1" applyAlignment="1">
      <alignment horizontal="center"/>
    </xf>
    <xf numFmtId="0" fontId="10" fillId="0" borderId="1" xfId="3" applyFont="1" applyFill="1" applyBorder="1" applyAlignment="1">
      <alignment wrapText="1"/>
    </xf>
    <xf numFmtId="0" fontId="10" fillId="0" borderId="1" xfId="3" applyFont="1" applyFill="1" applyBorder="1" applyAlignment="1">
      <alignment horizontal="center"/>
    </xf>
    <xf numFmtId="164" fontId="10" fillId="0" borderId="1" xfId="3" applyNumberFormat="1" applyFont="1" applyFill="1" applyBorder="1" applyAlignment="1">
      <alignment horizontal="center"/>
    </xf>
    <xf numFmtId="0" fontId="15" fillId="0" borderId="1" xfId="3" applyFont="1" applyFill="1" applyBorder="1" applyAlignment="1">
      <alignment vertical="top" wrapText="1"/>
    </xf>
    <xf numFmtId="164" fontId="5" fillId="0" borderId="0" xfId="3" applyNumberFormat="1" applyFont="1"/>
    <xf numFmtId="0" fontId="10" fillId="3" borderId="1" xfId="3" applyFont="1" applyFill="1" applyBorder="1" applyAlignment="1">
      <alignment wrapText="1"/>
    </xf>
    <xf numFmtId="164" fontId="10" fillId="0" borderId="1" xfId="3" applyNumberFormat="1" applyFont="1" applyFill="1" applyBorder="1" applyAlignment="1">
      <alignment horizontal="center" wrapText="1"/>
    </xf>
    <xf numFmtId="164" fontId="15" fillId="0" borderId="1" xfId="3" applyNumberFormat="1" applyFont="1" applyFill="1" applyBorder="1" applyAlignment="1">
      <alignment horizontal="center" wrapText="1"/>
    </xf>
    <xf numFmtId="0" fontId="5" fillId="0" borderId="0" xfId="3" applyFont="1" applyBorder="1"/>
    <xf numFmtId="164" fontId="10" fillId="0" borderId="0" xfId="3" applyNumberFormat="1" applyFont="1" applyFill="1" applyBorder="1" applyAlignment="1">
      <alignment horizontal="center"/>
    </xf>
    <xf numFmtId="164" fontId="10" fillId="0" borderId="1" xfId="3" applyNumberFormat="1" applyFont="1" applyBorder="1" applyAlignment="1">
      <alignment horizontal="center"/>
    </xf>
    <xf numFmtId="0" fontId="10" fillId="0" borderId="1" xfId="59" applyFont="1" applyBorder="1" applyAlignment="1">
      <alignment wrapText="1"/>
    </xf>
    <xf numFmtId="0" fontId="28" fillId="0" borderId="0" xfId="0" applyFont="1"/>
    <xf numFmtId="0" fontId="28" fillId="0" borderId="0" xfId="0" applyFont="1" applyAlignment="1">
      <alignment horizontal="right"/>
    </xf>
    <xf numFmtId="0" fontId="14" fillId="0" borderId="0" xfId="47" applyFont="1" applyFill="1" applyAlignment="1">
      <alignment horizontal="right"/>
    </xf>
    <xf numFmtId="0" fontId="13" fillId="0" borderId="0" xfId="0" applyFont="1" applyFill="1" applyBorder="1" applyAlignment="1">
      <alignment horizontal="center" vertical="center" wrapText="1"/>
    </xf>
    <xf numFmtId="0" fontId="15" fillId="0" borderId="1" xfId="47" applyFont="1" applyFill="1" applyBorder="1" applyAlignment="1">
      <alignment horizontal="center" vertical="center"/>
    </xf>
    <xf numFmtId="164" fontId="15" fillId="2" borderId="1" xfId="47" applyNumberFormat="1" applyFont="1" applyFill="1" applyBorder="1" applyAlignment="1">
      <alignment horizontal="center" vertical="center" wrapText="1"/>
    </xf>
    <xf numFmtId="165" fontId="15" fillId="2" borderId="1" xfId="47" applyNumberFormat="1" applyFont="1" applyFill="1" applyBorder="1" applyAlignment="1">
      <alignment horizontal="center" vertical="center" wrapText="1"/>
    </xf>
    <xf numFmtId="0" fontId="18" fillId="0" borderId="0" xfId="54" applyNumberFormat="1" applyFont="1" applyFill="1" applyAlignment="1" applyProtection="1">
      <alignment horizontal="center" wrapText="1"/>
      <protection hidden="1"/>
    </xf>
    <xf numFmtId="0" fontId="21" fillId="0" borderId="1" xfId="55" applyNumberFormat="1" applyFont="1" applyFill="1" applyBorder="1" applyAlignment="1" applyProtection="1">
      <alignment horizontal="center" vertical="center" wrapText="1"/>
      <protection hidden="1"/>
    </xf>
    <xf numFmtId="0" fontId="21" fillId="0" borderId="1" xfId="55" applyNumberFormat="1" applyFont="1" applyFill="1" applyBorder="1" applyAlignment="1" applyProtection="1">
      <alignment horizontal="center" vertical="top" wrapText="1"/>
      <protection hidden="1"/>
    </xf>
    <xf numFmtId="173" fontId="18" fillId="0" borderId="3" xfId="3" applyNumberFormat="1" applyFont="1" applyFill="1" applyBorder="1" applyAlignment="1" applyProtection="1">
      <alignment horizontal="center"/>
      <protection hidden="1"/>
    </xf>
    <xf numFmtId="173" fontId="18" fillId="0" borderId="4" xfId="3" applyNumberFormat="1" applyFont="1" applyFill="1" applyBorder="1" applyAlignment="1" applyProtection="1">
      <alignment horizontal="center"/>
      <protection hidden="1"/>
    </xf>
    <xf numFmtId="173" fontId="18" fillId="0" borderId="5" xfId="3" applyNumberFormat="1" applyFont="1" applyFill="1" applyBorder="1" applyAlignment="1" applyProtection="1">
      <alignment horizontal="center"/>
      <protection hidden="1"/>
    </xf>
    <xf numFmtId="0" fontId="14" fillId="0" borderId="0" xfId="3" applyFont="1" applyAlignment="1">
      <alignment horizontal="right"/>
    </xf>
    <xf numFmtId="0" fontId="18" fillId="0" borderId="0" xfId="56" applyNumberFormat="1" applyFont="1" applyFill="1" applyAlignment="1" applyProtection="1">
      <alignment horizontal="center" vertical="center" wrapText="1"/>
      <protection hidden="1"/>
    </xf>
    <xf numFmtId="0" fontId="23" fillId="0" borderId="0" xfId="57" applyFont="1" applyAlignment="1">
      <alignment horizontal="right"/>
    </xf>
    <xf numFmtId="2" fontId="13" fillId="0" borderId="0" xfId="0" applyNumberFormat="1" applyFont="1" applyFill="1" applyAlignment="1">
      <alignment horizontal="center" vertical="center" wrapText="1"/>
    </xf>
  </cellXfs>
  <cellStyles count="60">
    <cellStyle name="Excel Built-in Обычный 10" xfId="59"/>
    <cellStyle name="Обычный" xfId="0" builtinId="0"/>
    <cellStyle name="Обычный 10" xfId="1"/>
    <cellStyle name="Обычный 11" xfId="2"/>
    <cellStyle name="Обычный 2" xfId="3"/>
    <cellStyle name="Обычный 2 10" xfId="4"/>
    <cellStyle name="Обычный 2 11" xfId="5"/>
    <cellStyle name="Обычный 2 12" xfId="6"/>
    <cellStyle name="Обычный 2 13" xfId="7"/>
    <cellStyle name="Обычный 2 14" xfId="8"/>
    <cellStyle name="Обычный 2 15" xfId="9"/>
    <cellStyle name="Обычный 2 16" xfId="10"/>
    <cellStyle name="Обычный 2 17" xfId="11"/>
    <cellStyle name="Обычный 2 18" xfId="12"/>
    <cellStyle name="Обычный 2 19" xfId="13"/>
    <cellStyle name="Обычный 2 2" xfId="14"/>
    <cellStyle name="Обычный 2 2 10" xfId="15"/>
    <cellStyle name="Обычный 2 2 11" xfId="54"/>
    <cellStyle name="Обычный 2 2 2" xfId="16"/>
    <cellStyle name="Обычный 2 2 2 10" xfId="17"/>
    <cellStyle name="Обычный 2 2 2 2" xfId="18"/>
    <cellStyle name="Обычный 2 2 2 3" xfId="19"/>
    <cellStyle name="Обычный 2 2 2 4" xfId="20"/>
    <cellStyle name="Обычный 2 2 2 5" xfId="21"/>
    <cellStyle name="Обычный 2 2 2 6" xfId="22"/>
    <cellStyle name="Обычный 2 2 2 7" xfId="23"/>
    <cellStyle name="Обычный 2 2 2 8" xfId="24"/>
    <cellStyle name="Обычный 2 2 2 9" xfId="25"/>
    <cellStyle name="Обычный 2 2 3" xfId="26"/>
    <cellStyle name="Обычный 2 2 4" xfId="27"/>
    <cellStyle name="Обычный 2 2 5" xfId="28"/>
    <cellStyle name="Обычный 2 2 6" xfId="29"/>
    <cellStyle name="Обычный 2 2 7" xfId="30"/>
    <cellStyle name="Обычный 2 2 8" xfId="31"/>
    <cellStyle name="Обычный 2 2 9" xfId="32"/>
    <cellStyle name="Обычный 2 20" xfId="33"/>
    <cellStyle name="Обычный 2 21" xfId="34"/>
    <cellStyle name="Обычный 2 22" xfId="35"/>
    <cellStyle name="Обычный 2 3" xfId="36"/>
    <cellStyle name="Обычный 2 4" xfId="37"/>
    <cellStyle name="Обычный 2 4 2" xfId="56"/>
    <cellStyle name="Обычный 2 5" xfId="38"/>
    <cellStyle name="Обычный 2 6" xfId="39"/>
    <cellStyle name="Обычный 2 7" xfId="40"/>
    <cellStyle name="Обычный 2 8" xfId="41"/>
    <cellStyle name="Обычный 2 9" xfId="42"/>
    <cellStyle name="Обычный 3" xfId="43"/>
    <cellStyle name="Обычный 3 2" xfId="53"/>
    <cellStyle name="Обычный 4" xfId="58"/>
    <cellStyle name="Обычный 6" xfId="57"/>
    <cellStyle name="Обычный 8" xfId="44"/>
    <cellStyle name="Обычный 9" xfId="45"/>
    <cellStyle name="Обычный_tmp" xfId="55"/>
    <cellStyle name="Обычный_доходы изменения КБК" xfId="46"/>
    <cellStyle name="Обычный_Лист1 2" xfId="47"/>
    <cellStyle name="Обычный_Лист1 3" xfId="52"/>
    <cellStyle name="Обычный_Лист2" xfId="48"/>
    <cellStyle name="Процентный 2" xfId="49"/>
    <cellStyle name="Стиль 1" xfId="50"/>
    <cellStyle name="Стиль 1 2" xfId="5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285750</xdr:colOff>
      <xdr:row>0</xdr:row>
      <xdr:rowOff>0</xdr:rowOff>
    </xdr:from>
    <xdr:to>
      <xdr:col>3</xdr:col>
      <xdr:colOff>0</xdr:colOff>
      <xdr:row>0</xdr:row>
      <xdr:rowOff>238125</xdr:rowOff>
    </xdr:to>
    <xdr:sp macro="" textlink="">
      <xdr:nvSpPr>
        <xdr:cNvPr id="2" name="Text Box 2"/>
        <xdr:cNvSpPr txBox="1">
          <a:spLocks noChangeArrowheads="1"/>
        </xdr:cNvSpPr>
      </xdr:nvSpPr>
      <xdr:spPr bwMode="auto">
        <a:xfrm>
          <a:off x="5095875" y="0"/>
          <a:ext cx="1171575" cy="238125"/>
        </a:xfrm>
        <a:prstGeom prst="rect">
          <a:avLst/>
        </a:prstGeom>
        <a:solidFill>
          <a:srgbClr val="FFFFFF">
            <a:alpha val="0"/>
          </a:srgbClr>
        </a:solidFill>
        <a:ln w="9525">
          <a:noFill/>
          <a:miter lim="800000"/>
          <a:headEnd/>
          <a:tailEnd/>
        </a:ln>
      </xdr:spPr>
    </xdr:sp>
    <xdr:clientData/>
  </xdr:twoCellAnchor>
  <xdr:twoCellAnchor>
    <xdr:from>
      <xdr:col>1</xdr:col>
      <xdr:colOff>419100</xdr:colOff>
      <xdr:row>0</xdr:row>
      <xdr:rowOff>0</xdr:rowOff>
    </xdr:from>
    <xdr:to>
      <xdr:col>4</xdr:col>
      <xdr:colOff>914400</xdr:colOff>
      <xdr:row>1</xdr:row>
      <xdr:rowOff>396240</xdr:rowOff>
    </xdr:to>
    <xdr:sp macro="" textlink="">
      <xdr:nvSpPr>
        <xdr:cNvPr id="3" name="Text Box 2"/>
        <xdr:cNvSpPr txBox="1">
          <a:spLocks noChangeArrowheads="1"/>
        </xdr:cNvSpPr>
      </xdr:nvSpPr>
      <xdr:spPr bwMode="auto">
        <a:xfrm>
          <a:off x="4295775" y="0"/>
          <a:ext cx="2886075" cy="986790"/>
        </a:xfrm>
        <a:prstGeom prst="rect">
          <a:avLst/>
        </a:prstGeom>
        <a:solidFill>
          <a:srgbClr val="FFFFFF">
            <a:alpha val="0"/>
          </a:srgbClr>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a:cs typeface="Times New Roman"/>
            </a:rPr>
            <a:t>Приложение № 1</a:t>
          </a:r>
        </a:p>
        <a:p>
          <a:pPr algn="l" rtl="1">
            <a:defRPr sz="1000"/>
          </a:pPr>
          <a:r>
            <a:rPr lang="ru-RU" sz="1000" b="0" i="0" strike="noStrike">
              <a:solidFill>
                <a:srgbClr val="000000"/>
              </a:solidFill>
              <a:latin typeface="Times New Roman"/>
              <a:cs typeface="Times New Roman"/>
            </a:rPr>
            <a:t>к Решению районной Думы</a:t>
          </a:r>
        </a:p>
        <a:p>
          <a:pPr algn="l" rtl="1">
            <a:defRPr sz="1000"/>
          </a:pPr>
          <a:r>
            <a:rPr lang="ru-RU" sz="1000" b="0" i="0" strike="noStrike">
              <a:solidFill>
                <a:srgbClr val="000000"/>
              </a:solidFill>
              <a:latin typeface="Times New Roman"/>
              <a:cs typeface="Times New Roman"/>
            </a:rPr>
            <a:t>"Об исполнении бюджета Черемховского районного муниципального образования за 2019 год"</a:t>
          </a:r>
        </a:p>
        <a:p>
          <a:pPr algn="l" rtl="1">
            <a:defRPr sz="1000"/>
          </a:pPr>
          <a:r>
            <a:rPr lang="ru-RU" sz="1000" b="0" i="0" strike="noStrike">
              <a:solidFill>
                <a:srgbClr val="000000"/>
              </a:solidFill>
              <a:latin typeface="Times New Roman"/>
              <a:cs typeface="Times New Roman"/>
            </a:rPr>
            <a:t>от 27.05.2020 № 56</a:t>
          </a:r>
          <a:endParaRPr lang="ru-RU" sz="1200" b="0" i="0" strike="noStrike">
            <a:solidFill>
              <a:srgbClr val="000000"/>
            </a:solidFill>
            <a:latin typeface="Times New Roman"/>
            <a:cs typeface="Times New Roman"/>
          </a:endParaRPr>
        </a:p>
        <a:p>
          <a:pPr algn="l" rtl="1">
            <a:defRPr sz="1000"/>
          </a:pPr>
          <a:endParaRPr lang="ru-RU" sz="1200" b="0" i="0" strike="noStrike">
            <a:solidFill>
              <a:srgbClr val="000000"/>
            </a:solidFill>
            <a:latin typeface="Times New Roman"/>
            <a:cs typeface="Times New Roman"/>
          </a:endParaRPr>
        </a:p>
        <a:p>
          <a:pPr algn="l" rtl="1">
            <a:defRPr sz="1000"/>
          </a:pPr>
          <a:endParaRPr lang="ru-RU" sz="1000" b="0" i="0" strike="noStrike">
            <a:solidFill>
              <a:srgbClr val="000000"/>
            </a:solidFill>
            <a:latin typeface="Arial Cyr"/>
          </a:endParaRPr>
        </a:p>
        <a:p>
          <a:pPr algn="l" rtl="1">
            <a:defRPr sz="1000"/>
          </a:pPr>
          <a:endParaRPr lang="ru-RU" sz="1000" b="0" i="0" strike="noStrike">
            <a:solidFill>
              <a:srgbClr val="000000"/>
            </a:solidFill>
            <a:latin typeface="Arial Cyr"/>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9526</xdr:colOff>
      <xdr:row>0</xdr:row>
      <xdr:rowOff>0</xdr:rowOff>
    </xdr:from>
    <xdr:to>
      <xdr:col>7</xdr:col>
      <xdr:colOff>38101</xdr:colOff>
      <xdr:row>5</xdr:row>
      <xdr:rowOff>0</xdr:rowOff>
    </xdr:to>
    <xdr:sp macro="" textlink="">
      <xdr:nvSpPr>
        <xdr:cNvPr id="2" name="Text Box 2"/>
        <xdr:cNvSpPr txBox="1">
          <a:spLocks noChangeArrowheads="1"/>
        </xdr:cNvSpPr>
      </xdr:nvSpPr>
      <xdr:spPr bwMode="auto">
        <a:xfrm>
          <a:off x="4295776" y="0"/>
          <a:ext cx="3238500" cy="1000125"/>
        </a:xfrm>
        <a:prstGeom prst="rect">
          <a:avLst/>
        </a:prstGeom>
        <a:solidFill>
          <a:srgbClr val="FFFFFF">
            <a:alpha val="0"/>
          </a:srgbClr>
        </a:solidFill>
        <a:ln w="9525">
          <a:noFill/>
          <a:miter lim="800000"/>
          <a:headEnd/>
          <a:tailEnd/>
        </a:ln>
      </xdr:spPr>
      <xdr:txBody>
        <a:bodyPr vertOverflow="clip" wrap="square" lIns="27432" tIns="22860" rIns="0" bIns="0" anchor="t" upright="1"/>
        <a:lstStyle/>
        <a:p>
          <a:pPr algn="l" rtl="1">
            <a:defRPr sz="1000"/>
          </a:pPr>
          <a:r>
            <a:rPr lang="ru-RU" sz="1100" b="0" i="0" strike="noStrike">
              <a:solidFill>
                <a:srgbClr val="000000"/>
              </a:solidFill>
              <a:latin typeface="Times New Roman"/>
              <a:cs typeface="Times New Roman"/>
            </a:rPr>
            <a:t>Приложение № 2</a:t>
          </a:r>
        </a:p>
        <a:p>
          <a:pPr algn="l" rtl="1">
            <a:defRPr sz="1000"/>
          </a:pPr>
          <a:r>
            <a:rPr lang="ru-RU" sz="1100" b="0" i="0" strike="noStrike">
              <a:solidFill>
                <a:srgbClr val="000000"/>
              </a:solidFill>
              <a:latin typeface="Times New Roman"/>
              <a:cs typeface="Times New Roman"/>
            </a:rPr>
            <a:t>к Решению районной Думы</a:t>
          </a:r>
        </a:p>
        <a:p>
          <a:pPr algn="l" rtl="1">
            <a:defRPr sz="1000"/>
          </a:pPr>
          <a:r>
            <a:rPr lang="ru-RU" sz="1100" b="0" i="0" strike="noStrike">
              <a:solidFill>
                <a:srgbClr val="000000"/>
              </a:solidFill>
              <a:latin typeface="Times New Roman"/>
              <a:cs typeface="Times New Roman"/>
            </a:rPr>
            <a:t>"Об исполнении бюджета Черемховского районного муниципального образования за 2019 год"</a:t>
          </a:r>
        </a:p>
        <a:p>
          <a:pPr algn="l" rtl="1">
            <a:spcBef>
              <a:spcPts val="600"/>
            </a:spcBef>
            <a:defRPr sz="1000"/>
          </a:pPr>
          <a:r>
            <a:rPr lang="ru-RU" sz="1100" b="0" i="0" strike="noStrike">
              <a:solidFill>
                <a:srgbClr val="000000"/>
              </a:solidFill>
              <a:latin typeface="Times New Roman"/>
              <a:cs typeface="Times New Roman"/>
            </a:rPr>
            <a:t>от 27.05.2020 № 56</a:t>
          </a:r>
        </a:p>
        <a:p>
          <a:pPr algn="l" rtl="1">
            <a:defRPr sz="1000"/>
          </a:pPr>
          <a:endParaRPr lang="ru-RU" sz="1200" b="0" i="0" strike="noStrike">
            <a:solidFill>
              <a:srgbClr val="000000"/>
            </a:solidFill>
            <a:latin typeface="Times New Roman"/>
            <a:cs typeface="Times New Roman"/>
          </a:endParaRPr>
        </a:p>
        <a:p>
          <a:pPr algn="l" rtl="1">
            <a:defRPr sz="1000"/>
          </a:pPr>
          <a:endParaRPr lang="ru-RU" sz="1000" b="0" i="0" strike="noStrike">
            <a:solidFill>
              <a:srgbClr val="000000"/>
            </a:solidFill>
            <a:latin typeface="Arial Cyr"/>
          </a:endParaRPr>
        </a:p>
        <a:p>
          <a:pPr algn="l" rtl="1">
            <a:defRPr sz="1000"/>
          </a:pPr>
          <a:endParaRPr lang="ru-RU" sz="1000" b="0" i="0" strike="noStrike">
            <a:solidFill>
              <a:srgbClr val="000000"/>
            </a:solidFill>
            <a:latin typeface="Arial Cyr"/>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4752975</xdr:colOff>
      <xdr:row>0</xdr:row>
      <xdr:rowOff>0</xdr:rowOff>
    </xdr:from>
    <xdr:to>
      <xdr:col>4</xdr:col>
      <xdr:colOff>0</xdr:colOff>
      <xdr:row>6</xdr:row>
      <xdr:rowOff>47624</xdr:rowOff>
    </xdr:to>
    <xdr:sp macro="" textlink="">
      <xdr:nvSpPr>
        <xdr:cNvPr id="2" name="Text Box 2"/>
        <xdr:cNvSpPr txBox="1">
          <a:spLocks noChangeArrowheads="1"/>
        </xdr:cNvSpPr>
      </xdr:nvSpPr>
      <xdr:spPr bwMode="auto">
        <a:xfrm>
          <a:off x="4752975" y="0"/>
          <a:ext cx="3267075" cy="1019174"/>
        </a:xfrm>
        <a:prstGeom prst="rect">
          <a:avLst/>
        </a:prstGeom>
        <a:solidFill>
          <a:srgbClr val="FFFFFF">
            <a:alpha val="0"/>
          </a:srgbClr>
        </a:solidFill>
        <a:ln w="9525">
          <a:noFill/>
          <a:miter lim="800000"/>
          <a:headEnd/>
          <a:tailEnd/>
        </a:ln>
      </xdr:spPr>
      <xdr:txBody>
        <a:bodyPr vertOverflow="clip" wrap="square" lIns="27432" tIns="22860" rIns="0" bIns="0" anchor="t" upright="1"/>
        <a:lstStyle/>
        <a:p>
          <a:pPr algn="l" rtl="1">
            <a:defRPr sz="1000"/>
          </a:pPr>
          <a:r>
            <a:rPr lang="ru-RU" sz="1100" b="0" i="0" strike="noStrike">
              <a:solidFill>
                <a:srgbClr val="000000"/>
              </a:solidFill>
              <a:latin typeface="Times New Roman"/>
              <a:cs typeface="Times New Roman"/>
            </a:rPr>
            <a:t>Приложение № 3</a:t>
          </a:r>
        </a:p>
        <a:p>
          <a:pPr algn="l" rtl="1">
            <a:defRPr sz="1000"/>
          </a:pPr>
          <a:r>
            <a:rPr lang="ru-RU" sz="1100" b="0" i="0" strike="noStrike">
              <a:solidFill>
                <a:srgbClr val="000000"/>
              </a:solidFill>
              <a:latin typeface="Times New Roman"/>
              <a:cs typeface="Times New Roman"/>
            </a:rPr>
            <a:t>к Решению районной Думы</a:t>
          </a:r>
        </a:p>
        <a:p>
          <a:pPr algn="l" rtl="1">
            <a:defRPr sz="1000"/>
          </a:pPr>
          <a:r>
            <a:rPr lang="ru-RU" sz="1100" b="0" i="0" strike="noStrike">
              <a:solidFill>
                <a:srgbClr val="000000"/>
              </a:solidFill>
              <a:latin typeface="Times New Roman"/>
              <a:cs typeface="Times New Roman"/>
            </a:rPr>
            <a:t>"Об исполнении бюджета Черемховского районного муниципального образования за 2019</a:t>
          </a:r>
          <a:r>
            <a:rPr lang="ru-RU" sz="1100" b="0" i="0" strike="noStrike" baseline="0">
              <a:solidFill>
                <a:srgbClr val="000000"/>
              </a:solidFill>
              <a:latin typeface="Times New Roman"/>
              <a:cs typeface="Times New Roman"/>
            </a:rPr>
            <a:t> </a:t>
          </a:r>
          <a:r>
            <a:rPr lang="ru-RU" sz="1100" b="0" i="0" strike="noStrike">
              <a:solidFill>
                <a:srgbClr val="000000"/>
              </a:solidFill>
              <a:latin typeface="Times New Roman"/>
              <a:cs typeface="Times New Roman"/>
            </a:rPr>
            <a:t>год"</a:t>
          </a:r>
        </a:p>
        <a:p>
          <a:pPr algn="l" rtl="1">
            <a:spcBef>
              <a:spcPts val="600"/>
            </a:spcBef>
            <a:defRPr sz="1000"/>
          </a:pPr>
          <a:r>
            <a:rPr lang="ru-RU" sz="1100" b="0" i="0" strike="noStrike">
              <a:solidFill>
                <a:srgbClr val="000000"/>
              </a:solidFill>
              <a:latin typeface="Times New Roman"/>
              <a:cs typeface="Times New Roman"/>
            </a:rPr>
            <a:t>от 27.05.2020 № 56</a:t>
          </a:r>
        </a:p>
        <a:p>
          <a:pPr algn="l" rtl="1">
            <a:defRPr sz="1000"/>
          </a:pPr>
          <a:endParaRPr lang="ru-RU" sz="1100" b="0" i="0" strike="noStrike">
            <a:solidFill>
              <a:srgbClr val="000000"/>
            </a:solidFill>
            <a:latin typeface="Times New Roman"/>
            <a:cs typeface="Times New Roman"/>
          </a:endParaRPr>
        </a:p>
        <a:p>
          <a:pPr algn="l" rtl="1">
            <a:defRPr sz="1000"/>
          </a:pPr>
          <a:endParaRPr lang="ru-RU" sz="1000" b="0" i="0" strike="noStrike">
            <a:solidFill>
              <a:srgbClr val="000000"/>
            </a:solidFill>
            <a:latin typeface="Arial Cyr"/>
          </a:endParaRPr>
        </a:p>
        <a:p>
          <a:pPr algn="l" rtl="1">
            <a:defRPr sz="1000"/>
          </a:pPr>
          <a:endParaRPr lang="ru-RU" sz="1000" b="0" i="0" strike="noStrike">
            <a:solidFill>
              <a:srgbClr val="000000"/>
            </a:solidFill>
            <a:latin typeface="Arial Cyr"/>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4107180</xdr:colOff>
      <xdr:row>0</xdr:row>
      <xdr:rowOff>0</xdr:rowOff>
    </xdr:from>
    <xdr:to>
      <xdr:col>3</xdr:col>
      <xdr:colOff>7620</xdr:colOff>
      <xdr:row>4</xdr:row>
      <xdr:rowOff>167640</xdr:rowOff>
    </xdr:to>
    <xdr:sp macro="" textlink="">
      <xdr:nvSpPr>
        <xdr:cNvPr id="2" name="Text Box 2"/>
        <xdr:cNvSpPr txBox="1">
          <a:spLocks noChangeArrowheads="1"/>
        </xdr:cNvSpPr>
      </xdr:nvSpPr>
      <xdr:spPr bwMode="auto">
        <a:xfrm>
          <a:off x="4107180" y="0"/>
          <a:ext cx="4177665" cy="929640"/>
        </a:xfrm>
        <a:prstGeom prst="rect">
          <a:avLst/>
        </a:prstGeom>
        <a:solidFill>
          <a:srgbClr val="FFFFFF">
            <a:alpha val="0"/>
          </a:srgbClr>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a:cs typeface="Times New Roman"/>
            </a:rPr>
            <a:t>Приложение № 4</a:t>
          </a:r>
        </a:p>
        <a:p>
          <a:pPr algn="l" rtl="1">
            <a:defRPr sz="1000"/>
          </a:pPr>
          <a:r>
            <a:rPr lang="ru-RU" sz="1000" b="0" i="0" strike="noStrike">
              <a:solidFill>
                <a:srgbClr val="000000"/>
              </a:solidFill>
              <a:latin typeface="Times New Roman"/>
              <a:cs typeface="Times New Roman"/>
            </a:rPr>
            <a:t>к Решению районной Думы</a:t>
          </a:r>
        </a:p>
        <a:p>
          <a:pPr algn="l" rtl="1">
            <a:defRPr sz="1000"/>
          </a:pPr>
          <a:r>
            <a:rPr lang="ru-RU" sz="1000" b="0" i="0" strike="noStrike">
              <a:solidFill>
                <a:srgbClr val="000000"/>
              </a:solidFill>
              <a:latin typeface="Times New Roman"/>
              <a:cs typeface="Times New Roman"/>
            </a:rPr>
            <a:t>"Об исполнении бюджета Черемховского районного муниципального образования за 2019год"</a:t>
          </a:r>
        </a:p>
        <a:p>
          <a:pPr algn="l" rtl="1">
            <a:defRPr sz="1000"/>
          </a:pPr>
          <a:r>
            <a:rPr lang="ru-RU" sz="1000" b="0" i="0" strike="noStrike">
              <a:solidFill>
                <a:srgbClr val="000000"/>
              </a:solidFill>
              <a:latin typeface="Times New Roman"/>
              <a:cs typeface="Times New Roman"/>
            </a:rPr>
            <a:t>от 27.05.2020 № 56</a:t>
          </a:r>
          <a:endParaRPr lang="ru-RU" sz="1200" b="0" i="0" strike="noStrike">
            <a:solidFill>
              <a:srgbClr val="000000"/>
            </a:solidFill>
            <a:latin typeface="Times New Roman"/>
            <a:cs typeface="Times New Roman"/>
          </a:endParaRPr>
        </a:p>
        <a:p>
          <a:pPr algn="l" rtl="1">
            <a:defRPr sz="1000"/>
          </a:pPr>
          <a:endParaRPr lang="ru-RU" sz="1200" b="0" i="0" strike="noStrike">
            <a:solidFill>
              <a:srgbClr val="000000"/>
            </a:solidFill>
            <a:latin typeface="Times New Roman"/>
            <a:cs typeface="Times New Roman"/>
          </a:endParaRPr>
        </a:p>
        <a:p>
          <a:pPr algn="l" rtl="1">
            <a:defRPr sz="1000"/>
          </a:pPr>
          <a:endParaRPr lang="ru-RU" sz="1000" b="0" i="0" strike="noStrike">
            <a:solidFill>
              <a:srgbClr val="000000"/>
            </a:solidFill>
            <a:latin typeface="Arial Cyr"/>
          </a:endParaRPr>
        </a:p>
        <a:p>
          <a:pPr algn="l" rtl="1">
            <a:defRPr sz="1000"/>
          </a:pPr>
          <a:endParaRPr lang="ru-RU" sz="1000" b="0" i="0" strike="noStrike">
            <a:solidFill>
              <a:srgbClr val="000000"/>
            </a:solidFill>
            <a:latin typeface="Arial Cyr"/>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S162"/>
  <sheetViews>
    <sheetView workbookViewId="0">
      <selection activeCell="H6" sqref="H6"/>
    </sheetView>
  </sheetViews>
  <sheetFormatPr defaultColWidth="9.140625" defaultRowHeight="12.75"/>
  <cols>
    <col min="1" max="1" width="58.140625" style="15" customWidth="1"/>
    <col min="2" max="2" width="17.5703125" style="5" customWidth="1"/>
    <col min="3" max="3" width="21.85546875" style="5" customWidth="1"/>
    <col min="4" max="4" width="11.140625" style="8" hidden="1" customWidth="1"/>
    <col min="5" max="5" width="16" style="8" customWidth="1"/>
    <col min="6" max="6" width="11.85546875" style="9" hidden="1" customWidth="1"/>
    <col min="7" max="16384" width="9.140625" style="5"/>
  </cols>
  <sheetData>
    <row r="1" spans="1:45" ht="46.5" customHeight="1">
      <c r="A1" s="6"/>
      <c r="B1" s="7"/>
      <c r="C1" s="7"/>
    </row>
    <row r="2" spans="1:45" ht="32.25" customHeight="1">
      <c r="A2" s="6"/>
      <c r="B2" s="7"/>
      <c r="C2" s="7"/>
    </row>
    <row r="3" spans="1:45" ht="21" customHeight="1">
      <c r="A3" s="162" t="s">
        <v>235</v>
      </c>
      <c r="B3" s="162"/>
      <c r="C3" s="162"/>
      <c r="D3" s="162"/>
      <c r="E3" s="162"/>
      <c r="F3" s="162"/>
    </row>
    <row r="4" spans="1:45" ht="18" customHeight="1">
      <c r="A4" s="162"/>
      <c r="B4" s="162"/>
      <c r="C4" s="162"/>
      <c r="D4" s="162"/>
      <c r="E4" s="162"/>
      <c r="F4" s="162"/>
    </row>
    <row r="5" spans="1:45" ht="15.75" customHeight="1">
      <c r="A5" s="10"/>
      <c r="B5" s="10"/>
      <c r="C5" s="10"/>
      <c r="D5" s="11"/>
      <c r="E5" s="11"/>
      <c r="F5" s="2"/>
    </row>
    <row r="6" spans="1:45" s="26" customFormat="1" ht="22.5" customHeight="1">
      <c r="A6" s="163" t="s">
        <v>1</v>
      </c>
      <c r="B6" s="163" t="s">
        <v>36</v>
      </c>
      <c r="C6" s="163"/>
      <c r="D6" s="164" t="s">
        <v>42</v>
      </c>
      <c r="E6" s="164" t="s">
        <v>134</v>
      </c>
      <c r="F6" s="165" t="s">
        <v>18</v>
      </c>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row>
    <row r="7" spans="1:45" s="26" customFormat="1" ht="43.5" customHeight="1">
      <c r="A7" s="163"/>
      <c r="B7" s="34" t="s">
        <v>35</v>
      </c>
      <c r="C7" s="34" t="s">
        <v>34</v>
      </c>
      <c r="D7" s="164"/>
      <c r="E7" s="164"/>
      <c r="F7" s="16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row>
    <row r="8" spans="1:45" s="26" customFormat="1" ht="15">
      <c r="A8" s="163" t="s">
        <v>47</v>
      </c>
      <c r="B8" s="163"/>
      <c r="C8" s="163"/>
      <c r="D8" s="35" t="e">
        <f>D32+#REF!+D133+#REF!+#REF!+#REF!+#REF!+#REF!+#REF!+#REF!+#REF!</f>
        <v>#REF!</v>
      </c>
      <c r="E8" s="35">
        <f>E9+E15+E18+E23+E29+E32+E75+E79+E81+E83+E86+E88+E91+E99+E109+E119+E133+E145+E157+E155</f>
        <v>1345865.2730400001</v>
      </c>
      <c r="F8" s="35" t="e">
        <f>E8*100/D8</f>
        <v>#REF!</v>
      </c>
      <c r="G8" s="25"/>
      <c r="H8" s="29"/>
      <c r="I8" s="29"/>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row>
    <row r="9" spans="1:45" s="28" customFormat="1" ht="28.5">
      <c r="A9" s="36" t="s">
        <v>127</v>
      </c>
      <c r="B9" s="37" t="s">
        <v>29</v>
      </c>
      <c r="C9" s="90"/>
      <c r="D9" s="35"/>
      <c r="E9" s="35">
        <f>E10+E11+E12+E13+E14</f>
        <v>927.92684999999994</v>
      </c>
      <c r="F9" s="35"/>
      <c r="G9" s="27"/>
      <c r="H9" s="38"/>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row>
    <row r="10" spans="1:45" s="30" customFormat="1" ht="30">
      <c r="A10" s="21" t="s">
        <v>31</v>
      </c>
      <c r="B10" s="39" t="s">
        <v>29</v>
      </c>
      <c r="C10" s="40" t="s">
        <v>54</v>
      </c>
      <c r="D10" s="41">
        <v>144.9</v>
      </c>
      <c r="E10" s="41">
        <v>114.51956</v>
      </c>
      <c r="F10" s="35">
        <f>E10*100/D10</f>
        <v>79.033512767425805</v>
      </c>
    </row>
    <row r="11" spans="1:45" s="30" customFormat="1" ht="15">
      <c r="A11" s="42" t="s">
        <v>30</v>
      </c>
      <c r="B11" s="39" t="s">
        <v>29</v>
      </c>
      <c r="C11" s="40" t="s">
        <v>55</v>
      </c>
      <c r="D11" s="41">
        <v>8.5</v>
      </c>
      <c r="E11" s="41">
        <v>0.80939000000000005</v>
      </c>
      <c r="F11" s="35">
        <f>E11*100/D11</f>
        <v>9.5222352941176478</v>
      </c>
    </row>
    <row r="12" spans="1:45" s="30" customFormat="1" ht="15">
      <c r="A12" s="87" t="s">
        <v>211</v>
      </c>
      <c r="B12" s="39" t="s">
        <v>29</v>
      </c>
      <c r="C12" s="80" t="s">
        <v>213</v>
      </c>
      <c r="D12" s="41"/>
      <c r="E12" s="41">
        <v>804.77243999999996</v>
      </c>
      <c r="F12" s="35"/>
    </row>
    <row r="13" spans="1:45" s="30" customFormat="1" ht="15">
      <c r="A13" s="87" t="s">
        <v>212</v>
      </c>
      <c r="B13" s="39" t="s">
        <v>29</v>
      </c>
      <c r="C13" s="80" t="s">
        <v>214</v>
      </c>
      <c r="D13" s="41"/>
      <c r="E13" s="41">
        <v>7.8254599999999996</v>
      </c>
      <c r="F13" s="35"/>
    </row>
    <row r="14" spans="1:45" s="30" customFormat="1" ht="45" hidden="1">
      <c r="A14" s="3" t="s">
        <v>13</v>
      </c>
      <c r="B14" s="39" t="s">
        <v>29</v>
      </c>
      <c r="C14" s="40" t="s">
        <v>56</v>
      </c>
      <c r="D14" s="41"/>
      <c r="E14" s="41">
        <v>0</v>
      </c>
      <c r="F14" s="35"/>
    </row>
    <row r="15" spans="1:45" s="26" customFormat="1" ht="29.25">
      <c r="A15" s="36" t="s">
        <v>128</v>
      </c>
      <c r="B15" s="37" t="s">
        <v>44</v>
      </c>
      <c r="C15" s="90"/>
      <c r="D15" s="35"/>
      <c r="E15" s="35">
        <f>E16+E17</f>
        <v>124.69</v>
      </c>
      <c r="F15" s="35"/>
      <c r="G15" s="25"/>
      <c r="H15" s="29"/>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row>
    <row r="16" spans="1:45" s="26" customFormat="1" ht="45">
      <c r="A16" s="43" t="s">
        <v>43</v>
      </c>
      <c r="B16" s="39" t="s">
        <v>44</v>
      </c>
      <c r="C16" s="40" t="s">
        <v>45</v>
      </c>
      <c r="D16" s="41">
        <v>6</v>
      </c>
      <c r="E16" s="41">
        <v>123.69</v>
      </c>
      <c r="F16" s="35">
        <f>E16*100/D16</f>
        <v>2061.5</v>
      </c>
    </row>
    <row r="17" spans="1:45" s="26" customFormat="1" ht="45">
      <c r="A17" s="3" t="s">
        <v>13</v>
      </c>
      <c r="B17" s="39" t="s">
        <v>44</v>
      </c>
      <c r="C17" s="40" t="s">
        <v>56</v>
      </c>
      <c r="D17" s="41"/>
      <c r="E17" s="41">
        <v>1</v>
      </c>
      <c r="F17" s="35"/>
    </row>
    <row r="18" spans="1:45" s="26" customFormat="1" ht="30" customHeight="1">
      <c r="A18" s="36" t="s">
        <v>129</v>
      </c>
      <c r="B18" s="37" t="s">
        <v>41</v>
      </c>
      <c r="C18" s="90"/>
      <c r="D18" s="35"/>
      <c r="E18" s="35">
        <f>E19+E20+E21+E22</f>
        <v>219.49487000000002</v>
      </c>
      <c r="F18" s="35"/>
      <c r="G18" s="25"/>
      <c r="H18" s="29"/>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row>
    <row r="19" spans="1:45" s="26" customFormat="1" ht="75">
      <c r="A19" s="19" t="s">
        <v>135</v>
      </c>
      <c r="B19" s="44" t="s">
        <v>41</v>
      </c>
      <c r="C19" s="45" t="s">
        <v>37</v>
      </c>
      <c r="D19" s="41">
        <v>250.29995</v>
      </c>
      <c r="E19" s="41">
        <v>99.910359999999997</v>
      </c>
      <c r="F19" s="35">
        <f>E19*100/D19</f>
        <v>39.916252480274167</v>
      </c>
    </row>
    <row r="20" spans="1:45" s="26" customFormat="1" ht="90">
      <c r="A20" s="19" t="s">
        <v>136</v>
      </c>
      <c r="B20" s="44" t="s">
        <v>41</v>
      </c>
      <c r="C20" s="45" t="s">
        <v>38</v>
      </c>
      <c r="D20" s="41">
        <v>5.3052299999999999</v>
      </c>
      <c r="E20" s="41">
        <v>0.73436999999999997</v>
      </c>
      <c r="F20" s="35">
        <f>E20*100/D20</f>
        <v>13.8423781815303</v>
      </c>
    </row>
    <row r="21" spans="1:45" s="26" customFormat="1" ht="75">
      <c r="A21" s="19" t="s">
        <v>137</v>
      </c>
      <c r="B21" s="44" t="s">
        <v>41</v>
      </c>
      <c r="C21" s="45" t="s">
        <v>39</v>
      </c>
      <c r="D21" s="41">
        <v>371.58443</v>
      </c>
      <c r="E21" s="41">
        <v>133.48058</v>
      </c>
      <c r="F21" s="35">
        <f>E21*100/D21</f>
        <v>35.922005666383818</v>
      </c>
    </row>
    <row r="22" spans="1:45" s="26" customFormat="1" ht="75">
      <c r="A22" s="19" t="s">
        <v>138</v>
      </c>
      <c r="B22" s="44" t="s">
        <v>41</v>
      </c>
      <c r="C22" s="45" t="s">
        <v>40</v>
      </c>
      <c r="D22" s="41">
        <v>23.825040000000001</v>
      </c>
      <c r="E22" s="41">
        <v>-14.63044</v>
      </c>
      <c r="F22" s="35">
        <f>E22*100/D22</f>
        <v>-61.407829745511442</v>
      </c>
    </row>
    <row r="23" spans="1:45" s="28" customFormat="1" ht="42.75">
      <c r="A23" s="36" t="s">
        <v>130</v>
      </c>
      <c r="B23" s="37" t="s">
        <v>20</v>
      </c>
      <c r="C23" s="90"/>
      <c r="D23" s="46"/>
      <c r="E23" s="46">
        <f>E26+E28+E25+E24+E27</f>
        <v>90.5</v>
      </c>
      <c r="F23" s="35"/>
    </row>
    <row r="24" spans="1:45" s="28" customFormat="1" ht="60" hidden="1">
      <c r="A24" s="77" t="s">
        <v>164</v>
      </c>
      <c r="B24" s="44" t="s">
        <v>20</v>
      </c>
      <c r="C24" s="78" t="s">
        <v>165</v>
      </c>
      <c r="D24" s="46"/>
      <c r="E24" s="41">
        <v>0</v>
      </c>
      <c r="F24" s="35"/>
    </row>
    <row r="25" spans="1:45" s="28" customFormat="1" ht="30" hidden="1">
      <c r="A25" s="76" t="s">
        <v>23</v>
      </c>
      <c r="B25" s="44" t="s">
        <v>20</v>
      </c>
      <c r="C25" s="45" t="s">
        <v>22</v>
      </c>
      <c r="D25" s="46"/>
      <c r="E25" s="41">
        <v>0</v>
      </c>
      <c r="F25" s="35"/>
    </row>
    <row r="26" spans="1:45" s="26" customFormat="1" ht="60">
      <c r="A26" s="32" t="s">
        <v>21</v>
      </c>
      <c r="B26" s="44" t="s">
        <v>20</v>
      </c>
      <c r="C26" s="45" t="s">
        <v>19</v>
      </c>
      <c r="D26" s="41">
        <v>125</v>
      </c>
      <c r="E26" s="41">
        <v>84.5</v>
      </c>
      <c r="F26" s="35">
        <f>E26*100/D26</f>
        <v>67.599999999999994</v>
      </c>
    </row>
    <row r="27" spans="1:45" s="26" customFormat="1" ht="60">
      <c r="A27" s="79" t="s">
        <v>166</v>
      </c>
      <c r="B27" s="44" t="s">
        <v>20</v>
      </c>
      <c r="C27" s="80" t="s">
        <v>215</v>
      </c>
      <c r="D27" s="41"/>
      <c r="E27" s="41">
        <v>0</v>
      </c>
      <c r="F27" s="35"/>
    </row>
    <row r="28" spans="1:45" s="26" customFormat="1" ht="45">
      <c r="A28" s="3" t="s">
        <v>13</v>
      </c>
      <c r="B28" s="44" t="s">
        <v>20</v>
      </c>
      <c r="C28" s="45" t="s">
        <v>56</v>
      </c>
      <c r="D28" s="41"/>
      <c r="E28" s="41">
        <v>6</v>
      </c>
      <c r="F28" s="35"/>
    </row>
    <row r="29" spans="1:45" s="28" customFormat="1" ht="57" hidden="1">
      <c r="A29" s="36" t="s">
        <v>131</v>
      </c>
      <c r="B29" s="37" t="s">
        <v>17</v>
      </c>
      <c r="C29" s="90"/>
      <c r="D29" s="46"/>
      <c r="E29" s="46">
        <f>E31+E30</f>
        <v>0</v>
      </c>
      <c r="F29" s="35"/>
    </row>
    <row r="30" spans="1:45" s="28" customFormat="1" ht="60" hidden="1">
      <c r="A30" s="79" t="s">
        <v>166</v>
      </c>
      <c r="B30" s="44" t="s">
        <v>17</v>
      </c>
      <c r="C30" s="80" t="s">
        <v>167</v>
      </c>
      <c r="D30" s="46"/>
      <c r="E30" s="41">
        <v>0</v>
      </c>
      <c r="F30" s="35"/>
    </row>
    <row r="31" spans="1:45" s="26" customFormat="1" ht="45.75" hidden="1" customHeight="1">
      <c r="A31" s="3" t="s">
        <v>13</v>
      </c>
      <c r="B31" s="44" t="s">
        <v>17</v>
      </c>
      <c r="C31" s="45" t="s">
        <v>56</v>
      </c>
      <c r="D31" s="41"/>
      <c r="E31" s="41">
        <v>0</v>
      </c>
      <c r="F31" s="47"/>
    </row>
    <row r="32" spans="1:45" s="28" customFormat="1" ht="28.5">
      <c r="A32" s="36" t="s">
        <v>132</v>
      </c>
      <c r="B32" s="37" t="s">
        <v>25</v>
      </c>
      <c r="C32" s="90"/>
      <c r="D32" s="35">
        <f>D33+D37+D40+D43</f>
        <v>53538.68535</v>
      </c>
      <c r="E32" s="35">
        <f>SUM(E33:E74)</f>
        <v>101597.29342999995</v>
      </c>
      <c r="F32" s="35">
        <f t="shared" ref="F32:F33" si="0">E32*100/D32</f>
        <v>189.76426627928015</v>
      </c>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row>
    <row r="33" spans="1:45" s="26" customFormat="1" ht="105">
      <c r="A33" s="16" t="s">
        <v>60</v>
      </c>
      <c r="B33" s="44" t="s">
        <v>25</v>
      </c>
      <c r="C33" s="45" t="s">
        <v>61</v>
      </c>
      <c r="D33" s="41">
        <v>53181.585350000001</v>
      </c>
      <c r="E33" s="41">
        <v>93184.840079999994</v>
      </c>
      <c r="F33" s="35">
        <f t="shared" si="0"/>
        <v>175.22012453508026</v>
      </c>
      <c r="G33" s="25"/>
      <c r="H33" s="25"/>
      <c r="I33" s="29"/>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row>
    <row r="34" spans="1:45" s="26" customFormat="1" ht="90">
      <c r="A34" s="16" t="s">
        <v>58</v>
      </c>
      <c r="B34" s="44" t="s">
        <v>25</v>
      </c>
      <c r="C34" s="45" t="s">
        <v>59</v>
      </c>
      <c r="D34" s="41"/>
      <c r="E34" s="41">
        <v>134.45884000000001</v>
      </c>
      <c r="F34" s="35"/>
      <c r="G34" s="25"/>
      <c r="H34" s="25"/>
      <c r="I34" s="29"/>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row>
    <row r="35" spans="1:45" s="26" customFormat="1" ht="106.5" customHeight="1">
      <c r="A35" s="19" t="s">
        <v>62</v>
      </c>
      <c r="B35" s="44" t="s">
        <v>25</v>
      </c>
      <c r="C35" s="45" t="s">
        <v>63</v>
      </c>
      <c r="D35" s="41"/>
      <c r="E35" s="41">
        <v>88.411320000000003</v>
      </c>
      <c r="F35" s="35"/>
      <c r="G35" s="25"/>
      <c r="H35" s="25"/>
      <c r="I35" s="29"/>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row>
    <row r="36" spans="1:45" s="26" customFormat="1" ht="89.25" hidden="1" customHeight="1">
      <c r="A36" s="19" t="s">
        <v>142</v>
      </c>
      <c r="B36" s="44" t="s">
        <v>25</v>
      </c>
      <c r="C36" s="45" t="s">
        <v>143</v>
      </c>
      <c r="D36" s="41"/>
      <c r="E36" s="41">
        <v>0</v>
      </c>
      <c r="F36" s="35"/>
      <c r="G36" s="25"/>
      <c r="H36" s="25"/>
      <c r="I36" s="29"/>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row>
    <row r="37" spans="1:45" s="26" customFormat="1" ht="135">
      <c r="A37" s="22" t="s">
        <v>64</v>
      </c>
      <c r="B37" s="44" t="s">
        <v>25</v>
      </c>
      <c r="C37" s="45" t="s">
        <v>65</v>
      </c>
      <c r="D37" s="41">
        <v>72</v>
      </c>
      <c r="E37" s="41">
        <v>71.361710000000002</v>
      </c>
      <c r="F37" s="35"/>
    </row>
    <row r="38" spans="1:45" s="26" customFormat="1" ht="120">
      <c r="A38" s="22" t="s">
        <v>67</v>
      </c>
      <c r="B38" s="44" t="s">
        <v>25</v>
      </c>
      <c r="C38" s="45" t="s">
        <v>66</v>
      </c>
      <c r="D38" s="41"/>
      <c r="E38" s="41">
        <v>2.2322700000000002</v>
      </c>
      <c r="F38" s="35"/>
    </row>
    <row r="39" spans="1:45" s="18" customFormat="1" ht="61.5" customHeight="1">
      <c r="A39" s="22" t="s">
        <v>68</v>
      </c>
      <c r="B39" s="44" t="s">
        <v>25</v>
      </c>
      <c r="C39" s="45" t="s">
        <v>69</v>
      </c>
      <c r="D39" s="41"/>
      <c r="E39" s="41">
        <v>1.355</v>
      </c>
      <c r="F39" s="35">
        <f>E40*100/D40</f>
        <v>88.446384517226718</v>
      </c>
    </row>
    <row r="40" spans="1:45" s="18" customFormat="1" ht="75">
      <c r="A40" s="17" t="s">
        <v>70</v>
      </c>
      <c r="B40" s="48" t="s">
        <v>25</v>
      </c>
      <c r="C40" s="49" t="s">
        <v>71</v>
      </c>
      <c r="D40" s="41">
        <v>235.1</v>
      </c>
      <c r="E40" s="41">
        <v>207.93745000000001</v>
      </c>
      <c r="F40" s="35"/>
    </row>
    <row r="41" spans="1:45" s="18" customFormat="1" ht="60">
      <c r="A41" s="17" t="s">
        <v>72</v>
      </c>
      <c r="B41" s="48" t="s">
        <v>25</v>
      </c>
      <c r="C41" s="49" t="s">
        <v>73</v>
      </c>
      <c r="D41" s="41"/>
      <c r="E41" s="41">
        <v>7.8652300000000004</v>
      </c>
      <c r="F41" s="35"/>
    </row>
    <row r="42" spans="1:45" s="26" customFormat="1" ht="75.75" customHeight="1">
      <c r="A42" s="17" t="s">
        <v>74</v>
      </c>
      <c r="B42" s="48" t="s">
        <v>25</v>
      </c>
      <c r="C42" s="49" t="s">
        <v>75</v>
      </c>
      <c r="D42" s="41"/>
      <c r="E42" s="41">
        <v>7.2846000000000002</v>
      </c>
      <c r="F42" s="35">
        <f>E43*100/D43</f>
        <v>-2.9605799999999998</v>
      </c>
    </row>
    <row r="43" spans="1:45" s="26" customFormat="1" ht="43.5" customHeight="1">
      <c r="A43" s="17" t="s">
        <v>141</v>
      </c>
      <c r="B43" s="44" t="s">
        <v>25</v>
      </c>
      <c r="C43" s="45" t="s">
        <v>140</v>
      </c>
      <c r="D43" s="41">
        <v>50</v>
      </c>
      <c r="E43" s="41">
        <v>-1.4802900000000001</v>
      </c>
      <c r="F43" s="47">
        <f>E55*100/D55</f>
        <v>57.469622428903591</v>
      </c>
    </row>
    <row r="44" spans="1:45" s="26" customFormat="1" ht="93.75" hidden="1" customHeight="1">
      <c r="A44" s="81" t="s">
        <v>168</v>
      </c>
      <c r="B44" s="44" t="s">
        <v>25</v>
      </c>
      <c r="C44" s="45" t="s">
        <v>169</v>
      </c>
      <c r="D44" s="41"/>
      <c r="E44" s="41">
        <v>0</v>
      </c>
      <c r="F44" s="47"/>
    </row>
    <row r="45" spans="1:45" s="26" customFormat="1" ht="60" customHeight="1">
      <c r="A45" s="81" t="s">
        <v>170</v>
      </c>
      <c r="B45" s="44" t="s">
        <v>25</v>
      </c>
      <c r="C45" s="45" t="s">
        <v>171</v>
      </c>
      <c r="D45" s="41"/>
      <c r="E45" s="41">
        <v>1917.0494200000001</v>
      </c>
      <c r="F45" s="47"/>
    </row>
    <row r="46" spans="1:45" s="26" customFormat="1" ht="45.75" customHeight="1">
      <c r="A46" s="81" t="s">
        <v>172</v>
      </c>
      <c r="B46" s="44" t="s">
        <v>25</v>
      </c>
      <c r="C46" s="45" t="s">
        <v>173</v>
      </c>
      <c r="D46" s="41"/>
      <c r="E46" s="41">
        <v>13.96499</v>
      </c>
      <c r="F46" s="47"/>
    </row>
    <row r="47" spans="1:45" s="26" customFormat="1" ht="61.5" customHeight="1">
      <c r="A47" s="81" t="s">
        <v>174</v>
      </c>
      <c r="B47" s="44" t="s">
        <v>25</v>
      </c>
      <c r="C47" s="45" t="s">
        <v>175</v>
      </c>
      <c r="D47" s="41"/>
      <c r="E47" s="41">
        <v>1.8374999999999999</v>
      </c>
      <c r="F47" s="47"/>
    </row>
    <row r="48" spans="1:45" s="26" customFormat="1" ht="47.25" customHeight="1">
      <c r="A48" s="81" t="s">
        <v>216</v>
      </c>
      <c r="B48" s="44" t="s">
        <v>25</v>
      </c>
      <c r="C48" s="45" t="s">
        <v>217</v>
      </c>
      <c r="D48" s="41"/>
      <c r="E48" s="41">
        <v>-49.220700000000001</v>
      </c>
      <c r="F48" s="47"/>
    </row>
    <row r="49" spans="1:6" s="26" customFormat="1" ht="75" customHeight="1">
      <c r="A49" s="81" t="s">
        <v>177</v>
      </c>
      <c r="B49" s="44" t="s">
        <v>25</v>
      </c>
      <c r="C49" s="45" t="s">
        <v>176</v>
      </c>
      <c r="D49" s="41"/>
      <c r="E49" s="41">
        <v>1854.21793</v>
      </c>
      <c r="F49" s="47"/>
    </row>
    <row r="50" spans="1:6" s="26" customFormat="1" ht="48" customHeight="1">
      <c r="A50" s="81" t="s">
        <v>178</v>
      </c>
      <c r="B50" s="44" t="s">
        <v>25</v>
      </c>
      <c r="C50" s="45" t="s">
        <v>179</v>
      </c>
      <c r="D50" s="41"/>
      <c r="E50" s="41">
        <v>45.924680000000002</v>
      </c>
      <c r="F50" s="47"/>
    </row>
    <row r="51" spans="1:6" s="26" customFormat="1" ht="77.25" customHeight="1">
      <c r="A51" s="81" t="s">
        <v>177</v>
      </c>
      <c r="B51" s="44" t="s">
        <v>25</v>
      </c>
      <c r="C51" s="45" t="s">
        <v>180</v>
      </c>
      <c r="D51" s="41"/>
      <c r="E51" s="41">
        <v>14.8005</v>
      </c>
      <c r="F51" s="47"/>
    </row>
    <row r="52" spans="1:6" s="26" customFormat="1" ht="62.25" hidden="1" customHeight="1">
      <c r="A52" s="81" t="s">
        <v>181</v>
      </c>
      <c r="B52" s="44" t="s">
        <v>25</v>
      </c>
      <c r="C52" s="45" t="s">
        <v>182</v>
      </c>
      <c r="D52" s="41"/>
      <c r="E52" s="41">
        <v>0</v>
      </c>
      <c r="F52" s="47"/>
    </row>
    <row r="53" spans="1:6" s="26" customFormat="1" ht="77.25" hidden="1" customHeight="1">
      <c r="A53" s="81" t="s">
        <v>183</v>
      </c>
      <c r="B53" s="44" t="s">
        <v>25</v>
      </c>
      <c r="C53" s="45" t="s">
        <v>185</v>
      </c>
      <c r="D53" s="41"/>
      <c r="E53" s="41">
        <v>0</v>
      </c>
      <c r="F53" s="47"/>
    </row>
    <row r="54" spans="1:6" s="26" customFormat="1" ht="46.5" hidden="1" customHeight="1">
      <c r="A54" s="81" t="s">
        <v>184</v>
      </c>
      <c r="B54" s="44" t="s">
        <v>25</v>
      </c>
      <c r="C54" s="45" t="s">
        <v>186</v>
      </c>
      <c r="D54" s="41"/>
      <c r="E54" s="41">
        <v>0</v>
      </c>
      <c r="F54" s="47"/>
    </row>
    <row r="55" spans="1:6" s="26" customFormat="1" ht="60">
      <c r="A55" s="3" t="s">
        <v>76</v>
      </c>
      <c r="B55" s="44" t="s">
        <v>25</v>
      </c>
      <c r="C55" s="45" t="s">
        <v>77</v>
      </c>
      <c r="D55" s="41">
        <v>5591</v>
      </c>
      <c r="E55" s="41">
        <v>3213.1265899999999</v>
      </c>
      <c r="F55" s="47"/>
    </row>
    <row r="56" spans="1:6" s="26" customFormat="1" ht="30">
      <c r="A56" s="3" t="s">
        <v>78</v>
      </c>
      <c r="B56" s="44" t="s">
        <v>25</v>
      </c>
      <c r="C56" s="45" t="s">
        <v>79</v>
      </c>
      <c r="D56" s="41"/>
      <c r="E56" s="41">
        <v>14.74926</v>
      </c>
      <c r="F56" s="47"/>
    </row>
    <row r="57" spans="1:6" s="26" customFormat="1" ht="60">
      <c r="A57" s="3" t="s">
        <v>80</v>
      </c>
      <c r="B57" s="44" t="s">
        <v>25</v>
      </c>
      <c r="C57" s="45" t="s">
        <v>144</v>
      </c>
      <c r="D57" s="41"/>
      <c r="E57" s="41">
        <v>32.102490000000003</v>
      </c>
      <c r="F57" s="35">
        <v>0</v>
      </c>
    </row>
    <row r="58" spans="1:6" s="26" customFormat="1" ht="75" hidden="1">
      <c r="A58" s="3" t="s">
        <v>81</v>
      </c>
      <c r="B58" s="44" t="s">
        <v>25</v>
      </c>
      <c r="C58" s="45" t="s">
        <v>82</v>
      </c>
      <c r="D58" s="41">
        <v>10</v>
      </c>
      <c r="E58" s="41">
        <v>0</v>
      </c>
      <c r="F58" s="35"/>
    </row>
    <row r="59" spans="1:6" s="26" customFormat="1" ht="45">
      <c r="A59" s="3" t="s">
        <v>83</v>
      </c>
      <c r="B59" s="44" t="s">
        <v>25</v>
      </c>
      <c r="C59" s="45" t="s">
        <v>84</v>
      </c>
      <c r="D59" s="41"/>
      <c r="E59" s="41">
        <v>3.7400000000000003E-2</v>
      </c>
      <c r="F59" s="35"/>
    </row>
    <row r="60" spans="1:6" s="26" customFormat="1" ht="75" hidden="1">
      <c r="A60" s="3" t="s">
        <v>146</v>
      </c>
      <c r="B60" s="44" t="s">
        <v>25</v>
      </c>
      <c r="C60" s="45" t="s">
        <v>145</v>
      </c>
      <c r="D60" s="41"/>
      <c r="E60" s="41">
        <v>0</v>
      </c>
      <c r="F60" s="35"/>
    </row>
    <row r="61" spans="1:6" s="26" customFormat="1" ht="45">
      <c r="A61" s="3" t="s">
        <v>100</v>
      </c>
      <c r="B61" s="44" t="s">
        <v>25</v>
      </c>
      <c r="C61" s="45" t="s">
        <v>97</v>
      </c>
      <c r="D61" s="41"/>
      <c r="E61" s="41">
        <v>695.41449999999998</v>
      </c>
      <c r="F61" s="35"/>
    </row>
    <row r="62" spans="1:6" s="26" customFormat="1" ht="30">
      <c r="A62" s="3" t="s">
        <v>101</v>
      </c>
      <c r="B62" s="44" t="s">
        <v>25</v>
      </c>
      <c r="C62" s="45" t="s">
        <v>98</v>
      </c>
      <c r="D62" s="41"/>
      <c r="E62" s="41">
        <v>1.8995</v>
      </c>
      <c r="F62" s="35"/>
    </row>
    <row r="63" spans="1:6" s="30" customFormat="1" ht="45" hidden="1">
      <c r="A63" s="3" t="s">
        <v>102</v>
      </c>
      <c r="B63" s="44" t="s">
        <v>25</v>
      </c>
      <c r="C63" s="45" t="s">
        <v>99</v>
      </c>
      <c r="D63" s="41"/>
      <c r="E63" s="41">
        <v>0</v>
      </c>
      <c r="F63" s="35">
        <f>E65*100/D65</f>
        <v>20.769765432098765</v>
      </c>
    </row>
    <row r="64" spans="1:6" s="30" customFormat="1" ht="77.25" customHeight="1">
      <c r="A64" s="72" t="s">
        <v>148</v>
      </c>
      <c r="B64" s="44" t="s">
        <v>25</v>
      </c>
      <c r="C64" s="45" t="s">
        <v>147</v>
      </c>
      <c r="D64" s="41"/>
      <c r="E64" s="41">
        <v>26.52</v>
      </c>
      <c r="F64" s="35"/>
    </row>
    <row r="65" spans="1:6" s="30" customFormat="1" ht="80.25" customHeight="1">
      <c r="A65" s="21" t="s">
        <v>85</v>
      </c>
      <c r="B65" s="39" t="s">
        <v>25</v>
      </c>
      <c r="C65" s="40" t="s">
        <v>86</v>
      </c>
      <c r="D65" s="41">
        <v>324</v>
      </c>
      <c r="E65" s="41">
        <v>67.294039999999995</v>
      </c>
      <c r="F65" s="35"/>
    </row>
    <row r="66" spans="1:6" s="30" customFormat="1" ht="76.5" customHeight="1">
      <c r="A66" s="21" t="s">
        <v>237</v>
      </c>
      <c r="B66" s="39" t="s">
        <v>25</v>
      </c>
      <c r="C66" s="40" t="s">
        <v>236</v>
      </c>
      <c r="D66" s="41"/>
      <c r="E66" s="41">
        <v>8.0000000000000002E-3</v>
      </c>
      <c r="F66" s="35"/>
    </row>
    <row r="67" spans="1:6" s="30" customFormat="1" ht="33" customHeight="1">
      <c r="A67" s="21" t="s">
        <v>87</v>
      </c>
      <c r="B67" s="39" t="s">
        <v>25</v>
      </c>
      <c r="C67" s="40" t="s">
        <v>88</v>
      </c>
      <c r="D67" s="41"/>
      <c r="E67" s="41">
        <v>1.0507</v>
      </c>
      <c r="F67" s="35">
        <f>E69*100/D69</f>
        <v>5.3333333333333337E-2</v>
      </c>
    </row>
    <row r="68" spans="1:6" s="30" customFormat="1" ht="33" hidden="1" customHeight="1">
      <c r="A68" s="21" t="s">
        <v>89</v>
      </c>
      <c r="B68" s="39" t="s">
        <v>25</v>
      </c>
      <c r="C68" s="40" t="s">
        <v>188</v>
      </c>
      <c r="D68" s="41"/>
      <c r="E68" s="41">
        <v>0</v>
      </c>
      <c r="F68" s="35"/>
    </row>
    <row r="69" spans="1:6" s="30" customFormat="1" ht="15">
      <c r="A69" s="21" t="s">
        <v>187</v>
      </c>
      <c r="B69" s="39" t="s">
        <v>25</v>
      </c>
      <c r="C69" s="40" t="s">
        <v>90</v>
      </c>
      <c r="D69" s="50">
        <v>0.3</v>
      </c>
      <c r="E69" s="50">
        <v>1.6000000000000001E-4</v>
      </c>
      <c r="F69" s="35"/>
    </row>
    <row r="70" spans="1:6" s="30" customFormat="1" ht="33.75" hidden="1" customHeight="1">
      <c r="A70" s="21" t="s">
        <v>189</v>
      </c>
      <c r="B70" s="39" t="s">
        <v>25</v>
      </c>
      <c r="C70" s="40" t="s">
        <v>190</v>
      </c>
      <c r="D70" s="50"/>
      <c r="E70" s="50">
        <v>0</v>
      </c>
      <c r="F70" s="35"/>
    </row>
    <row r="71" spans="1:6" s="30" customFormat="1" ht="48.75" customHeight="1">
      <c r="A71" s="21" t="s">
        <v>238</v>
      </c>
      <c r="B71" s="39" t="s">
        <v>25</v>
      </c>
      <c r="C71" s="40" t="s">
        <v>190</v>
      </c>
      <c r="D71" s="50"/>
      <c r="E71" s="50">
        <v>1.2</v>
      </c>
      <c r="F71" s="35"/>
    </row>
    <row r="72" spans="1:6" s="26" customFormat="1" ht="75">
      <c r="A72" s="32" t="s">
        <v>91</v>
      </c>
      <c r="B72" s="44" t="s">
        <v>25</v>
      </c>
      <c r="C72" s="45" t="s">
        <v>92</v>
      </c>
      <c r="D72" s="41">
        <v>37</v>
      </c>
      <c r="E72" s="41">
        <v>29.26651</v>
      </c>
      <c r="F72" s="35">
        <f t="shared" ref="F72:F73" si="1">E73*100/D73</f>
        <v>627.35</v>
      </c>
    </row>
    <row r="73" spans="1:6" s="26" customFormat="1" ht="95.25" customHeight="1">
      <c r="A73" s="32" t="s">
        <v>94</v>
      </c>
      <c r="B73" s="44" t="s">
        <v>25</v>
      </c>
      <c r="C73" s="45" t="s">
        <v>93</v>
      </c>
      <c r="D73" s="41">
        <v>1.4</v>
      </c>
      <c r="E73" s="41">
        <v>8.7828999999999997</v>
      </c>
      <c r="F73" s="35">
        <f t="shared" si="1"/>
        <v>69.787209302325579</v>
      </c>
    </row>
    <row r="74" spans="1:6" s="28" customFormat="1" ht="77.25" customHeight="1">
      <c r="A74" s="32" t="s">
        <v>96</v>
      </c>
      <c r="B74" s="44" t="s">
        <v>25</v>
      </c>
      <c r="C74" s="45" t="s">
        <v>95</v>
      </c>
      <c r="D74" s="41">
        <v>4.3</v>
      </c>
      <c r="E74" s="41">
        <v>3.0008499999999998</v>
      </c>
      <c r="F74" s="53"/>
    </row>
    <row r="75" spans="1:6" s="26" customFormat="1" ht="72">
      <c r="A75" s="36" t="s">
        <v>133</v>
      </c>
      <c r="B75" s="51">
        <v>188</v>
      </c>
      <c r="C75" s="51"/>
      <c r="D75" s="52"/>
      <c r="E75" s="91">
        <f>E77+E78+E76</f>
        <v>12.419499999999999</v>
      </c>
      <c r="F75" s="35" t="e">
        <f>#REF!*100/#REF!</f>
        <v>#REF!</v>
      </c>
    </row>
    <row r="76" spans="1:6" s="26" customFormat="1" ht="30">
      <c r="A76" s="54" t="s">
        <v>219</v>
      </c>
      <c r="B76" s="39" t="s">
        <v>16</v>
      </c>
      <c r="C76" s="40" t="s">
        <v>218</v>
      </c>
      <c r="D76" s="52"/>
      <c r="E76" s="92">
        <v>1.8194999999999999</v>
      </c>
      <c r="F76" s="35"/>
    </row>
    <row r="77" spans="1:6" s="26" customFormat="1" ht="113.25" customHeight="1">
      <c r="A77" s="54" t="s">
        <v>103</v>
      </c>
      <c r="B77" s="39" t="s">
        <v>16</v>
      </c>
      <c r="C77" s="40" t="s">
        <v>57</v>
      </c>
      <c r="D77" s="41">
        <v>12.5</v>
      </c>
      <c r="E77" s="41">
        <v>9.6</v>
      </c>
      <c r="F77" s="35">
        <f>E78*100/D78</f>
        <v>20</v>
      </c>
    </row>
    <row r="78" spans="1:6" s="26" customFormat="1" ht="75">
      <c r="A78" s="3" t="s">
        <v>104</v>
      </c>
      <c r="B78" s="44" t="s">
        <v>16</v>
      </c>
      <c r="C78" s="45" t="s">
        <v>56</v>
      </c>
      <c r="D78" s="41">
        <v>5</v>
      </c>
      <c r="E78" s="41">
        <v>1</v>
      </c>
      <c r="F78" s="35"/>
    </row>
    <row r="79" spans="1:6" s="26" customFormat="1" ht="63" hidden="1">
      <c r="A79" s="89" t="s">
        <v>233</v>
      </c>
      <c r="B79" s="37" t="s">
        <v>15</v>
      </c>
      <c r="C79" s="45"/>
      <c r="D79" s="41"/>
      <c r="E79" s="46">
        <f>E80</f>
        <v>0</v>
      </c>
      <c r="F79" s="35"/>
    </row>
    <row r="80" spans="1:6" s="26" customFormat="1" ht="45" hidden="1">
      <c r="A80" s="3" t="s">
        <v>13</v>
      </c>
      <c r="B80" s="44" t="s">
        <v>15</v>
      </c>
      <c r="C80" s="45" t="s">
        <v>12</v>
      </c>
      <c r="D80" s="41"/>
      <c r="E80" s="41">
        <v>0</v>
      </c>
      <c r="F80" s="35"/>
    </row>
    <row r="81" spans="1:6" s="28" customFormat="1" ht="126" hidden="1">
      <c r="A81" s="89" t="s">
        <v>234</v>
      </c>
      <c r="B81" s="37" t="s">
        <v>228</v>
      </c>
      <c r="C81" s="90"/>
      <c r="D81" s="46"/>
      <c r="E81" s="46">
        <f>E82</f>
        <v>0</v>
      </c>
      <c r="F81" s="47">
        <v>0</v>
      </c>
    </row>
    <row r="82" spans="1:6" s="28" customFormat="1" ht="45" hidden="1">
      <c r="A82" s="3" t="s">
        <v>230</v>
      </c>
      <c r="B82" s="39" t="s">
        <v>228</v>
      </c>
      <c r="C82" s="45" t="s">
        <v>229</v>
      </c>
      <c r="D82" s="41">
        <v>0</v>
      </c>
      <c r="E82" s="41">
        <v>0</v>
      </c>
      <c r="F82" s="35"/>
    </row>
    <row r="83" spans="1:6" s="26" customFormat="1" ht="29.25" hidden="1">
      <c r="A83" s="36" t="s">
        <v>53</v>
      </c>
      <c r="B83" s="37" t="s">
        <v>14</v>
      </c>
      <c r="C83" s="90"/>
      <c r="D83" s="46"/>
      <c r="E83" s="46">
        <f>E84+E85</f>
        <v>0</v>
      </c>
      <c r="F83" s="35">
        <f>E84*100/D84</f>
        <v>0</v>
      </c>
    </row>
    <row r="84" spans="1:6" s="26" customFormat="1" ht="75" hidden="1" customHeight="1">
      <c r="A84" s="3" t="s">
        <v>105</v>
      </c>
      <c r="B84" s="44" t="s">
        <v>14</v>
      </c>
      <c r="C84" s="45" t="s">
        <v>24</v>
      </c>
      <c r="D84" s="41">
        <v>100</v>
      </c>
      <c r="E84" s="41">
        <v>0</v>
      </c>
      <c r="F84" s="55"/>
    </row>
    <row r="85" spans="1:6" s="28" customFormat="1" ht="45" hidden="1">
      <c r="A85" s="3" t="s">
        <v>13</v>
      </c>
      <c r="B85" s="44" t="s">
        <v>14</v>
      </c>
      <c r="C85" s="45" t="s">
        <v>12</v>
      </c>
      <c r="D85" s="41"/>
      <c r="E85" s="41">
        <v>0</v>
      </c>
      <c r="F85" s="55"/>
    </row>
    <row r="86" spans="1:6" s="28" customFormat="1" ht="16.5" customHeight="1">
      <c r="A86" s="75" t="s">
        <v>163</v>
      </c>
      <c r="B86" s="37" t="s">
        <v>162</v>
      </c>
      <c r="C86" s="90"/>
      <c r="D86" s="46"/>
      <c r="E86" s="46">
        <f>E87</f>
        <v>47.41919</v>
      </c>
      <c r="F86" s="55"/>
    </row>
    <row r="87" spans="1:6" s="28" customFormat="1" ht="45">
      <c r="A87" s="3" t="s">
        <v>13</v>
      </c>
      <c r="B87" s="44" t="s">
        <v>162</v>
      </c>
      <c r="C87" s="45" t="s">
        <v>12</v>
      </c>
      <c r="D87" s="46"/>
      <c r="E87" s="41">
        <v>47.41919</v>
      </c>
      <c r="F87" s="55"/>
    </row>
    <row r="88" spans="1:6" s="28" customFormat="1" ht="23.25" customHeight="1">
      <c r="A88" s="88" t="s">
        <v>221</v>
      </c>
      <c r="B88" s="37" t="s">
        <v>220</v>
      </c>
      <c r="C88" s="90"/>
      <c r="D88" s="46"/>
      <c r="E88" s="46">
        <f>E89+E90</f>
        <v>15.329689999999999</v>
      </c>
      <c r="F88" s="55"/>
    </row>
    <row r="89" spans="1:6" s="28" customFormat="1" ht="75.75" customHeight="1">
      <c r="A89" s="3" t="s">
        <v>105</v>
      </c>
      <c r="B89" s="44" t="s">
        <v>220</v>
      </c>
      <c r="C89" s="45" t="s">
        <v>24</v>
      </c>
      <c r="D89" s="46"/>
      <c r="E89" s="41">
        <v>15.329689999999999</v>
      </c>
      <c r="F89" s="55"/>
    </row>
    <row r="90" spans="1:6" s="28" customFormat="1" ht="45">
      <c r="A90" s="3" t="s">
        <v>13</v>
      </c>
      <c r="B90" s="44" t="s">
        <v>220</v>
      </c>
      <c r="C90" s="45" t="s">
        <v>12</v>
      </c>
      <c r="D90" s="46"/>
      <c r="E90" s="41">
        <v>0</v>
      </c>
      <c r="F90" s="55"/>
    </row>
    <row r="91" spans="1:6" s="26" customFormat="1" ht="32.25" customHeight="1">
      <c r="A91" s="20" t="s">
        <v>49</v>
      </c>
      <c r="B91" s="37" t="s">
        <v>7</v>
      </c>
      <c r="C91" s="90"/>
      <c r="D91" s="46"/>
      <c r="E91" s="46">
        <f>SUM(E92:E98)</f>
        <v>1855.2562600000001</v>
      </c>
      <c r="F91" s="35">
        <f>E92*100/D92</f>
        <v>132.25</v>
      </c>
    </row>
    <row r="92" spans="1:6" s="26" customFormat="1" ht="30">
      <c r="A92" s="22" t="s">
        <v>27</v>
      </c>
      <c r="B92" s="44" t="s">
        <v>7</v>
      </c>
      <c r="C92" s="40" t="s">
        <v>106</v>
      </c>
      <c r="D92" s="47">
        <v>150</v>
      </c>
      <c r="E92" s="47">
        <v>198.375</v>
      </c>
      <c r="F92" s="35"/>
    </row>
    <row r="93" spans="1:6" s="26" customFormat="1" ht="30">
      <c r="A93" s="81" t="s">
        <v>225</v>
      </c>
      <c r="B93" s="44" t="s">
        <v>7</v>
      </c>
      <c r="C93" s="40" t="s">
        <v>224</v>
      </c>
      <c r="D93" s="47"/>
      <c r="E93" s="47">
        <v>11.04402</v>
      </c>
      <c r="F93" s="35"/>
    </row>
    <row r="94" spans="1:6" s="26" customFormat="1" ht="60" hidden="1">
      <c r="A94" s="82" t="s">
        <v>222</v>
      </c>
      <c r="B94" s="44" t="s">
        <v>7</v>
      </c>
      <c r="C94" s="83" t="s">
        <v>223</v>
      </c>
      <c r="D94" s="47"/>
      <c r="E94" s="47">
        <v>0</v>
      </c>
      <c r="F94" s="35"/>
    </row>
    <row r="95" spans="1:6" s="57" customFormat="1" ht="30">
      <c r="A95" s="82" t="s">
        <v>191</v>
      </c>
      <c r="B95" s="44" t="s">
        <v>7</v>
      </c>
      <c r="C95" s="83" t="s">
        <v>192</v>
      </c>
      <c r="D95" s="47"/>
      <c r="E95" s="47">
        <v>1415.8372400000001</v>
      </c>
      <c r="F95" s="35">
        <f>E97*100/D97</f>
        <v>72.222222222222229</v>
      </c>
    </row>
    <row r="96" spans="1:6" s="57" customFormat="1" ht="25.5" customHeight="1">
      <c r="A96" s="85" t="s">
        <v>239</v>
      </c>
      <c r="B96" s="44" t="s">
        <v>7</v>
      </c>
      <c r="C96" s="83" t="s">
        <v>246</v>
      </c>
      <c r="D96" s="47"/>
      <c r="E96" s="47">
        <v>100</v>
      </c>
      <c r="F96" s="35"/>
    </row>
    <row r="97" spans="1:9" s="57" customFormat="1" ht="28.5" customHeight="1">
      <c r="A97" s="56" t="s">
        <v>46</v>
      </c>
      <c r="B97" s="44" t="s">
        <v>7</v>
      </c>
      <c r="C97" s="45" t="s">
        <v>5</v>
      </c>
      <c r="D97" s="47">
        <v>180</v>
      </c>
      <c r="E97" s="47">
        <v>130</v>
      </c>
      <c r="F97" s="35"/>
      <c r="I97" s="61"/>
    </row>
    <row r="98" spans="1:9" s="57" customFormat="1" ht="28.5" hidden="1" customHeight="1">
      <c r="A98" s="74" t="s">
        <v>161</v>
      </c>
      <c r="B98" s="39" t="s">
        <v>7</v>
      </c>
      <c r="C98" s="40" t="s">
        <v>160</v>
      </c>
      <c r="D98" s="47"/>
      <c r="E98" s="47">
        <v>0</v>
      </c>
      <c r="F98" s="35"/>
      <c r="I98" s="61"/>
    </row>
    <row r="99" spans="1:9" s="26" customFormat="1" ht="28.5">
      <c r="A99" s="58" t="s">
        <v>50</v>
      </c>
      <c r="B99" s="59"/>
      <c r="C99" s="90"/>
      <c r="D99" s="60"/>
      <c r="E99" s="60">
        <f>SUM(E100:E108)</f>
        <v>722377.62942000001</v>
      </c>
      <c r="F99" s="35">
        <f>E100*100/D100</f>
        <v>159.64082663605052</v>
      </c>
    </row>
    <row r="100" spans="1:9" s="26" customFormat="1" ht="30">
      <c r="A100" s="22" t="s">
        <v>28</v>
      </c>
      <c r="B100" s="44" t="s">
        <v>10</v>
      </c>
      <c r="C100" s="40" t="s">
        <v>106</v>
      </c>
      <c r="D100" s="47">
        <v>8710</v>
      </c>
      <c r="E100" s="47">
        <v>13904.716</v>
      </c>
      <c r="F100" s="35">
        <v>0</v>
      </c>
    </row>
    <row r="101" spans="1:9" s="26" customFormat="1" ht="30">
      <c r="A101" s="81" t="s">
        <v>225</v>
      </c>
      <c r="B101" s="44" t="s">
        <v>10</v>
      </c>
      <c r="C101" s="40" t="s">
        <v>224</v>
      </c>
      <c r="D101" s="47"/>
      <c r="E101" s="47">
        <f>132.57204+827.6211+649.77782</f>
        <v>1609.9709600000001</v>
      </c>
      <c r="F101" s="35"/>
    </row>
    <row r="102" spans="1:9" s="26" customFormat="1" ht="15" hidden="1">
      <c r="A102" s="4" t="s">
        <v>226</v>
      </c>
      <c r="B102" s="44" t="s">
        <v>10</v>
      </c>
      <c r="C102" s="84" t="s">
        <v>227</v>
      </c>
      <c r="D102" s="47"/>
      <c r="E102" s="47">
        <v>0</v>
      </c>
      <c r="F102" s="35"/>
    </row>
    <row r="103" spans="1:9" s="26" customFormat="1" ht="60" hidden="1">
      <c r="A103" s="22" t="s">
        <v>109</v>
      </c>
      <c r="B103" s="44" t="s">
        <v>10</v>
      </c>
      <c r="C103" s="45" t="s">
        <v>193</v>
      </c>
      <c r="D103" s="41"/>
      <c r="E103" s="41">
        <v>0</v>
      </c>
      <c r="F103" s="35">
        <f t="shared" ref="F103" si="2">E105*100/D105</f>
        <v>1686.11979754155</v>
      </c>
    </row>
    <row r="104" spans="1:9" s="26" customFormat="1" ht="50.25" hidden="1" customHeight="1">
      <c r="A104" s="86" t="s">
        <v>150</v>
      </c>
      <c r="B104" s="44" t="s">
        <v>10</v>
      </c>
      <c r="C104" s="45" t="s">
        <v>149</v>
      </c>
      <c r="D104" s="41"/>
      <c r="E104" s="41">
        <v>0</v>
      </c>
      <c r="F104" s="35"/>
    </row>
    <row r="105" spans="1:9" s="26" customFormat="1" ht="15">
      <c r="A105" s="62" t="s">
        <v>108</v>
      </c>
      <c r="B105" s="44" t="s">
        <v>10</v>
      </c>
      <c r="C105" s="45" t="s">
        <v>194</v>
      </c>
      <c r="D105" s="41">
        <v>2181.7809999999999</v>
      </c>
      <c r="E105" s="41">
        <f>700+1000.9+2641.8+910+3205.52921+27000+1329.21217</f>
        <v>36787.441380000004</v>
      </c>
      <c r="F105" s="35"/>
    </row>
    <row r="106" spans="1:9" s="26" customFormat="1" ht="30">
      <c r="A106" s="62" t="s">
        <v>111</v>
      </c>
      <c r="B106" s="44" t="s">
        <v>10</v>
      </c>
      <c r="C106" s="45" t="s">
        <v>195</v>
      </c>
      <c r="D106" s="41"/>
      <c r="E106" s="41">
        <v>18364.3</v>
      </c>
      <c r="F106" s="35"/>
    </row>
    <row r="107" spans="1:9" s="31" customFormat="1" ht="15">
      <c r="A107" s="62" t="s">
        <v>110</v>
      </c>
      <c r="B107" s="44" t="s">
        <v>10</v>
      </c>
      <c r="C107" s="45" t="s">
        <v>196</v>
      </c>
      <c r="D107" s="41"/>
      <c r="E107" s="41">
        <v>653188.6</v>
      </c>
      <c r="F107" s="35" t="e">
        <f>#REF!*100/#REF!</f>
        <v>#REF!</v>
      </c>
    </row>
    <row r="108" spans="1:9" s="57" customFormat="1" ht="30">
      <c r="A108" s="22" t="s">
        <v>3</v>
      </c>
      <c r="B108" s="44" t="s">
        <v>10</v>
      </c>
      <c r="C108" s="45" t="s">
        <v>197</v>
      </c>
      <c r="D108" s="64">
        <v>-40.59008</v>
      </c>
      <c r="E108" s="64">
        <v>-1477.3989200000001</v>
      </c>
      <c r="F108" s="35"/>
    </row>
    <row r="109" spans="1:9" s="31" customFormat="1" ht="30" customHeight="1">
      <c r="A109" s="33" t="s">
        <v>124</v>
      </c>
      <c r="B109" s="37" t="s">
        <v>2</v>
      </c>
      <c r="C109" s="65"/>
      <c r="D109" s="60"/>
      <c r="E109" s="60">
        <f>SUM(E110:E118)</f>
        <v>369953.04160000006</v>
      </c>
      <c r="F109" s="47"/>
    </row>
    <row r="110" spans="1:9" s="26" customFormat="1" ht="45" hidden="1">
      <c r="A110" s="32" t="s">
        <v>112</v>
      </c>
      <c r="B110" s="44" t="s">
        <v>2</v>
      </c>
      <c r="C110" s="63" t="s">
        <v>113</v>
      </c>
      <c r="D110" s="64"/>
      <c r="E110" s="64">
        <v>0</v>
      </c>
      <c r="F110" s="35">
        <f>E113*100/D113</f>
        <v>271.25715777776429</v>
      </c>
    </row>
    <row r="111" spans="1:9" s="26" customFormat="1" ht="30">
      <c r="A111" s="81" t="s">
        <v>225</v>
      </c>
      <c r="B111" s="44" t="s">
        <v>2</v>
      </c>
      <c r="C111" s="40" t="s">
        <v>224</v>
      </c>
      <c r="D111" s="64"/>
      <c r="E111" s="64">
        <v>38.303510000000003</v>
      </c>
      <c r="F111" s="35"/>
    </row>
    <row r="112" spans="1:9" s="26" customFormat="1" ht="30" hidden="1">
      <c r="A112" s="72" t="s">
        <v>107</v>
      </c>
      <c r="B112" s="44" t="s">
        <v>2</v>
      </c>
      <c r="C112" s="63" t="s">
        <v>151</v>
      </c>
      <c r="D112" s="64"/>
      <c r="E112" s="64">
        <v>0</v>
      </c>
      <c r="F112" s="35"/>
    </row>
    <row r="113" spans="1:6" s="26" customFormat="1" ht="30">
      <c r="A113" s="22" t="s">
        <v>114</v>
      </c>
      <c r="B113" s="44" t="s">
        <v>2</v>
      </c>
      <c r="C113" s="45" t="s">
        <v>198</v>
      </c>
      <c r="D113" s="41">
        <v>49404.3</v>
      </c>
      <c r="E113" s="41">
        <v>134012.70000000001</v>
      </c>
      <c r="F113" s="35">
        <f t="shared" ref="F113:F115" si="3">E114*100/D114</f>
        <v>341.2206672697281</v>
      </c>
    </row>
    <row r="114" spans="1:6" s="26" customFormat="1" ht="30">
      <c r="A114" s="22" t="s">
        <v>11</v>
      </c>
      <c r="B114" s="44" t="s">
        <v>2</v>
      </c>
      <c r="C114" s="45" t="s">
        <v>199</v>
      </c>
      <c r="D114" s="41">
        <v>18793</v>
      </c>
      <c r="E114" s="41">
        <v>64125.599999999999</v>
      </c>
      <c r="F114" s="35" t="e">
        <f>#REF!*100/#REF!</f>
        <v>#REF!</v>
      </c>
    </row>
    <row r="115" spans="1:6" s="26" customFormat="1" ht="15">
      <c r="A115" s="62" t="s">
        <v>108</v>
      </c>
      <c r="B115" s="39" t="s">
        <v>2</v>
      </c>
      <c r="C115" s="40" t="s">
        <v>194</v>
      </c>
      <c r="D115" s="47">
        <v>29982.6</v>
      </c>
      <c r="E115" s="47">
        <f>103030.6+57344.8+2022+7868.11541</f>
        <v>170265.51541000002</v>
      </c>
      <c r="F115" s="35">
        <f t="shared" si="3"/>
        <v>109.74084159568029</v>
      </c>
    </row>
    <row r="116" spans="1:6" s="26" customFormat="1" ht="75">
      <c r="A116" s="21" t="s">
        <v>9</v>
      </c>
      <c r="B116" s="39" t="s">
        <v>2</v>
      </c>
      <c r="C116" s="40" t="s">
        <v>200</v>
      </c>
      <c r="D116" s="64">
        <v>921.19104000000004</v>
      </c>
      <c r="E116" s="64">
        <v>1010.9228000000001</v>
      </c>
      <c r="F116" s="35" t="e">
        <f>#REF!*100/#REF!</f>
        <v>#REF!</v>
      </c>
    </row>
    <row r="117" spans="1:6" s="26" customFormat="1" ht="30">
      <c r="A117" s="85" t="s">
        <v>209</v>
      </c>
      <c r="B117" s="39" t="s">
        <v>2</v>
      </c>
      <c r="C117" s="80" t="s">
        <v>210</v>
      </c>
      <c r="D117" s="64"/>
      <c r="E117" s="64">
        <v>500</v>
      </c>
      <c r="F117" s="35"/>
    </row>
    <row r="118" spans="1:6" s="26" customFormat="1" ht="30">
      <c r="A118" s="22" t="s">
        <v>3</v>
      </c>
      <c r="B118" s="44" t="s">
        <v>2</v>
      </c>
      <c r="C118" s="45" t="s">
        <v>197</v>
      </c>
      <c r="D118" s="64"/>
      <c r="E118" s="64">
        <v>-1.2E-4</v>
      </c>
      <c r="F118" s="35"/>
    </row>
    <row r="119" spans="1:6" s="26" customFormat="1" ht="31.5" customHeight="1">
      <c r="A119" s="66" t="s">
        <v>52</v>
      </c>
      <c r="B119" s="67" t="s">
        <v>6</v>
      </c>
      <c r="C119" s="68"/>
      <c r="D119" s="35"/>
      <c r="E119" s="35">
        <f>SUM(E120:E132)</f>
        <v>30446.818909999998</v>
      </c>
      <c r="F119" s="35">
        <f>E120*100/D120</f>
        <v>182.74755741269405</v>
      </c>
    </row>
    <row r="120" spans="1:6" s="26" customFormat="1" ht="79.5" customHeight="1">
      <c r="A120" s="23" t="s">
        <v>115</v>
      </c>
      <c r="B120" s="44" t="s">
        <v>6</v>
      </c>
      <c r="C120" s="45" t="s">
        <v>201</v>
      </c>
      <c r="D120" s="41">
        <v>9236.1734400000005</v>
      </c>
      <c r="E120" s="41">
        <v>16878.881359999999</v>
      </c>
      <c r="F120" s="35"/>
    </row>
    <row r="121" spans="1:6" s="26" customFormat="1" ht="81" hidden="1" customHeight="1">
      <c r="A121" s="23" t="s">
        <v>117</v>
      </c>
      <c r="B121" s="44" t="s">
        <v>6</v>
      </c>
      <c r="C121" s="45" t="s">
        <v>116</v>
      </c>
      <c r="D121" s="41"/>
      <c r="E121" s="41">
        <v>0</v>
      </c>
      <c r="F121" s="35">
        <f>E122*100/D122</f>
        <v>66.481195000000014</v>
      </c>
    </row>
    <row r="122" spans="1:6" s="26" customFormat="1" ht="75">
      <c r="A122" s="22" t="s">
        <v>118</v>
      </c>
      <c r="B122" s="44" t="s">
        <v>6</v>
      </c>
      <c r="C122" s="45" t="s">
        <v>32</v>
      </c>
      <c r="D122" s="41">
        <v>1000</v>
      </c>
      <c r="E122" s="41">
        <v>664.81195000000002</v>
      </c>
      <c r="F122" s="35">
        <f>E125*100/D125</f>
        <v>268.56173223684215</v>
      </c>
    </row>
    <row r="123" spans="1:6" s="26" customFormat="1" ht="45" customHeight="1">
      <c r="A123" s="76" t="s">
        <v>202</v>
      </c>
      <c r="B123" s="44" t="s">
        <v>6</v>
      </c>
      <c r="C123" s="84" t="s">
        <v>203</v>
      </c>
      <c r="D123" s="41"/>
      <c r="E123" s="41">
        <v>5.7618</v>
      </c>
      <c r="F123" s="35"/>
    </row>
    <row r="124" spans="1:6" s="26" customFormat="1" ht="30" hidden="1" customHeight="1">
      <c r="A124" s="81" t="s">
        <v>225</v>
      </c>
      <c r="B124" s="44" t="s">
        <v>6</v>
      </c>
      <c r="C124" s="40" t="s">
        <v>224</v>
      </c>
      <c r="D124" s="41"/>
      <c r="E124" s="41">
        <v>0</v>
      </c>
      <c r="F124" s="35"/>
    </row>
    <row r="125" spans="1:6" s="26" customFormat="1" ht="90">
      <c r="A125" s="69" t="s">
        <v>119</v>
      </c>
      <c r="B125" s="44" t="s">
        <v>6</v>
      </c>
      <c r="C125" s="45" t="s">
        <v>26</v>
      </c>
      <c r="D125" s="41">
        <v>1520</v>
      </c>
      <c r="E125" s="41">
        <v>4082.1383300000002</v>
      </c>
      <c r="F125" s="35">
        <f>E126*100/D126</f>
        <v>26.479206479393071</v>
      </c>
    </row>
    <row r="126" spans="1:6" s="26" customFormat="1" ht="60">
      <c r="A126" s="4" t="s">
        <v>204</v>
      </c>
      <c r="B126" s="44" t="s">
        <v>6</v>
      </c>
      <c r="C126" s="84" t="s">
        <v>205</v>
      </c>
      <c r="D126" s="41">
        <v>2438.5</v>
      </c>
      <c r="E126" s="41">
        <v>645.69545000000005</v>
      </c>
      <c r="F126" s="35"/>
    </row>
    <row r="127" spans="1:6" s="26" customFormat="1" ht="45" hidden="1">
      <c r="A127" s="3" t="s">
        <v>13</v>
      </c>
      <c r="B127" s="44" t="s">
        <v>6</v>
      </c>
      <c r="C127" s="45" t="s">
        <v>152</v>
      </c>
      <c r="D127" s="41"/>
      <c r="E127" s="41">
        <v>0</v>
      </c>
      <c r="F127" s="35"/>
    </row>
    <row r="128" spans="1:6" s="26" customFormat="1" ht="30">
      <c r="A128" s="72" t="s">
        <v>154</v>
      </c>
      <c r="B128" s="44" t="s">
        <v>6</v>
      </c>
      <c r="C128" s="45" t="s">
        <v>153</v>
      </c>
      <c r="D128" s="41"/>
      <c r="E128" s="41">
        <v>0.51734999999999998</v>
      </c>
      <c r="F128" s="35"/>
    </row>
    <row r="129" spans="1:6" s="26" customFormat="1" ht="30">
      <c r="A129" s="72" t="s">
        <v>107</v>
      </c>
      <c r="B129" s="44" t="s">
        <v>6</v>
      </c>
      <c r="C129" s="45" t="s">
        <v>48</v>
      </c>
      <c r="D129" s="41">
        <v>0</v>
      </c>
      <c r="E129" s="41">
        <v>87.364639999999994</v>
      </c>
      <c r="F129" s="35">
        <f>E131*100/D131</f>
        <v>0</v>
      </c>
    </row>
    <row r="130" spans="1:6" s="26" customFormat="1" ht="75">
      <c r="A130" s="85" t="s">
        <v>9</v>
      </c>
      <c r="B130" s="44" t="s">
        <v>6</v>
      </c>
      <c r="C130" s="80" t="s">
        <v>200</v>
      </c>
      <c r="D130" s="41"/>
      <c r="E130" s="41">
        <v>8081.6480300000003</v>
      </c>
      <c r="F130" s="35"/>
    </row>
    <row r="131" spans="1:6" s="26" customFormat="1" ht="30" hidden="1">
      <c r="A131" s="72" t="s">
        <v>157</v>
      </c>
      <c r="B131" s="44" t="s">
        <v>6</v>
      </c>
      <c r="C131" s="45" t="s">
        <v>155</v>
      </c>
      <c r="D131" s="41">
        <v>19496.204000000002</v>
      </c>
      <c r="E131" s="41">
        <v>0</v>
      </c>
      <c r="F131" s="35">
        <f>E132*100/D132</f>
        <v>0</v>
      </c>
    </row>
    <row r="132" spans="1:6" s="28" customFormat="1" ht="30" hidden="1">
      <c r="A132" s="22" t="s">
        <v>3</v>
      </c>
      <c r="B132" s="44" t="s">
        <v>6</v>
      </c>
      <c r="C132" s="45" t="s">
        <v>156</v>
      </c>
      <c r="D132" s="64">
        <v>3622.7080000000001</v>
      </c>
      <c r="E132" s="64">
        <v>0</v>
      </c>
      <c r="F132" s="35"/>
    </row>
    <row r="133" spans="1:6" s="30" customFormat="1" ht="28.5">
      <c r="A133" s="24" t="s">
        <v>51</v>
      </c>
      <c r="B133" s="37" t="s">
        <v>4</v>
      </c>
      <c r="C133" s="90"/>
      <c r="D133" s="35"/>
      <c r="E133" s="35">
        <f>SUM(E134:E144)</f>
        <v>7322.2872699999998</v>
      </c>
      <c r="F133" s="35">
        <f>E134*100/D134</f>
        <v>3.1727598540145987</v>
      </c>
    </row>
    <row r="134" spans="1:6" s="26" customFormat="1" ht="28.9" customHeight="1">
      <c r="A134" s="81" t="s">
        <v>225</v>
      </c>
      <c r="B134" s="44" t="s">
        <v>4</v>
      </c>
      <c r="C134" s="40" t="s">
        <v>224</v>
      </c>
      <c r="D134" s="41">
        <v>1370</v>
      </c>
      <c r="E134" s="41">
        <f>15+5.77915+22.68766</f>
        <v>43.466810000000002</v>
      </c>
      <c r="F134" s="35">
        <f>E135*100/D135</f>
        <v>697.44076470588243</v>
      </c>
    </row>
    <row r="135" spans="1:6" s="30" customFormat="1" ht="45">
      <c r="A135" s="3" t="s">
        <v>122</v>
      </c>
      <c r="B135" s="44" t="s">
        <v>4</v>
      </c>
      <c r="C135" s="45" t="s">
        <v>12</v>
      </c>
      <c r="D135" s="41">
        <v>68</v>
      </c>
      <c r="E135" s="41">
        <v>474.25972000000002</v>
      </c>
      <c r="F135" s="35">
        <f>E138*100/D138</f>
        <v>353.35233325745497</v>
      </c>
    </row>
    <row r="136" spans="1:6" s="30" customFormat="1" ht="30" hidden="1">
      <c r="A136" s="72" t="s">
        <v>154</v>
      </c>
      <c r="B136" s="44" t="s">
        <v>4</v>
      </c>
      <c r="C136" s="45" t="s">
        <v>153</v>
      </c>
      <c r="D136" s="41"/>
      <c r="E136" s="41">
        <v>0</v>
      </c>
      <c r="F136" s="35"/>
    </row>
    <row r="137" spans="1:6" s="30" customFormat="1" ht="30" hidden="1">
      <c r="A137" s="72" t="s">
        <v>107</v>
      </c>
      <c r="B137" s="44" t="s">
        <v>4</v>
      </c>
      <c r="C137" s="45" t="s">
        <v>48</v>
      </c>
      <c r="D137" s="41"/>
      <c r="E137" s="41">
        <v>0</v>
      </c>
      <c r="F137" s="35"/>
    </row>
    <row r="138" spans="1:6" s="30" customFormat="1" ht="30">
      <c r="A138" s="82" t="s">
        <v>231</v>
      </c>
      <c r="B138" s="39" t="s">
        <v>4</v>
      </c>
      <c r="C138" s="83" t="s">
        <v>232</v>
      </c>
      <c r="D138" s="41">
        <v>395.37</v>
      </c>
      <c r="E138" s="41">
        <v>1397.0491199999999</v>
      </c>
      <c r="F138" s="35" t="e">
        <f>#REF!*100/#REF!</f>
        <v>#REF!</v>
      </c>
    </row>
    <row r="139" spans="1:6" s="26" customFormat="1" ht="15">
      <c r="A139" s="62" t="s">
        <v>108</v>
      </c>
      <c r="B139" s="39" t="s">
        <v>4</v>
      </c>
      <c r="C139" s="45" t="s">
        <v>194</v>
      </c>
      <c r="D139" s="41"/>
      <c r="E139" s="41">
        <v>608.25400000000002</v>
      </c>
      <c r="F139" s="35"/>
    </row>
    <row r="140" spans="1:6" s="26" customFormat="1" ht="35.25" customHeight="1">
      <c r="A140" s="73" t="s">
        <v>111</v>
      </c>
      <c r="B140" s="44" t="s">
        <v>4</v>
      </c>
      <c r="C140" s="45" t="s">
        <v>195</v>
      </c>
      <c r="D140" s="41"/>
      <c r="E140" s="41">
        <f>681.3+38.8+705+1362+681.3+1372.6+0.7</f>
        <v>4841.7</v>
      </c>
      <c r="F140" s="35"/>
    </row>
    <row r="141" spans="1:6" s="26" customFormat="1" ht="45" customHeight="1">
      <c r="A141" s="72" t="s">
        <v>159</v>
      </c>
      <c r="B141" s="44" t="s">
        <v>4</v>
      </c>
      <c r="C141" s="45" t="s">
        <v>207</v>
      </c>
      <c r="D141" s="41"/>
      <c r="E141" s="41">
        <v>6.6</v>
      </c>
      <c r="F141" s="35"/>
    </row>
    <row r="142" spans="1:6" s="26" customFormat="1" ht="30" hidden="1">
      <c r="A142" s="74" t="s">
        <v>161</v>
      </c>
      <c r="B142" s="39" t="s">
        <v>4</v>
      </c>
      <c r="C142" s="40" t="s">
        <v>160</v>
      </c>
      <c r="D142" s="64">
        <v>460.59552000000002</v>
      </c>
      <c r="E142" s="64">
        <v>0</v>
      </c>
      <c r="F142" s="35"/>
    </row>
    <row r="143" spans="1:6" s="26" customFormat="1" ht="45">
      <c r="A143" s="93" t="s">
        <v>240</v>
      </c>
      <c r="B143" s="39" t="s">
        <v>4</v>
      </c>
      <c r="C143" s="40" t="s">
        <v>241</v>
      </c>
      <c r="D143" s="64"/>
      <c r="E143" s="64">
        <v>-22.687660000000001</v>
      </c>
      <c r="F143" s="35"/>
    </row>
    <row r="144" spans="1:6" s="26" customFormat="1" ht="30">
      <c r="A144" s="22" t="s">
        <v>3</v>
      </c>
      <c r="B144" s="44" t="s">
        <v>4</v>
      </c>
      <c r="C144" s="45" t="s">
        <v>197</v>
      </c>
      <c r="D144" s="64"/>
      <c r="E144" s="64">
        <v>-26.35472</v>
      </c>
      <c r="F144" s="35"/>
    </row>
    <row r="145" spans="1:6" s="26" customFormat="1" ht="57">
      <c r="A145" s="70" t="s">
        <v>125</v>
      </c>
      <c r="B145" s="67" t="s">
        <v>8</v>
      </c>
      <c r="C145" s="90"/>
      <c r="D145" s="46"/>
      <c r="E145" s="46">
        <f>SUM(E146:E154)</f>
        <v>109475.48373000001</v>
      </c>
      <c r="F145" s="35">
        <f>E151*100/D151</f>
        <v>125.50779193134586</v>
      </c>
    </row>
    <row r="146" spans="1:6" s="26" customFormat="1" ht="30">
      <c r="A146" s="81" t="s">
        <v>225</v>
      </c>
      <c r="B146" s="44" t="s">
        <v>8</v>
      </c>
      <c r="C146" s="40" t="s">
        <v>224</v>
      </c>
      <c r="D146" s="46"/>
      <c r="E146" s="41">
        <v>83.191339999999997</v>
      </c>
      <c r="F146" s="35"/>
    </row>
    <row r="147" spans="1:6" s="26" customFormat="1" ht="45">
      <c r="A147" s="3" t="s">
        <v>122</v>
      </c>
      <c r="B147" s="44" t="s">
        <v>8</v>
      </c>
      <c r="C147" s="45" t="s">
        <v>12</v>
      </c>
      <c r="D147" s="46"/>
      <c r="E147" s="41">
        <v>4.24627</v>
      </c>
      <c r="F147" s="35"/>
    </row>
    <row r="148" spans="1:6" s="26" customFormat="1" ht="45">
      <c r="A148" s="76" t="s">
        <v>158</v>
      </c>
      <c r="B148" s="39" t="s">
        <v>8</v>
      </c>
      <c r="C148" s="45" t="s">
        <v>206</v>
      </c>
      <c r="D148" s="46"/>
      <c r="E148" s="41">
        <v>790.83568000000002</v>
      </c>
      <c r="F148" s="35"/>
    </row>
    <row r="149" spans="1:6" s="26" customFormat="1" ht="30">
      <c r="A149" s="4" t="s">
        <v>242</v>
      </c>
      <c r="B149" s="39" t="s">
        <v>8</v>
      </c>
      <c r="C149" s="84" t="s">
        <v>243</v>
      </c>
      <c r="D149" s="46"/>
      <c r="E149" s="41">
        <v>95694.880640000003</v>
      </c>
      <c r="F149" s="35"/>
    </row>
    <row r="150" spans="1:6" s="26" customFormat="1" ht="15">
      <c r="A150" s="62" t="s">
        <v>108</v>
      </c>
      <c r="B150" s="39" t="s">
        <v>8</v>
      </c>
      <c r="C150" s="45" t="s">
        <v>194</v>
      </c>
      <c r="D150" s="46"/>
      <c r="E150" s="41">
        <v>0</v>
      </c>
      <c r="F150" s="35"/>
    </row>
    <row r="151" spans="1:6" s="26" customFormat="1" ht="45">
      <c r="A151" s="4" t="s">
        <v>123</v>
      </c>
      <c r="B151" s="44" t="s">
        <v>8</v>
      </c>
      <c r="C151" s="45" t="s">
        <v>208</v>
      </c>
      <c r="D151" s="41">
        <v>8925.9</v>
      </c>
      <c r="E151" s="41">
        <v>11202.7</v>
      </c>
      <c r="F151" s="35"/>
    </row>
    <row r="152" spans="1:6" s="28" customFormat="1" ht="75">
      <c r="A152" s="21" t="s">
        <v>9</v>
      </c>
      <c r="B152" s="44" t="s">
        <v>8</v>
      </c>
      <c r="C152" s="45" t="s">
        <v>200</v>
      </c>
      <c r="D152" s="41"/>
      <c r="E152" s="41">
        <f>545.905+0.02245</f>
        <v>545.92745000000002</v>
      </c>
      <c r="F152" s="35"/>
    </row>
    <row r="153" spans="1:6" s="28" customFormat="1" ht="30">
      <c r="A153" s="85" t="s">
        <v>209</v>
      </c>
      <c r="B153" s="39" t="s">
        <v>8</v>
      </c>
      <c r="C153" s="80" t="s">
        <v>210</v>
      </c>
      <c r="D153" s="41"/>
      <c r="E153" s="41">
        <v>1154</v>
      </c>
      <c r="F153" s="35"/>
    </row>
    <row r="154" spans="1:6" s="28" customFormat="1" ht="30">
      <c r="A154" s="22" t="s">
        <v>3</v>
      </c>
      <c r="B154" s="44" t="s">
        <v>8</v>
      </c>
      <c r="C154" s="45" t="s">
        <v>197</v>
      </c>
      <c r="D154" s="41"/>
      <c r="E154" s="41">
        <v>-0.29765000000000003</v>
      </c>
      <c r="F154" s="35"/>
    </row>
    <row r="155" spans="1:6" s="28" customFormat="1" ht="33" customHeight="1">
      <c r="A155" s="71" t="s">
        <v>244</v>
      </c>
      <c r="B155" s="67">
        <v>923</v>
      </c>
      <c r="C155" s="45"/>
      <c r="D155" s="41"/>
      <c r="E155" s="46">
        <f>E156</f>
        <v>194.83647999999999</v>
      </c>
      <c r="F155" s="35"/>
    </row>
    <row r="156" spans="1:6" s="28" customFormat="1" ht="75">
      <c r="A156" s="21" t="s">
        <v>9</v>
      </c>
      <c r="B156" s="44" t="s">
        <v>245</v>
      </c>
      <c r="C156" s="45" t="s">
        <v>200</v>
      </c>
      <c r="D156" s="41"/>
      <c r="E156" s="41">
        <v>194.83647999999999</v>
      </c>
      <c r="F156" s="35"/>
    </row>
    <row r="157" spans="1:6" s="28" customFormat="1" ht="28.5">
      <c r="A157" s="71" t="s">
        <v>126</v>
      </c>
      <c r="B157" s="67" t="s">
        <v>33</v>
      </c>
      <c r="C157" s="68"/>
      <c r="D157" s="60"/>
      <c r="E157" s="60">
        <f>SUM(E158:E159)</f>
        <v>1204.8458400000002</v>
      </c>
      <c r="F157" s="35"/>
    </row>
    <row r="158" spans="1:6" s="28" customFormat="1" ht="78" customHeight="1">
      <c r="A158" s="23" t="s">
        <v>117</v>
      </c>
      <c r="B158" s="39" t="s">
        <v>33</v>
      </c>
      <c r="C158" s="45" t="s">
        <v>116</v>
      </c>
      <c r="D158" s="60"/>
      <c r="E158" s="64">
        <v>1150.0539000000001</v>
      </c>
      <c r="F158" s="35"/>
    </row>
    <row r="159" spans="1:6" ht="45">
      <c r="A159" s="22" t="s">
        <v>121</v>
      </c>
      <c r="B159" s="44" t="s">
        <v>33</v>
      </c>
      <c r="C159" s="45" t="s">
        <v>120</v>
      </c>
      <c r="D159" s="41">
        <v>1168</v>
      </c>
      <c r="E159" s="41">
        <v>54.791939999999997</v>
      </c>
    </row>
    <row r="160" spans="1:6" ht="15">
      <c r="A160" s="94"/>
      <c r="B160" s="95"/>
      <c r="C160" s="96"/>
      <c r="D160" s="97"/>
      <c r="E160" s="98"/>
    </row>
    <row r="161" spans="1:6" s="1" customFormat="1" ht="15.75">
      <c r="A161" s="15"/>
      <c r="B161" s="5"/>
      <c r="C161" s="5"/>
      <c r="D161" s="8"/>
      <c r="E161" s="8"/>
      <c r="F161" s="14"/>
    </row>
    <row r="162" spans="1:6" ht="15.75">
      <c r="A162" s="12" t="s">
        <v>0</v>
      </c>
      <c r="B162" s="13"/>
      <c r="C162" s="161" t="s">
        <v>139</v>
      </c>
      <c r="D162" s="161"/>
      <c r="E162" s="161"/>
    </row>
  </sheetData>
  <mergeCells count="8">
    <mergeCell ref="C162:E162"/>
    <mergeCell ref="A3:F4"/>
    <mergeCell ref="A6:A7"/>
    <mergeCell ref="B6:C6"/>
    <mergeCell ref="D6:D7"/>
    <mergeCell ref="E6:E7"/>
    <mergeCell ref="F6:F7"/>
    <mergeCell ref="A8:C8"/>
  </mergeCells>
  <pageMargins left="0.78740157480314965" right="0.39370078740157483" top="0.39370078740157483" bottom="0.39370078740157483" header="0" footer="0"/>
  <pageSetup paperSize="9" scale="75" orientation="portrait" r:id="rId1"/>
  <headerFooter differentFirst="1">
    <oddHeader>&amp;C&amp;P</oddHeader>
  </headerFooter>
  <drawing r:id="rId2"/>
</worksheet>
</file>

<file path=xl/worksheets/sheet2.xml><?xml version="1.0" encoding="utf-8"?>
<worksheet xmlns="http://schemas.openxmlformats.org/spreadsheetml/2006/main" xmlns:r="http://schemas.openxmlformats.org/officeDocument/2006/relationships">
  <dimension ref="A6:G680"/>
  <sheetViews>
    <sheetView showGridLines="0" workbookViewId="0">
      <selection activeCell="K303" sqref="K303"/>
    </sheetView>
  </sheetViews>
  <sheetFormatPr defaultRowHeight="15.75"/>
  <cols>
    <col min="1" max="1" width="58.85546875" style="99" customWidth="1"/>
    <col min="2" max="2" width="5.42578125" style="100" customWidth="1"/>
    <col min="3" max="3" width="7.140625" style="100" customWidth="1"/>
    <col min="4" max="4" width="9.5703125" style="100" customWidth="1"/>
    <col min="5" max="5" width="12.140625" style="100" customWidth="1"/>
    <col min="6" max="6" width="7.5703125" style="100" customWidth="1"/>
    <col min="7" max="7" width="11.7109375" style="99" customWidth="1"/>
    <col min="8" max="233" width="9.140625" style="99" customWidth="1"/>
    <col min="234" max="16384" width="9.140625" style="99"/>
  </cols>
  <sheetData>
    <row r="6" spans="1:7" ht="44.25" customHeight="1">
      <c r="A6" s="166" t="s">
        <v>247</v>
      </c>
      <c r="B6" s="166"/>
      <c r="C6" s="166"/>
      <c r="D6" s="166"/>
      <c r="E6" s="166"/>
      <c r="F6" s="166"/>
      <c r="G6" s="166"/>
    </row>
    <row r="7" spans="1:7" ht="16.5" customHeight="1">
      <c r="A7" s="101"/>
      <c r="B7" s="102"/>
      <c r="C7" s="102"/>
      <c r="D7" s="102"/>
      <c r="E7" s="102"/>
      <c r="F7" s="102"/>
      <c r="G7" s="103"/>
    </row>
    <row r="8" spans="1:7">
      <c r="A8" s="167" t="s">
        <v>248</v>
      </c>
      <c r="B8" s="168" t="s">
        <v>249</v>
      </c>
      <c r="C8" s="168"/>
      <c r="D8" s="168"/>
      <c r="E8" s="168"/>
      <c r="F8" s="168"/>
      <c r="G8" s="167" t="s">
        <v>250</v>
      </c>
    </row>
    <row r="9" spans="1:7" ht="29.25" customHeight="1">
      <c r="A9" s="167"/>
      <c r="B9" s="104" t="s">
        <v>251</v>
      </c>
      <c r="C9" s="104" t="s">
        <v>252</v>
      </c>
      <c r="D9" s="104" t="s">
        <v>253</v>
      </c>
      <c r="E9" s="104" t="s">
        <v>254</v>
      </c>
      <c r="F9" s="104" t="s">
        <v>255</v>
      </c>
      <c r="G9" s="167"/>
    </row>
    <row r="10" spans="1:7" ht="12.75" customHeight="1">
      <c r="A10" s="105">
        <v>1</v>
      </c>
      <c r="B10" s="105">
        <v>2</v>
      </c>
      <c r="C10" s="105">
        <v>3</v>
      </c>
      <c r="D10" s="105">
        <v>4</v>
      </c>
      <c r="E10" s="105">
        <v>5</v>
      </c>
      <c r="F10" s="105">
        <v>6</v>
      </c>
      <c r="G10" s="105">
        <v>7</v>
      </c>
    </row>
    <row r="11" spans="1:7" s="112" customFormat="1" ht="31.5">
      <c r="A11" s="106" t="s">
        <v>256</v>
      </c>
      <c r="B11" s="107">
        <v>904</v>
      </c>
      <c r="C11" s="108">
        <v>0</v>
      </c>
      <c r="D11" s="108">
        <v>0</v>
      </c>
      <c r="E11" s="109" t="s">
        <v>257</v>
      </c>
      <c r="F11" s="110" t="s">
        <v>257</v>
      </c>
      <c r="G11" s="111">
        <v>51104.1</v>
      </c>
    </row>
    <row r="12" spans="1:7">
      <c r="A12" s="113" t="s">
        <v>258</v>
      </c>
      <c r="B12" s="114">
        <v>904</v>
      </c>
      <c r="C12" s="115">
        <v>7</v>
      </c>
      <c r="D12" s="115">
        <v>0</v>
      </c>
      <c r="E12" s="116" t="s">
        <v>257</v>
      </c>
      <c r="F12" s="117" t="s">
        <v>257</v>
      </c>
      <c r="G12" s="118">
        <v>10151.799999999999</v>
      </c>
    </row>
    <row r="13" spans="1:7">
      <c r="A13" s="113" t="s">
        <v>259</v>
      </c>
      <c r="B13" s="114">
        <v>904</v>
      </c>
      <c r="C13" s="115">
        <v>7</v>
      </c>
      <c r="D13" s="115">
        <v>3</v>
      </c>
      <c r="E13" s="116" t="s">
        <v>257</v>
      </c>
      <c r="F13" s="117" t="s">
        <v>257</v>
      </c>
      <c r="G13" s="118">
        <v>10141.9</v>
      </c>
    </row>
    <row r="14" spans="1:7" ht="47.25">
      <c r="A14" s="113" t="s">
        <v>260</v>
      </c>
      <c r="B14" s="114">
        <v>904</v>
      </c>
      <c r="C14" s="115">
        <v>7</v>
      </c>
      <c r="D14" s="115">
        <v>3</v>
      </c>
      <c r="E14" s="116" t="s">
        <v>261</v>
      </c>
      <c r="F14" s="117" t="s">
        <v>257</v>
      </c>
      <c r="G14" s="118">
        <v>10141.9</v>
      </c>
    </row>
    <row r="15" spans="1:7" ht="47.25">
      <c r="A15" s="113" t="s">
        <v>262</v>
      </c>
      <c r="B15" s="114">
        <v>904</v>
      </c>
      <c r="C15" s="115">
        <v>7</v>
      </c>
      <c r="D15" s="115">
        <v>3</v>
      </c>
      <c r="E15" s="116" t="s">
        <v>263</v>
      </c>
      <c r="F15" s="117" t="s">
        <v>257</v>
      </c>
      <c r="G15" s="118">
        <v>10141.9</v>
      </c>
    </row>
    <row r="16" spans="1:7" ht="31.5">
      <c r="A16" s="113" t="s">
        <v>264</v>
      </c>
      <c r="B16" s="114">
        <v>904</v>
      </c>
      <c r="C16" s="115">
        <v>7</v>
      </c>
      <c r="D16" s="115">
        <v>3</v>
      </c>
      <c r="E16" s="116" t="s">
        <v>265</v>
      </c>
      <c r="F16" s="117" t="s">
        <v>257</v>
      </c>
      <c r="G16" s="118">
        <v>10141.9</v>
      </c>
    </row>
    <row r="17" spans="1:7">
      <c r="A17" s="113" t="s">
        <v>266</v>
      </c>
      <c r="B17" s="114">
        <v>904</v>
      </c>
      <c r="C17" s="115">
        <v>7</v>
      </c>
      <c r="D17" s="115">
        <v>3</v>
      </c>
      <c r="E17" s="116" t="s">
        <v>267</v>
      </c>
      <c r="F17" s="117" t="s">
        <v>257</v>
      </c>
      <c r="G17" s="118">
        <v>14.4</v>
      </c>
    </row>
    <row r="18" spans="1:7">
      <c r="A18" s="113" t="s">
        <v>268</v>
      </c>
      <c r="B18" s="114">
        <v>904</v>
      </c>
      <c r="C18" s="115">
        <v>7</v>
      </c>
      <c r="D18" s="115">
        <v>3</v>
      </c>
      <c r="E18" s="116" t="s">
        <v>267</v>
      </c>
      <c r="F18" s="117" t="s">
        <v>269</v>
      </c>
      <c r="G18" s="118">
        <v>14.4</v>
      </c>
    </row>
    <row r="19" spans="1:7">
      <c r="A19" s="113" t="s">
        <v>270</v>
      </c>
      <c r="B19" s="114">
        <v>904</v>
      </c>
      <c r="C19" s="115">
        <v>7</v>
      </c>
      <c r="D19" s="115">
        <v>3</v>
      </c>
      <c r="E19" s="116" t="s">
        <v>271</v>
      </c>
      <c r="F19" s="117" t="s">
        <v>257</v>
      </c>
      <c r="G19" s="118">
        <v>6936.5</v>
      </c>
    </row>
    <row r="20" spans="1:7" ht="63" customHeight="1">
      <c r="A20" s="113" t="s">
        <v>272</v>
      </c>
      <c r="B20" s="114">
        <v>904</v>
      </c>
      <c r="C20" s="115">
        <v>7</v>
      </c>
      <c r="D20" s="115">
        <v>3</v>
      </c>
      <c r="E20" s="116" t="s">
        <v>271</v>
      </c>
      <c r="F20" s="117" t="s">
        <v>41</v>
      </c>
      <c r="G20" s="118">
        <v>6533.4</v>
      </c>
    </row>
    <row r="21" spans="1:7" ht="31.5">
      <c r="A21" s="113" t="s">
        <v>273</v>
      </c>
      <c r="B21" s="114">
        <v>904</v>
      </c>
      <c r="C21" s="115">
        <v>7</v>
      </c>
      <c r="D21" s="115">
        <v>3</v>
      </c>
      <c r="E21" s="116" t="s">
        <v>271</v>
      </c>
      <c r="F21" s="117" t="s">
        <v>274</v>
      </c>
      <c r="G21" s="118">
        <v>402.7</v>
      </c>
    </row>
    <row r="22" spans="1:7">
      <c r="A22" s="113" t="s">
        <v>275</v>
      </c>
      <c r="B22" s="114">
        <v>904</v>
      </c>
      <c r="C22" s="115">
        <v>7</v>
      </c>
      <c r="D22" s="115">
        <v>3</v>
      </c>
      <c r="E22" s="116" t="s">
        <v>271</v>
      </c>
      <c r="F22" s="117" t="s">
        <v>276</v>
      </c>
      <c r="G22" s="118">
        <v>0.3</v>
      </c>
    </row>
    <row r="23" spans="1:7" ht="156.75" customHeight="1">
      <c r="A23" s="113" t="s">
        <v>277</v>
      </c>
      <c r="B23" s="114">
        <v>904</v>
      </c>
      <c r="C23" s="115">
        <v>7</v>
      </c>
      <c r="D23" s="115">
        <v>3</v>
      </c>
      <c r="E23" s="116" t="s">
        <v>278</v>
      </c>
      <c r="F23" s="117" t="s">
        <v>257</v>
      </c>
      <c r="G23" s="118">
        <v>1706</v>
      </c>
    </row>
    <row r="24" spans="1:7" ht="63" customHeight="1">
      <c r="A24" s="113" t="s">
        <v>272</v>
      </c>
      <c r="B24" s="114">
        <v>904</v>
      </c>
      <c r="C24" s="115">
        <v>7</v>
      </c>
      <c r="D24" s="115">
        <v>3</v>
      </c>
      <c r="E24" s="116" t="s">
        <v>278</v>
      </c>
      <c r="F24" s="117" t="s">
        <v>41</v>
      </c>
      <c r="G24" s="118">
        <v>1706</v>
      </c>
    </row>
    <row r="25" spans="1:7" ht="31.5">
      <c r="A25" s="113" t="s">
        <v>279</v>
      </c>
      <c r="B25" s="114">
        <v>904</v>
      </c>
      <c r="C25" s="115">
        <v>7</v>
      </c>
      <c r="D25" s="115">
        <v>3</v>
      </c>
      <c r="E25" s="116" t="s">
        <v>280</v>
      </c>
      <c r="F25" s="117" t="s">
        <v>257</v>
      </c>
      <c r="G25" s="118">
        <v>1485</v>
      </c>
    </row>
    <row r="26" spans="1:7" ht="31.5">
      <c r="A26" s="113" t="s">
        <v>273</v>
      </c>
      <c r="B26" s="114">
        <v>904</v>
      </c>
      <c r="C26" s="115">
        <v>7</v>
      </c>
      <c r="D26" s="115">
        <v>3</v>
      </c>
      <c r="E26" s="116" t="s">
        <v>280</v>
      </c>
      <c r="F26" s="117" t="s">
        <v>274</v>
      </c>
      <c r="G26" s="118">
        <v>1485</v>
      </c>
    </row>
    <row r="27" spans="1:7" ht="31.5">
      <c r="A27" s="113" t="s">
        <v>281</v>
      </c>
      <c r="B27" s="114">
        <v>904</v>
      </c>
      <c r="C27" s="115">
        <v>7</v>
      </c>
      <c r="D27" s="115">
        <v>5</v>
      </c>
      <c r="E27" s="116" t="s">
        <v>257</v>
      </c>
      <c r="F27" s="117" t="s">
        <v>257</v>
      </c>
      <c r="G27" s="118">
        <v>9.9</v>
      </c>
    </row>
    <row r="28" spans="1:7" ht="47.25">
      <c r="A28" s="113" t="s">
        <v>260</v>
      </c>
      <c r="B28" s="114">
        <v>904</v>
      </c>
      <c r="C28" s="115">
        <v>7</v>
      </c>
      <c r="D28" s="115">
        <v>5</v>
      </c>
      <c r="E28" s="116" t="s">
        <v>261</v>
      </c>
      <c r="F28" s="117" t="s">
        <v>257</v>
      </c>
      <c r="G28" s="118">
        <v>9.9</v>
      </c>
    </row>
    <row r="29" spans="1:7" ht="47.25">
      <c r="A29" s="113" t="s">
        <v>262</v>
      </c>
      <c r="B29" s="114">
        <v>904</v>
      </c>
      <c r="C29" s="115">
        <v>7</v>
      </c>
      <c r="D29" s="115">
        <v>5</v>
      </c>
      <c r="E29" s="116" t="s">
        <v>263</v>
      </c>
      <c r="F29" s="117" t="s">
        <v>257</v>
      </c>
      <c r="G29" s="118">
        <v>9.9</v>
      </c>
    </row>
    <row r="30" spans="1:7">
      <c r="A30" s="113" t="s">
        <v>282</v>
      </c>
      <c r="B30" s="114">
        <v>904</v>
      </c>
      <c r="C30" s="115">
        <v>7</v>
      </c>
      <c r="D30" s="115">
        <v>5</v>
      </c>
      <c r="E30" s="116" t="s">
        <v>283</v>
      </c>
      <c r="F30" s="117" t="s">
        <v>257</v>
      </c>
      <c r="G30" s="118">
        <v>9.9</v>
      </c>
    </row>
    <row r="31" spans="1:7" ht="31.5">
      <c r="A31" s="113" t="s">
        <v>284</v>
      </c>
      <c r="B31" s="114">
        <v>904</v>
      </c>
      <c r="C31" s="115">
        <v>7</v>
      </c>
      <c r="D31" s="115">
        <v>5</v>
      </c>
      <c r="E31" s="116" t="s">
        <v>285</v>
      </c>
      <c r="F31" s="117" t="s">
        <v>257</v>
      </c>
      <c r="G31" s="118">
        <v>9.9</v>
      </c>
    </row>
    <row r="32" spans="1:7" ht="31.5">
      <c r="A32" s="113" t="s">
        <v>273</v>
      </c>
      <c r="B32" s="114">
        <v>904</v>
      </c>
      <c r="C32" s="115">
        <v>7</v>
      </c>
      <c r="D32" s="115">
        <v>5</v>
      </c>
      <c r="E32" s="116" t="s">
        <v>285</v>
      </c>
      <c r="F32" s="117" t="s">
        <v>274</v>
      </c>
      <c r="G32" s="118">
        <v>9.9</v>
      </c>
    </row>
    <row r="33" spans="1:7">
      <c r="A33" s="113" t="s">
        <v>286</v>
      </c>
      <c r="B33" s="114">
        <v>904</v>
      </c>
      <c r="C33" s="115">
        <v>8</v>
      </c>
      <c r="D33" s="115">
        <v>0</v>
      </c>
      <c r="E33" s="116" t="s">
        <v>257</v>
      </c>
      <c r="F33" s="117" t="s">
        <v>257</v>
      </c>
      <c r="G33" s="118">
        <v>40952.400000000001</v>
      </c>
    </row>
    <row r="34" spans="1:7">
      <c r="A34" s="113" t="s">
        <v>287</v>
      </c>
      <c r="B34" s="114">
        <v>904</v>
      </c>
      <c r="C34" s="115">
        <v>8</v>
      </c>
      <c r="D34" s="115">
        <v>1</v>
      </c>
      <c r="E34" s="116" t="s">
        <v>257</v>
      </c>
      <c r="F34" s="117" t="s">
        <v>257</v>
      </c>
      <c r="G34" s="118">
        <v>39206.5</v>
      </c>
    </row>
    <row r="35" spans="1:7" ht="47.25">
      <c r="A35" s="113" t="s">
        <v>260</v>
      </c>
      <c r="B35" s="114">
        <v>904</v>
      </c>
      <c r="C35" s="115">
        <v>8</v>
      </c>
      <c r="D35" s="115">
        <v>1</v>
      </c>
      <c r="E35" s="116" t="s">
        <v>261</v>
      </c>
      <c r="F35" s="117" t="s">
        <v>257</v>
      </c>
      <c r="G35" s="118">
        <v>38611.5</v>
      </c>
    </row>
    <row r="36" spans="1:7" ht="47.25">
      <c r="A36" s="113" t="s">
        <v>262</v>
      </c>
      <c r="B36" s="114">
        <v>904</v>
      </c>
      <c r="C36" s="115">
        <v>8</v>
      </c>
      <c r="D36" s="115">
        <v>1</v>
      </c>
      <c r="E36" s="116" t="s">
        <v>263</v>
      </c>
      <c r="F36" s="117" t="s">
        <v>257</v>
      </c>
      <c r="G36" s="118">
        <v>38611.5</v>
      </c>
    </row>
    <row r="37" spans="1:7">
      <c r="A37" s="113" t="s">
        <v>282</v>
      </c>
      <c r="B37" s="114">
        <v>904</v>
      </c>
      <c r="C37" s="115">
        <v>8</v>
      </c>
      <c r="D37" s="115">
        <v>1</v>
      </c>
      <c r="E37" s="116" t="s">
        <v>283</v>
      </c>
      <c r="F37" s="117" t="s">
        <v>257</v>
      </c>
      <c r="G37" s="118">
        <v>2517.4</v>
      </c>
    </row>
    <row r="38" spans="1:7">
      <c r="A38" s="113" t="s">
        <v>270</v>
      </c>
      <c r="B38" s="114">
        <v>904</v>
      </c>
      <c r="C38" s="115">
        <v>8</v>
      </c>
      <c r="D38" s="115">
        <v>1</v>
      </c>
      <c r="E38" s="116" t="s">
        <v>288</v>
      </c>
      <c r="F38" s="117" t="s">
        <v>257</v>
      </c>
      <c r="G38" s="118">
        <v>1956.1</v>
      </c>
    </row>
    <row r="39" spans="1:7" ht="63" customHeight="1">
      <c r="A39" s="113" t="s">
        <v>272</v>
      </c>
      <c r="B39" s="114">
        <v>904</v>
      </c>
      <c r="C39" s="115">
        <v>8</v>
      </c>
      <c r="D39" s="115">
        <v>1</v>
      </c>
      <c r="E39" s="116" t="s">
        <v>288</v>
      </c>
      <c r="F39" s="117" t="s">
        <v>41</v>
      </c>
      <c r="G39" s="118">
        <v>1667.5</v>
      </c>
    </row>
    <row r="40" spans="1:7" ht="31.5">
      <c r="A40" s="113" t="s">
        <v>273</v>
      </c>
      <c r="B40" s="114">
        <v>904</v>
      </c>
      <c r="C40" s="115">
        <v>8</v>
      </c>
      <c r="D40" s="115">
        <v>1</v>
      </c>
      <c r="E40" s="116" t="s">
        <v>288</v>
      </c>
      <c r="F40" s="117" t="s">
        <v>274</v>
      </c>
      <c r="G40" s="118">
        <v>279.8</v>
      </c>
    </row>
    <row r="41" spans="1:7">
      <c r="A41" s="113" t="s">
        <v>275</v>
      </c>
      <c r="B41" s="114">
        <v>904</v>
      </c>
      <c r="C41" s="115">
        <v>8</v>
      </c>
      <c r="D41" s="115">
        <v>1</v>
      </c>
      <c r="E41" s="116" t="s">
        <v>288</v>
      </c>
      <c r="F41" s="117" t="s">
        <v>276</v>
      </c>
      <c r="G41" s="118">
        <v>8.6999999999999993</v>
      </c>
    </row>
    <row r="42" spans="1:7" ht="156.75" customHeight="1">
      <c r="A42" s="113" t="s">
        <v>277</v>
      </c>
      <c r="B42" s="114">
        <v>904</v>
      </c>
      <c r="C42" s="115">
        <v>8</v>
      </c>
      <c r="D42" s="115">
        <v>1</v>
      </c>
      <c r="E42" s="116" t="s">
        <v>289</v>
      </c>
      <c r="F42" s="117" t="s">
        <v>257</v>
      </c>
      <c r="G42" s="118">
        <v>509.9</v>
      </c>
    </row>
    <row r="43" spans="1:7" ht="63" customHeight="1">
      <c r="A43" s="113" t="s">
        <v>272</v>
      </c>
      <c r="B43" s="114">
        <v>904</v>
      </c>
      <c r="C43" s="115">
        <v>8</v>
      </c>
      <c r="D43" s="115">
        <v>1</v>
      </c>
      <c r="E43" s="116" t="s">
        <v>289</v>
      </c>
      <c r="F43" s="117" t="s">
        <v>41</v>
      </c>
      <c r="G43" s="118">
        <v>509.9</v>
      </c>
    </row>
    <row r="44" spans="1:7" ht="31.5">
      <c r="A44" s="113" t="s">
        <v>279</v>
      </c>
      <c r="B44" s="114">
        <v>904</v>
      </c>
      <c r="C44" s="115">
        <v>8</v>
      </c>
      <c r="D44" s="115">
        <v>1</v>
      </c>
      <c r="E44" s="116" t="s">
        <v>290</v>
      </c>
      <c r="F44" s="117" t="s">
        <v>257</v>
      </c>
      <c r="G44" s="118">
        <v>51.5</v>
      </c>
    </row>
    <row r="45" spans="1:7" ht="31.5">
      <c r="A45" s="113" t="s">
        <v>273</v>
      </c>
      <c r="B45" s="114">
        <v>904</v>
      </c>
      <c r="C45" s="115">
        <v>8</v>
      </c>
      <c r="D45" s="115">
        <v>1</v>
      </c>
      <c r="E45" s="116" t="s">
        <v>290</v>
      </c>
      <c r="F45" s="117" t="s">
        <v>274</v>
      </c>
      <c r="G45" s="118">
        <v>51.5</v>
      </c>
    </row>
    <row r="46" spans="1:7" ht="31.5">
      <c r="A46" s="113" t="s">
        <v>291</v>
      </c>
      <c r="B46" s="114">
        <v>904</v>
      </c>
      <c r="C46" s="115">
        <v>8</v>
      </c>
      <c r="D46" s="115">
        <v>1</v>
      </c>
      <c r="E46" s="116" t="s">
        <v>292</v>
      </c>
      <c r="F46" s="117" t="s">
        <v>257</v>
      </c>
      <c r="G46" s="118">
        <v>24539</v>
      </c>
    </row>
    <row r="47" spans="1:7" ht="18.75" customHeight="1">
      <c r="A47" s="113" t="s">
        <v>293</v>
      </c>
      <c r="B47" s="114">
        <v>904</v>
      </c>
      <c r="C47" s="115">
        <v>8</v>
      </c>
      <c r="D47" s="115">
        <v>1</v>
      </c>
      <c r="E47" s="116" t="s">
        <v>294</v>
      </c>
      <c r="F47" s="117" t="s">
        <v>257</v>
      </c>
      <c r="G47" s="118">
        <v>262</v>
      </c>
    </row>
    <row r="48" spans="1:7" ht="31.5">
      <c r="A48" s="113" t="s">
        <v>273</v>
      </c>
      <c r="B48" s="114">
        <v>904</v>
      </c>
      <c r="C48" s="115">
        <v>8</v>
      </c>
      <c r="D48" s="115">
        <v>1</v>
      </c>
      <c r="E48" s="116" t="s">
        <v>294</v>
      </c>
      <c r="F48" s="117" t="s">
        <v>274</v>
      </c>
      <c r="G48" s="118">
        <v>262</v>
      </c>
    </row>
    <row r="49" spans="1:7">
      <c r="A49" s="113" t="s">
        <v>270</v>
      </c>
      <c r="B49" s="114">
        <v>904</v>
      </c>
      <c r="C49" s="115">
        <v>8</v>
      </c>
      <c r="D49" s="115">
        <v>1</v>
      </c>
      <c r="E49" s="116" t="s">
        <v>295</v>
      </c>
      <c r="F49" s="117" t="s">
        <v>257</v>
      </c>
      <c r="G49" s="118">
        <v>17123.400000000001</v>
      </c>
    </row>
    <row r="50" spans="1:7" ht="63" customHeight="1">
      <c r="A50" s="113" t="s">
        <v>272</v>
      </c>
      <c r="B50" s="114">
        <v>904</v>
      </c>
      <c r="C50" s="115">
        <v>8</v>
      </c>
      <c r="D50" s="115">
        <v>1</v>
      </c>
      <c r="E50" s="116" t="s">
        <v>295</v>
      </c>
      <c r="F50" s="117" t="s">
        <v>41</v>
      </c>
      <c r="G50" s="118">
        <v>14023.4</v>
      </c>
    </row>
    <row r="51" spans="1:7" ht="31.5">
      <c r="A51" s="113" t="s">
        <v>273</v>
      </c>
      <c r="B51" s="114">
        <v>904</v>
      </c>
      <c r="C51" s="115">
        <v>8</v>
      </c>
      <c r="D51" s="115">
        <v>1</v>
      </c>
      <c r="E51" s="116" t="s">
        <v>295</v>
      </c>
      <c r="F51" s="117" t="s">
        <v>274</v>
      </c>
      <c r="G51" s="118">
        <v>3077.6</v>
      </c>
    </row>
    <row r="52" spans="1:7">
      <c r="A52" s="113" t="s">
        <v>275</v>
      </c>
      <c r="B52" s="114">
        <v>904</v>
      </c>
      <c r="C52" s="115">
        <v>8</v>
      </c>
      <c r="D52" s="115">
        <v>1</v>
      </c>
      <c r="E52" s="116" t="s">
        <v>295</v>
      </c>
      <c r="F52" s="117" t="s">
        <v>276</v>
      </c>
      <c r="G52" s="118">
        <v>22.5</v>
      </c>
    </row>
    <row r="53" spans="1:7" ht="156.75" customHeight="1">
      <c r="A53" s="113" t="s">
        <v>277</v>
      </c>
      <c r="B53" s="114">
        <v>904</v>
      </c>
      <c r="C53" s="115">
        <v>8</v>
      </c>
      <c r="D53" s="115">
        <v>1</v>
      </c>
      <c r="E53" s="116" t="s">
        <v>296</v>
      </c>
      <c r="F53" s="117" t="s">
        <v>257</v>
      </c>
      <c r="G53" s="118">
        <v>4462.8</v>
      </c>
    </row>
    <row r="54" spans="1:7" ht="63" customHeight="1">
      <c r="A54" s="113" t="s">
        <v>272</v>
      </c>
      <c r="B54" s="114">
        <v>904</v>
      </c>
      <c r="C54" s="115">
        <v>8</v>
      </c>
      <c r="D54" s="115">
        <v>1</v>
      </c>
      <c r="E54" s="116" t="s">
        <v>296</v>
      </c>
      <c r="F54" s="117" t="s">
        <v>41</v>
      </c>
      <c r="G54" s="118">
        <v>4462.8</v>
      </c>
    </row>
    <row r="55" spans="1:7" ht="31.5">
      <c r="A55" s="113" t="s">
        <v>297</v>
      </c>
      <c r="B55" s="114">
        <v>904</v>
      </c>
      <c r="C55" s="115">
        <v>8</v>
      </c>
      <c r="D55" s="115">
        <v>1</v>
      </c>
      <c r="E55" s="116" t="s">
        <v>298</v>
      </c>
      <c r="F55" s="117" t="s">
        <v>257</v>
      </c>
      <c r="G55" s="118">
        <v>100</v>
      </c>
    </row>
    <row r="56" spans="1:7" ht="31.5">
      <c r="A56" s="113" t="s">
        <v>273</v>
      </c>
      <c r="B56" s="114">
        <v>904</v>
      </c>
      <c r="C56" s="115">
        <v>8</v>
      </c>
      <c r="D56" s="115">
        <v>1</v>
      </c>
      <c r="E56" s="116" t="s">
        <v>298</v>
      </c>
      <c r="F56" s="117" t="s">
        <v>274</v>
      </c>
      <c r="G56" s="118">
        <v>100</v>
      </c>
    </row>
    <row r="57" spans="1:7" ht="63">
      <c r="A57" s="113" t="s">
        <v>299</v>
      </c>
      <c r="B57" s="114">
        <v>904</v>
      </c>
      <c r="C57" s="115">
        <v>8</v>
      </c>
      <c r="D57" s="115">
        <v>1</v>
      </c>
      <c r="E57" s="116" t="s">
        <v>300</v>
      </c>
      <c r="F57" s="117" t="s">
        <v>257</v>
      </c>
      <c r="G57" s="118">
        <v>158.9</v>
      </c>
    </row>
    <row r="58" spans="1:7" ht="31.5">
      <c r="A58" s="113" t="s">
        <v>273</v>
      </c>
      <c r="B58" s="114">
        <v>904</v>
      </c>
      <c r="C58" s="115">
        <v>8</v>
      </c>
      <c r="D58" s="115">
        <v>1</v>
      </c>
      <c r="E58" s="116" t="s">
        <v>300</v>
      </c>
      <c r="F58" s="117" t="s">
        <v>274</v>
      </c>
      <c r="G58" s="118">
        <v>158.9</v>
      </c>
    </row>
    <row r="59" spans="1:7" ht="94.5">
      <c r="A59" s="113" t="s">
        <v>301</v>
      </c>
      <c r="B59" s="114">
        <v>904</v>
      </c>
      <c r="C59" s="115">
        <v>8</v>
      </c>
      <c r="D59" s="115">
        <v>1</v>
      </c>
      <c r="E59" s="116" t="s">
        <v>302</v>
      </c>
      <c r="F59" s="117" t="s">
        <v>257</v>
      </c>
      <c r="G59" s="118">
        <v>1347.3</v>
      </c>
    </row>
    <row r="60" spans="1:7" ht="31.5">
      <c r="A60" s="113" t="s">
        <v>273</v>
      </c>
      <c r="B60" s="114">
        <v>904</v>
      </c>
      <c r="C60" s="115">
        <v>8</v>
      </c>
      <c r="D60" s="115">
        <v>1</v>
      </c>
      <c r="E60" s="116" t="s">
        <v>302</v>
      </c>
      <c r="F60" s="117" t="s">
        <v>274</v>
      </c>
      <c r="G60" s="118">
        <v>1347.3</v>
      </c>
    </row>
    <row r="61" spans="1:7" ht="31.5">
      <c r="A61" s="113" t="s">
        <v>279</v>
      </c>
      <c r="B61" s="114">
        <v>904</v>
      </c>
      <c r="C61" s="115">
        <v>8</v>
      </c>
      <c r="D61" s="115">
        <v>1</v>
      </c>
      <c r="E61" s="116" t="s">
        <v>303</v>
      </c>
      <c r="F61" s="117" t="s">
        <v>257</v>
      </c>
      <c r="G61" s="118">
        <v>1084.5999999999999</v>
      </c>
    </row>
    <row r="62" spans="1:7" ht="31.5">
      <c r="A62" s="113" t="s">
        <v>273</v>
      </c>
      <c r="B62" s="114">
        <v>904</v>
      </c>
      <c r="C62" s="115">
        <v>8</v>
      </c>
      <c r="D62" s="115">
        <v>1</v>
      </c>
      <c r="E62" s="116" t="s">
        <v>303</v>
      </c>
      <c r="F62" s="117" t="s">
        <v>274</v>
      </c>
      <c r="G62" s="118">
        <v>1084.5999999999999</v>
      </c>
    </row>
    <row r="63" spans="1:7" ht="31.5">
      <c r="A63" s="113" t="s">
        <v>304</v>
      </c>
      <c r="B63" s="114">
        <v>904</v>
      </c>
      <c r="C63" s="115">
        <v>8</v>
      </c>
      <c r="D63" s="115">
        <v>1</v>
      </c>
      <c r="E63" s="116" t="s">
        <v>305</v>
      </c>
      <c r="F63" s="117" t="s">
        <v>257</v>
      </c>
      <c r="G63" s="118">
        <v>11555.1</v>
      </c>
    </row>
    <row r="64" spans="1:7" ht="47.25">
      <c r="A64" s="113" t="s">
        <v>306</v>
      </c>
      <c r="B64" s="114">
        <v>904</v>
      </c>
      <c r="C64" s="115">
        <v>8</v>
      </c>
      <c r="D64" s="115">
        <v>1</v>
      </c>
      <c r="E64" s="116" t="s">
        <v>307</v>
      </c>
      <c r="F64" s="117" t="s">
        <v>257</v>
      </c>
      <c r="G64" s="118">
        <v>822</v>
      </c>
    </row>
    <row r="65" spans="1:7" ht="31.5">
      <c r="A65" s="113" t="s">
        <v>273</v>
      </c>
      <c r="B65" s="114">
        <v>904</v>
      </c>
      <c r="C65" s="115">
        <v>8</v>
      </c>
      <c r="D65" s="115">
        <v>1</v>
      </c>
      <c r="E65" s="116" t="s">
        <v>307</v>
      </c>
      <c r="F65" s="117" t="s">
        <v>274</v>
      </c>
      <c r="G65" s="118">
        <v>822</v>
      </c>
    </row>
    <row r="66" spans="1:7">
      <c r="A66" s="113" t="s">
        <v>270</v>
      </c>
      <c r="B66" s="114">
        <v>904</v>
      </c>
      <c r="C66" s="115">
        <v>8</v>
      </c>
      <c r="D66" s="115">
        <v>1</v>
      </c>
      <c r="E66" s="116" t="s">
        <v>308</v>
      </c>
      <c r="F66" s="117" t="s">
        <v>257</v>
      </c>
      <c r="G66" s="118">
        <v>8248.6</v>
      </c>
    </row>
    <row r="67" spans="1:7" ht="63" customHeight="1">
      <c r="A67" s="113" t="s">
        <v>272</v>
      </c>
      <c r="B67" s="114">
        <v>904</v>
      </c>
      <c r="C67" s="115">
        <v>8</v>
      </c>
      <c r="D67" s="115">
        <v>1</v>
      </c>
      <c r="E67" s="116" t="s">
        <v>308</v>
      </c>
      <c r="F67" s="117" t="s">
        <v>41</v>
      </c>
      <c r="G67" s="118">
        <v>6987.8</v>
      </c>
    </row>
    <row r="68" spans="1:7" ht="31.5">
      <c r="A68" s="113" t="s">
        <v>273</v>
      </c>
      <c r="B68" s="114">
        <v>904</v>
      </c>
      <c r="C68" s="115">
        <v>8</v>
      </c>
      <c r="D68" s="115">
        <v>1</v>
      </c>
      <c r="E68" s="116" t="s">
        <v>308</v>
      </c>
      <c r="F68" s="117" t="s">
        <v>274</v>
      </c>
      <c r="G68" s="118">
        <v>1236.8</v>
      </c>
    </row>
    <row r="69" spans="1:7">
      <c r="A69" s="113" t="s">
        <v>275</v>
      </c>
      <c r="B69" s="114">
        <v>904</v>
      </c>
      <c r="C69" s="115">
        <v>8</v>
      </c>
      <c r="D69" s="115">
        <v>1</v>
      </c>
      <c r="E69" s="116" t="s">
        <v>308</v>
      </c>
      <c r="F69" s="117" t="s">
        <v>276</v>
      </c>
      <c r="G69" s="118">
        <v>24</v>
      </c>
    </row>
    <row r="70" spans="1:7" ht="156.75" customHeight="1">
      <c r="A70" s="113" t="s">
        <v>277</v>
      </c>
      <c r="B70" s="114">
        <v>904</v>
      </c>
      <c r="C70" s="115">
        <v>8</v>
      </c>
      <c r="D70" s="115">
        <v>1</v>
      </c>
      <c r="E70" s="116" t="s">
        <v>309</v>
      </c>
      <c r="F70" s="117" t="s">
        <v>257</v>
      </c>
      <c r="G70" s="118">
        <v>2303</v>
      </c>
    </row>
    <row r="71" spans="1:7" ht="63" customHeight="1">
      <c r="A71" s="113" t="s">
        <v>272</v>
      </c>
      <c r="B71" s="114">
        <v>904</v>
      </c>
      <c r="C71" s="115">
        <v>8</v>
      </c>
      <c r="D71" s="115">
        <v>1</v>
      </c>
      <c r="E71" s="116" t="s">
        <v>309</v>
      </c>
      <c r="F71" s="117" t="s">
        <v>41</v>
      </c>
      <c r="G71" s="118">
        <v>2303</v>
      </c>
    </row>
    <row r="72" spans="1:7" ht="31.5">
      <c r="A72" s="113" t="s">
        <v>279</v>
      </c>
      <c r="B72" s="114">
        <v>904</v>
      </c>
      <c r="C72" s="115">
        <v>8</v>
      </c>
      <c r="D72" s="115">
        <v>1</v>
      </c>
      <c r="E72" s="116" t="s">
        <v>310</v>
      </c>
      <c r="F72" s="117" t="s">
        <v>257</v>
      </c>
      <c r="G72" s="118">
        <v>181.5</v>
      </c>
    </row>
    <row r="73" spans="1:7" ht="31.5">
      <c r="A73" s="113" t="s">
        <v>273</v>
      </c>
      <c r="B73" s="114">
        <v>904</v>
      </c>
      <c r="C73" s="115">
        <v>8</v>
      </c>
      <c r="D73" s="115">
        <v>1</v>
      </c>
      <c r="E73" s="116" t="s">
        <v>310</v>
      </c>
      <c r="F73" s="117" t="s">
        <v>274</v>
      </c>
      <c r="G73" s="118">
        <v>181.5</v>
      </c>
    </row>
    <row r="74" spans="1:7" ht="46.5" customHeight="1">
      <c r="A74" s="113" t="s">
        <v>311</v>
      </c>
      <c r="B74" s="114">
        <v>904</v>
      </c>
      <c r="C74" s="115">
        <v>8</v>
      </c>
      <c r="D74" s="115">
        <v>1</v>
      </c>
      <c r="E74" s="116" t="s">
        <v>312</v>
      </c>
      <c r="F74" s="117" t="s">
        <v>257</v>
      </c>
      <c r="G74" s="118">
        <v>385</v>
      </c>
    </row>
    <row r="75" spans="1:7" ht="47.25" customHeight="1">
      <c r="A75" s="113" t="s">
        <v>313</v>
      </c>
      <c r="B75" s="114">
        <v>904</v>
      </c>
      <c r="C75" s="115">
        <v>8</v>
      </c>
      <c r="D75" s="115">
        <v>1</v>
      </c>
      <c r="E75" s="116" t="s">
        <v>314</v>
      </c>
      <c r="F75" s="117" t="s">
        <v>257</v>
      </c>
      <c r="G75" s="118">
        <v>385</v>
      </c>
    </row>
    <row r="76" spans="1:7" ht="47.25">
      <c r="A76" s="113" t="s">
        <v>315</v>
      </c>
      <c r="B76" s="114">
        <v>904</v>
      </c>
      <c r="C76" s="115">
        <v>8</v>
      </c>
      <c r="D76" s="115">
        <v>1</v>
      </c>
      <c r="E76" s="116" t="s">
        <v>316</v>
      </c>
      <c r="F76" s="117" t="s">
        <v>257</v>
      </c>
      <c r="G76" s="118">
        <v>385</v>
      </c>
    </row>
    <row r="77" spans="1:7" ht="63">
      <c r="A77" s="113" t="s">
        <v>317</v>
      </c>
      <c r="B77" s="114">
        <v>904</v>
      </c>
      <c r="C77" s="115">
        <v>8</v>
      </c>
      <c r="D77" s="115">
        <v>1</v>
      </c>
      <c r="E77" s="116" t="s">
        <v>318</v>
      </c>
      <c r="F77" s="117" t="s">
        <v>257</v>
      </c>
      <c r="G77" s="118">
        <v>385</v>
      </c>
    </row>
    <row r="78" spans="1:7" ht="31.5">
      <c r="A78" s="113" t="s">
        <v>273</v>
      </c>
      <c r="B78" s="114">
        <v>904</v>
      </c>
      <c r="C78" s="115">
        <v>8</v>
      </c>
      <c r="D78" s="115">
        <v>1</v>
      </c>
      <c r="E78" s="116" t="s">
        <v>318</v>
      </c>
      <c r="F78" s="117" t="s">
        <v>274</v>
      </c>
      <c r="G78" s="118">
        <v>385</v>
      </c>
    </row>
    <row r="79" spans="1:7" ht="47.25">
      <c r="A79" s="113" t="s">
        <v>319</v>
      </c>
      <c r="B79" s="114">
        <v>904</v>
      </c>
      <c r="C79" s="115">
        <v>8</v>
      </c>
      <c r="D79" s="115">
        <v>1</v>
      </c>
      <c r="E79" s="116" t="s">
        <v>320</v>
      </c>
      <c r="F79" s="117" t="s">
        <v>257</v>
      </c>
      <c r="G79" s="118">
        <v>210</v>
      </c>
    </row>
    <row r="80" spans="1:7" ht="47.25" customHeight="1">
      <c r="A80" s="113" t="s">
        <v>321</v>
      </c>
      <c r="B80" s="114">
        <v>904</v>
      </c>
      <c r="C80" s="115">
        <v>8</v>
      </c>
      <c r="D80" s="115">
        <v>1</v>
      </c>
      <c r="E80" s="116" t="s">
        <v>322</v>
      </c>
      <c r="F80" s="117" t="s">
        <v>257</v>
      </c>
      <c r="G80" s="118">
        <v>210</v>
      </c>
    </row>
    <row r="81" spans="1:7" ht="63">
      <c r="A81" s="113" t="s">
        <v>323</v>
      </c>
      <c r="B81" s="114">
        <v>904</v>
      </c>
      <c r="C81" s="115">
        <v>8</v>
      </c>
      <c r="D81" s="115">
        <v>1</v>
      </c>
      <c r="E81" s="116" t="s">
        <v>324</v>
      </c>
      <c r="F81" s="117" t="s">
        <v>257</v>
      </c>
      <c r="G81" s="118">
        <v>210</v>
      </c>
    </row>
    <row r="82" spans="1:7" ht="47.25">
      <c r="A82" s="113" t="s">
        <v>325</v>
      </c>
      <c r="B82" s="114">
        <v>904</v>
      </c>
      <c r="C82" s="115">
        <v>8</v>
      </c>
      <c r="D82" s="115">
        <v>1</v>
      </c>
      <c r="E82" s="116" t="s">
        <v>326</v>
      </c>
      <c r="F82" s="117" t="s">
        <v>257</v>
      </c>
      <c r="G82" s="118">
        <v>210</v>
      </c>
    </row>
    <row r="83" spans="1:7" ht="31.5">
      <c r="A83" s="113" t="s">
        <v>273</v>
      </c>
      <c r="B83" s="114">
        <v>904</v>
      </c>
      <c r="C83" s="115">
        <v>8</v>
      </c>
      <c r="D83" s="115">
        <v>1</v>
      </c>
      <c r="E83" s="116" t="s">
        <v>326</v>
      </c>
      <c r="F83" s="117" t="s">
        <v>274</v>
      </c>
      <c r="G83" s="118">
        <v>210</v>
      </c>
    </row>
    <row r="84" spans="1:7">
      <c r="A84" s="113" t="s">
        <v>327</v>
      </c>
      <c r="B84" s="114">
        <v>904</v>
      </c>
      <c r="C84" s="115">
        <v>8</v>
      </c>
      <c r="D84" s="115">
        <v>4</v>
      </c>
      <c r="E84" s="116" t="s">
        <v>257</v>
      </c>
      <c r="F84" s="117" t="s">
        <v>257</v>
      </c>
      <c r="G84" s="118">
        <v>1745.8</v>
      </c>
    </row>
    <row r="85" spans="1:7" ht="47.25">
      <c r="A85" s="113" t="s">
        <v>260</v>
      </c>
      <c r="B85" s="114">
        <v>904</v>
      </c>
      <c r="C85" s="115">
        <v>8</v>
      </c>
      <c r="D85" s="115">
        <v>4</v>
      </c>
      <c r="E85" s="116" t="s">
        <v>261</v>
      </c>
      <c r="F85" s="117" t="s">
        <v>257</v>
      </c>
      <c r="G85" s="118">
        <v>1745.8</v>
      </c>
    </row>
    <row r="86" spans="1:7" ht="47.25">
      <c r="A86" s="113" t="s">
        <v>328</v>
      </c>
      <c r="B86" s="114">
        <v>904</v>
      </c>
      <c r="C86" s="115">
        <v>8</v>
      </c>
      <c r="D86" s="115">
        <v>4</v>
      </c>
      <c r="E86" s="116" t="s">
        <v>329</v>
      </c>
      <c r="F86" s="117" t="s">
        <v>257</v>
      </c>
      <c r="G86" s="118">
        <v>1745.8</v>
      </c>
    </row>
    <row r="87" spans="1:7" ht="31.5">
      <c r="A87" s="113" t="s">
        <v>330</v>
      </c>
      <c r="B87" s="114">
        <v>904</v>
      </c>
      <c r="C87" s="115">
        <v>8</v>
      </c>
      <c r="D87" s="115">
        <v>4</v>
      </c>
      <c r="E87" s="116" t="s">
        <v>331</v>
      </c>
      <c r="F87" s="117" t="s">
        <v>257</v>
      </c>
      <c r="G87" s="118">
        <v>1745.8</v>
      </c>
    </row>
    <row r="88" spans="1:7" ht="18" customHeight="1">
      <c r="A88" s="113" t="s">
        <v>332</v>
      </c>
      <c r="B88" s="114">
        <v>904</v>
      </c>
      <c r="C88" s="115">
        <v>8</v>
      </c>
      <c r="D88" s="115">
        <v>4</v>
      </c>
      <c r="E88" s="116" t="s">
        <v>333</v>
      </c>
      <c r="F88" s="117" t="s">
        <v>257</v>
      </c>
      <c r="G88" s="118">
        <v>1275</v>
      </c>
    </row>
    <row r="89" spans="1:7" ht="63" customHeight="1">
      <c r="A89" s="113" t="s">
        <v>272</v>
      </c>
      <c r="B89" s="114">
        <v>904</v>
      </c>
      <c r="C89" s="115">
        <v>8</v>
      </c>
      <c r="D89" s="115">
        <v>4</v>
      </c>
      <c r="E89" s="116" t="s">
        <v>333</v>
      </c>
      <c r="F89" s="117" t="s">
        <v>41</v>
      </c>
      <c r="G89" s="118">
        <v>1257.3</v>
      </c>
    </row>
    <row r="90" spans="1:7" ht="31.5">
      <c r="A90" s="113" t="s">
        <v>273</v>
      </c>
      <c r="B90" s="114">
        <v>904</v>
      </c>
      <c r="C90" s="115">
        <v>8</v>
      </c>
      <c r="D90" s="115">
        <v>4</v>
      </c>
      <c r="E90" s="116" t="s">
        <v>333</v>
      </c>
      <c r="F90" s="117" t="s">
        <v>274</v>
      </c>
      <c r="G90" s="118">
        <v>17.7</v>
      </c>
    </row>
    <row r="91" spans="1:7" ht="156.75" customHeight="1">
      <c r="A91" s="113" t="s">
        <v>277</v>
      </c>
      <c r="B91" s="114">
        <v>904</v>
      </c>
      <c r="C91" s="115">
        <v>8</v>
      </c>
      <c r="D91" s="115">
        <v>4</v>
      </c>
      <c r="E91" s="116" t="s">
        <v>334</v>
      </c>
      <c r="F91" s="117" t="s">
        <v>257</v>
      </c>
      <c r="G91" s="118">
        <v>470.9</v>
      </c>
    </row>
    <row r="92" spans="1:7" ht="63" customHeight="1">
      <c r="A92" s="113" t="s">
        <v>272</v>
      </c>
      <c r="B92" s="114">
        <v>904</v>
      </c>
      <c r="C92" s="115">
        <v>8</v>
      </c>
      <c r="D92" s="115">
        <v>4</v>
      </c>
      <c r="E92" s="116" t="s">
        <v>334</v>
      </c>
      <c r="F92" s="117" t="s">
        <v>41</v>
      </c>
      <c r="G92" s="118">
        <v>470.9</v>
      </c>
    </row>
    <row r="93" spans="1:7" s="112" customFormat="1">
      <c r="A93" s="106" t="s">
        <v>335</v>
      </c>
      <c r="B93" s="107">
        <v>907</v>
      </c>
      <c r="C93" s="108">
        <v>0</v>
      </c>
      <c r="D93" s="108">
        <v>0</v>
      </c>
      <c r="E93" s="109" t="s">
        <v>257</v>
      </c>
      <c r="F93" s="110" t="s">
        <v>257</v>
      </c>
      <c r="G93" s="111">
        <v>869520.6</v>
      </c>
    </row>
    <row r="94" spans="1:7">
      <c r="A94" s="113" t="s">
        <v>258</v>
      </c>
      <c r="B94" s="114">
        <v>907</v>
      </c>
      <c r="C94" s="115">
        <v>7</v>
      </c>
      <c r="D94" s="115">
        <v>0</v>
      </c>
      <c r="E94" s="116" t="s">
        <v>257</v>
      </c>
      <c r="F94" s="117" t="s">
        <v>257</v>
      </c>
      <c r="G94" s="118">
        <v>851156.3</v>
      </c>
    </row>
    <row r="95" spans="1:7">
      <c r="A95" s="113" t="s">
        <v>336</v>
      </c>
      <c r="B95" s="114">
        <v>907</v>
      </c>
      <c r="C95" s="115">
        <v>7</v>
      </c>
      <c r="D95" s="115">
        <v>1</v>
      </c>
      <c r="E95" s="116" t="s">
        <v>257</v>
      </c>
      <c r="F95" s="117" t="s">
        <v>257</v>
      </c>
      <c r="G95" s="118">
        <v>251106.3</v>
      </c>
    </row>
    <row r="96" spans="1:7" ht="31.5">
      <c r="A96" s="113" t="s">
        <v>337</v>
      </c>
      <c r="B96" s="114">
        <v>907</v>
      </c>
      <c r="C96" s="115">
        <v>7</v>
      </c>
      <c r="D96" s="115">
        <v>1</v>
      </c>
      <c r="E96" s="116" t="s">
        <v>338</v>
      </c>
      <c r="F96" s="117" t="s">
        <v>257</v>
      </c>
      <c r="G96" s="118">
        <v>250496.8</v>
      </c>
    </row>
    <row r="97" spans="1:7" ht="31.5">
      <c r="A97" s="113" t="s">
        <v>339</v>
      </c>
      <c r="B97" s="114">
        <v>907</v>
      </c>
      <c r="C97" s="115">
        <v>7</v>
      </c>
      <c r="D97" s="115">
        <v>1</v>
      </c>
      <c r="E97" s="116" t="s">
        <v>340</v>
      </c>
      <c r="F97" s="117" t="s">
        <v>257</v>
      </c>
      <c r="G97" s="118">
        <v>250496.8</v>
      </c>
    </row>
    <row r="98" spans="1:7" ht="31.5">
      <c r="A98" s="113" t="s">
        <v>341</v>
      </c>
      <c r="B98" s="114">
        <v>907</v>
      </c>
      <c r="C98" s="115">
        <v>7</v>
      </c>
      <c r="D98" s="115">
        <v>1</v>
      </c>
      <c r="E98" s="116" t="s">
        <v>342</v>
      </c>
      <c r="F98" s="117" t="s">
        <v>257</v>
      </c>
      <c r="G98" s="118">
        <v>250496.8</v>
      </c>
    </row>
    <row r="99" spans="1:7" ht="31.5">
      <c r="A99" s="113" t="s">
        <v>343</v>
      </c>
      <c r="B99" s="114">
        <v>907</v>
      </c>
      <c r="C99" s="115">
        <v>7</v>
      </c>
      <c r="D99" s="115">
        <v>1</v>
      </c>
      <c r="E99" s="116" t="s">
        <v>344</v>
      </c>
      <c r="F99" s="117" t="s">
        <v>257</v>
      </c>
      <c r="G99" s="118">
        <v>705.6</v>
      </c>
    </row>
    <row r="100" spans="1:7" ht="31.5">
      <c r="A100" s="113" t="s">
        <v>273</v>
      </c>
      <c r="B100" s="114">
        <v>907</v>
      </c>
      <c r="C100" s="115">
        <v>7</v>
      </c>
      <c r="D100" s="115">
        <v>1</v>
      </c>
      <c r="E100" s="116" t="s">
        <v>344</v>
      </c>
      <c r="F100" s="117" t="s">
        <v>274</v>
      </c>
      <c r="G100" s="118">
        <v>705.6</v>
      </c>
    </row>
    <row r="101" spans="1:7" ht="18.75" customHeight="1">
      <c r="A101" s="113" t="s">
        <v>345</v>
      </c>
      <c r="B101" s="114">
        <v>907</v>
      </c>
      <c r="C101" s="115">
        <v>7</v>
      </c>
      <c r="D101" s="115">
        <v>1</v>
      </c>
      <c r="E101" s="116" t="s">
        <v>346</v>
      </c>
      <c r="F101" s="117" t="s">
        <v>257</v>
      </c>
      <c r="G101" s="118">
        <v>6.4</v>
      </c>
    </row>
    <row r="102" spans="1:7" ht="31.5">
      <c r="A102" s="113" t="s">
        <v>273</v>
      </c>
      <c r="B102" s="114">
        <v>907</v>
      </c>
      <c r="C102" s="115">
        <v>7</v>
      </c>
      <c r="D102" s="115">
        <v>1</v>
      </c>
      <c r="E102" s="116" t="s">
        <v>346</v>
      </c>
      <c r="F102" s="117" t="s">
        <v>274</v>
      </c>
      <c r="G102" s="118">
        <v>6.4</v>
      </c>
    </row>
    <row r="103" spans="1:7">
      <c r="A103" s="113" t="s">
        <v>270</v>
      </c>
      <c r="B103" s="114">
        <v>907</v>
      </c>
      <c r="C103" s="115">
        <v>7</v>
      </c>
      <c r="D103" s="115">
        <v>1</v>
      </c>
      <c r="E103" s="116" t="s">
        <v>347</v>
      </c>
      <c r="F103" s="117" t="s">
        <v>257</v>
      </c>
      <c r="G103" s="118">
        <v>37208.400000000001</v>
      </c>
    </row>
    <row r="104" spans="1:7" ht="31.5">
      <c r="A104" s="113" t="s">
        <v>273</v>
      </c>
      <c r="B104" s="114">
        <v>907</v>
      </c>
      <c r="C104" s="115">
        <v>7</v>
      </c>
      <c r="D104" s="115">
        <v>1</v>
      </c>
      <c r="E104" s="116" t="s">
        <v>347</v>
      </c>
      <c r="F104" s="117" t="s">
        <v>274</v>
      </c>
      <c r="G104" s="118">
        <v>36268.400000000001</v>
      </c>
    </row>
    <row r="105" spans="1:7">
      <c r="A105" s="113" t="s">
        <v>268</v>
      </c>
      <c r="B105" s="114">
        <v>907</v>
      </c>
      <c r="C105" s="115">
        <v>7</v>
      </c>
      <c r="D105" s="115">
        <v>1</v>
      </c>
      <c r="E105" s="116" t="s">
        <v>347</v>
      </c>
      <c r="F105" s="117" t="s">
        <v>269</v>
      </c>
      <c r="G105" s="118">
        <v>97.3</v>
      </c>
    </row>
    <row r="106" spans="1:7">
      <c r="A106" s="113" t="s">
        <v>275</v>
      </c>
      <c r="B106" s="114">
        <v>907</v>
      </c>
      <c r="C106" s="115">
        <v>7</v>
      </c>
      <c r="D106" s="115">
        <v>1</v>
      </c>
      <c r="E106" s="116" t="s">
        <v>347</v>
      </c>
      <c r="F106" s="117" t="s">
        <v>276</v>
      </c>
      <c r="G106" s="118">
        <v>842.7</v>
      </c>
    </row>
    <row r="107" spans="1:7" ht="63" customHeight="1">
      <c r="A107" s="113" t="s">
        <v>348</v>
      </c>
      <c r="B107" s="114">
        <v>907</v>
      </c>
      <c r="C107" s="115">
        <v>7</v>
      </c>
      <c r="D107" s="115">
        <v>1</v>
      </c>
      <c r="E107" s="116" t="s">
        <v>349</v>
      </c>
      <c r="F107" s="117" t="s">
        <v>257</v>
      </c>
      <c r="G107" s="118">
        <v>210263.8</v>
      </c>
    </row>
    <row r="108" spans="1:7" ht="63" customHeight="1">
      <c r="A108" s="113" t="s">
        <v>272</v>
      </c>
      <c r="B108" s="114">
        <v>907</v>
      </c>
      <c r="C108" s="115">
        <v>7</v>
      </c>
      <c r="D108" s="115">
        <v>1</v>
      </c>
      <c r="E108" s="116" t="s">
        <v>349</v>
      </c>
      <c r="F108" s="117" t="s">
        <v>41</v>
      </c>
      <c r="G108" s="118">
        <v>209112.2</v>
      </c>
    </row>
    <row r="109" spans="1:7" ht="31.5">
      <c r="A109" s="113" t="s">
        <v>273</v>
      </c>
      <c r="B109" s="114">
        <v>907</v>
      </c>
      <c r="C109" s="115">
        <v>7</v>
      </c>
      <c r="D109" s="115">
        <v>1</v>
      </c>
      <c r="E109" s="116" t="s">
        <v>349</v>
      </c>
      <c r="F109" s="117" t="s">
        <v>274</v>
      </c>
      <c r="G109" s="118">
        <v>1151.7</v>
      </c>
    </row>
    <row r="110" spans="1:7" ht="61.5" customHeight="1">
      <c r="A110" s="113" t="s">
        <v>350</v>
      </c>
      <c r="B110" s="114">
        <v>907</v>
      </c>
      <c r="C110" s="115">
        <v>7</v>
      </c>
      <c r="D110" s="115">
        <v>1</v>
      </c>
      <c r="E110" s="116" t="s">
        <v>351</v>
      </c>
      <c r="F110" s="117" t="s">
        <v>257</v>
      </c>
      <c r="G110" s="118">
        <v>744.7</v>
      </c>
    </row>
    <row r="111" spans="1:7" ht="31.5">
      <c r="A111" s="113" t="s">
        <v>273</v>
      </c>
      <c r="B111" s="114">
        <v>907</v>
      </c>
      <c r="C111" s="115">
        <v>7</v>
      </c>
      <c r="D111" s="115">
        <v>1</v>
      </c>
      <c r="E111" s="116" t="s">
        <v>351</v>
      </c>
      <c r="F111" s="117" t="s">
        <v>274</v>
      </c>
      <c r="G111" s="118">
        <v>744.7</v>
      </c>
    </row>
    <row r="112" spans="1:7" ht="31.5">
      <c r="A112" s="113" t="s">
        <v>279</v>
      </c>
      <c r="B112" s="114">
        <v>907</v>
      </c>
      <c r="C112" s="115">
        <v>7</v>
      </c>
      <c r="D112" s="115">
        <v>1</v>
      </c>
      <c r="E112" s="116" t="s">
        <v>352</v>
      </c>
      <c r="F112" s="117" t="s">
        <v>257</v>
      </c>
      <c r="G112" s="118">
        <v>1567.9</v>
      </c>
    </row>
    <row r="113" spans="1:7" ht="31.5">
      <c r="A113" s="113" t="s">
        <v>273</v>
      </c>
      <c r="B113" s="114">
        <v>907</v>
      </c>
      <c r="C113" s="115">
        <v>7</v>
      </c>
      <c r="D113" s="115">
        <v>1</v>
      </c>
      <c r="E113" s="116" t="s">
        <v>352</v>
      </c>
      <c r="F113" s="117" t="s">
        <v>274</v>
      </c>
      <c r="G113" s="118">
        <v>1567.9</v>
      </c>
    </row>
    <row r="114" spans="1:7" ht="47.25" customHeight="1">
      <c r="A114" s="113" t="s">
        <v>311</v>
      </c>
      <c r="B114" s="114">
        <v>907</v>
      </c>
      <c r="C114" s="115">
        <v>7</v>
      </c>
      <c r="D114" s="115">
        <v>1</v>
      </c>
      <c r="E114" s="116" t="s">
        <v>312</v>
      </c>
      <c r="F114" s="117" t="s">
        <v>257</v>
      </c>
      <c r="G114" s="118">
        <v>609.6</v>
      </c>
    </row>
    <row r="115" spans="1:7" ht="47.25" customHeight="1">
      <c r="A115" s="113" t="s">
        <v>313</v>
      </c>
      <c r="B115" s="114">
        <v>907</v>
      </c>
      <c r="C115" s="115">
        <v>7</v>
      </c>
      <c r="D115" s="115">
        <v>1</v>
      </c>
      <c r="E115" s="116" t="s">
        <v>314</v>
      </c>
      <c r="F115" s="117" t="s">
        <v>257</v>
      </c>
      <c r="G115" s="118">
        <v>609.6</v>
      </c>
    </row>
    <row r="116" spans="1:7" ht="47.25">
      <c r="A116" s="113" t="s">
        <v>315</v>
      </c>
      <c r="B116" s="114">
        <v>907</v>
      </c>
      <c r="C116" s="115">
        <v>7</v>
      </c>
      <c r="D116" s="115">
        <v>1</v>
      </c>
      <c r="E116" s="116" t="s">
        <v>316</v>
      </c>
      <c r="F116" s="117" t="s">
        <v>257</v>
      </c>
      <c r="G116" s="118">
        <v>609.6</v>
      </c>
    </row>
    <row r="117" spans="1:7" ht="63">
      <c r="A117" s="113" t="s">
        <v>317</v>
      </c>
      <c r="B117" s="114">
        <v>907</v>
      </c>
      <c r="C117" s="115">
        <v>7</v>
      </c>
      <c r="D117" s="115">
        <v>1</v>
      </c>
      <c r="E117" s="116" t="s">
        <v>318</v>
      </c>
      <c r="F117" s="117" t="s">
        <v>257</v>
      </c>
      <c r="G117" s="118">
        <v>609.6</v>
      </c>
    </row>
    <row r="118" spans="1:7" ht="31.5">
      <c r="A118" s="113" t="s">
        <v>273</v>
      </c>
      <c r="B118" s="114">
        <v>907</v>
      </c>
      <c r="C118" s="115">
        <v>7</v>
      </c>
      <c r="D118" s="115">
        <v>1</v>
      </c>
      <c r="E118" s="116" t="s">
        <v>318</v>
      </c>
      <c r="F118" s="117" t="s">
        <v>274</v>
      </c>
      <c r="G118" s="118">
        <v>609.6</v>
      </c>
    </row>
    <row r="119" spans="1:7">
      <c r="A119" s="113" t="s">
        <v>353</v>
      </c>
      <c r="B119" s="114">
        <v>907</v>
      </c>
      <c r="C119" s="115">
        <v>7</v>
      </c>
      <c r="D119" s="115">
        <v>2</v>
      </c>
      <c r="E119" s="116" t="s">
        <v>257</v>
      </c>
      <c r="F119" s="117" t="s">
        <v>257</v>
      </c>
      <c r="G119" s="118">
        <v>532928.4</v>
      </c>
    </row>
    <row r="120" spans="1:7" ht="31.5">
      <c r="A120" s="113" t="s">
        <v>337</v>
      </c>
      <c r="B120" s="114">
        <v>907</v>
      </c>
      <c r="C120" s="115">
        <v>7</v>
      </c>
      <c r="D120" s="115">
        <v>2</v>
      </c>
      <c r="E120" s="116" t="s">
        <v>338</v>
      </c>
      <c r="F120" s="117" t="s">
        <v>257</v>
      </c>
      <c r="G120" s="118">
        <v>532870.40000000002</v>
      </c>
    </row>
    <row r="121" spans="1:7" ht="31.5">
      <c r="A121" s="113" t="s">
        <v>339</v>
      </c>
      <c r="B121" s="114">
        <v>907</v>
      </c>
      <c r="C121" s="115">
        <v>7</v>
      </c>
      <c r="D121" s="115">
        <v>2</v>
      </c>
      <c r="E121" s="116" t="s">
        <v>340</v>
      </c>
      <c r="F121" s="117" t="s">
        <v>257</v>
      </c>
      <c r="G121" s="118">
        <v>532861.4</v>
      </c>
    </row>
    <row r="122" spans="1:7" ht="31.5">
      <c r="A122" s="113" t="s">
        <v>354</v>
      </c>
      <c r="B122" s="114">
        <v>907</v>
      </c>
      <c r="C122" s="115">
        <v>7</v>
      </c>
      <c r="D122" s="115">
        <v>2</v>
      </c>
      <c r="E122" s="116" t="s">
        <v>355</v>
      </c>
      <c r="F122" s="117" t="s">
        <v>257</v>
      </c>
      <c r="G122" s="118">
        <v>532861.4</v>
      </c>
    </row>
    <row r="123" spans="1:7" ht="31.5">
      <c r="A123" s="113" t="s">
        <v>343</v>
      </c>
      <c r="B123" s="114">
        <v>907</v>
      </c>
      <c r="C123" s="115">
        <v>7</v>
      </c>
      <c r="D123" s="115">
        <v>2</v>
      </c>
      <c r="E123" s="116" t="s">
        <v>356</v>
      </c>
      <c r="F123" s="117" t="s">
        <v>257</v>
      </c>
      <c r="G123" s="118">
        <v>1886</v>
      </c>
    </row>
    <row r="124" spans="1:7" ht="31.5">
      <c r="A124" s="113" t="s">
        <v>273</v>
      </c>
      <c r="B124" s="114">
        <v>907</v>
      </c>
      <c r="C124" s="115">
        <v>7</v>
      </c>
      <c r="D124" s="115">
        <v>2</v>
      </c>
      <c r="E124" s="116" t="s">
        <v>356</v>
      </c>
      <c r="F124" s="117" t="s">
        <v>274</v>
      </c>
      <c r="G124" s="118">
        <v>1886</v>
      </c>
    </row>
    <row r="125" spans="1:7" ht="18" customHeight="1">
      <c r="A125" s="113" t="s">
        <v>293</v>
      </c>
      <c r="B125" s="114">
        <v>907</v>
      </c>
      <c r="C125" s="115">
        <v>7</v>
      </c>
      <c r="D125" s="115">
        <v>2</v>
      </c>
      <c r="E125" s="116" t="s">
        <v>357</v>
      </c>
      <c r="F125" s="117" t="s">
        <v>257</v>
      </c>
      <c r="G125" s="118">
        <v>436</v>
      </c>
    </row>
    <row r="126" spans="1:7" ht="31.5">
      <c r="A126" s="113" t="s">
        <v>273</v>
      </c>
      <c r="B126" s="114">
        <v>907</v>
      </c>
      <c r="C126" s="115">
        <v>7</v>
      </c>
      <c r="D126" s="115">
        <v>2</v>
      </c>
      <c r="E126" s="116" t="s">
        <v>357</v>
      </c>
      <c r="F126" s="117" t="s">
        <v>274</v>
      </c>
      <c r="G126" s="118">
        <v>436</v>
      </c>
    </row>
    <row r="127" spans="1:7" ht="16.5" customHeight="1">
      <c r="A127" s="113" t="s">
        <v>345</v>
      </c>
      <c r="B127" s="114">
        <v>907</v>
      </c>
      <c r="C127" s="115">
        <v>7</v>
      </c>
      <c r="D127" s="115">
        <v>2</v>
      </c>
      <c r="E127" s="116" t="s">
        <v>358</v>
      </c>
      <c r="F127" s="117" t="s">
        <v>257</v>
      </c>
      <c r="G127" s="118">
        <v>12.3</v>
      </c>
    </row>
    <row r="128" spans="1:7" ht="31.5">
      <c r="A128" s="113" t="s">
        <v>273</v>
      </c>
      <c r="B128" s="114">
        <v>907</v>
      </c>
      <c r="C128" s="115">
        <v>7</v>
      </c>
      <c r="D128" s="115">
        <v>2</v>
      </c>
      <c r="E128" s="116" t="s">
        <v>358</v>
      </c>
      <c r="F128" s="117" t="s">
        <v>274</v>
      </c>
      <c r="G128" s="118">
        <v>12.3</v>
      </c>
    </row>
    <row r="129" spans="1:7" ht="31.5">
      <c r="A129" s="113" t="s">
        <v>359</v>
      </c>
      <c r="B129" s="114">
        <v>907</v>
      </c>
      <c r="C129" s="115">
        <v>7</v>
      </c>
      <c r="D129" s="115">
        <v>2</v>
      </c>
      <c r="E129" s="116" t="s">
        <v>360</v>
      </c>
      <c r="F129" s="117" t="s">
        <v>257</v>
      </c>
      <c r="G129" s="118">
        <v>9940.7999999999993</v>
      </c>
    </row>
    <row r="130" spans="1:7" ht="31.5">
      <c r="A130" s="113" t="s">
        <v>273</v>
      </c>
      <c r="B130" s="114">
        <v>907</v>
      </c>
      <c r="C130" s="115">
        <v>7</v>
      </c>
      <c r="D130" s="115">
        <v>2</v>
      </c>
      <c r="E130" s="116" t="s">
        <v>360</v>
      </c>
      <c r="F130" s="117" t="s">
        <v>274</v>
      </c>
      <c r="G130" s="118">
        <v>9798.2999999999993</v>
      </c>
    </row>
    <row r="131" spans="1:7">
      <c r="A131" s="113" t="s">
        <v>275</v>
      </c>
      <c r="B131" s="114">
        <v>907</v>
      </c>
      <c r="C131" s="115">
        <v>7</v>
      </c>
      <c r="D131" s="115">
        <v>2</v>
      </c>
      <c r="E131" s="116" t="s">
        <v>360</v>
      </c>
      <c r="F131" s="117" t="s">
        <v>276</v>
      </c>
      <c r="G131" s="118">
        <v>142.5</v>
      </c>
    </row>
    <row r="132" spans="1:7" ht="31.5">
      <c r="A132" s="113" t="s">
        <v>361</v>
      </c>
      <c r="B132" s="114">
        <v>907</v>
      </c>
      <c r="C132" s="115">
        <v>7</v>
      </c>
      <c r="D132" s="115">
        <v>2</v>
      </c>
      <c r="E132" s="116" t="s">
        <v>362</v>
      </c>
      <c r="F132" s="117" t="s">
        <v>257</v>
      </c>
      <c r="G132" s="118">
        <v>103.9</v>
      </c>
    </row>
    <row r="133" spans="1:7" ht="63" customHeight="1">
      <c r="A133" s="113" t="s">
        <v>272</v>
      </c>
      <c r="B133" s="114">
        <v>907</v>
      </c>
      <c r="C133" s="115">
        <v>7</v>
      </c>
      <c r="D133" s="115">
        <v>2</v>
      </c>
      <c r="E133" s="116" t="s">
        <v>362</v>
      </c>
      <c r="F133" s="117" t="s">
        <v>41</v>
      </c>
      <c r="G133" s="118">
        <v>103.9</v>
      </c>
    </row>
    <row r="134" spans="1:7">
      <c r="A134" s="113" t="s">
        <v>363</v>
      </c>
      <c r="B134" s="114">
        <v>907</v>
      </c>
      <c r="C134" s="115">
        <v>7</v>
      </c>
      <c r="D134" s="115">
        <v>2</v>
      </c>
      <c r="E134" s="116" t="s">
        <v>364</v>
      </c>
      <c r="F134" s="117" t="s">
        <v>257</v>
      </c>
      <c r="G134" s="118">
        <v>15</v>
      </c>
    </row>
    <row r="135" spans="1:7" ht="31.5">
      <c r="A135" s="113" t="s">
        <v>273</v>
      </c>
      <c r="B135" s="114">
        <v>907</v>
      </c>
      <c r="C135" s="115">
        <v>7</v>
      </c>
      <c r="D135" s="115">
        <v>2</v>
      </c>
      <c r="E135" s="116" t="s">
        <v>364</v>
      </c>
      <c r="F135" s="117" t="s">
        <v>274</v>
      </c>
      <c r="G135" s="118">
        <v>15</v>
      </c>
    </row>
    <row r="136" spans="1:7" ht="31.5">
      <c r="A136" s="113" t="s">
        <v>365</v>
      </c>
      <c r="B136" s="114">
        <v>907</v>
      </c>
      <c r="C136" s="115">
        <v>7</v>
      </c>
      <c r="D136" s="115">
        <v>2</v>
      </c>
      <c r="E136" s="116" t="s">
        <v>366</v>
      </c>
      <c r="F136" s="117" t="s">
        <v>257</v>
      </c>
      <c r="G136" s="118">
        <v>213.3</v>
      </c>
    </row>
    <row r="137" spans="1:7" ht="31.5">
      <c r="A137" s="113" t="s">
        <v>273</v>
      </c>
      <c r="B137" s="114">
        <v>907</v>
      </c>
      <c r="C137" s="115">
        <v>7</v>
      </c>
      <c r="D137" s="115">
        <v>2</v>
      </c>
      <c r="E137" s="116" t="s">
        <v>366</v>
      </c>
      <c r="F137" s="117" t="s">
        <v>274</v>
      </c>
      <c r="G137" s="118">
        <v>213.3</v>
      </c>
    </row>
    <row r="138" spans="1:7">
      <c r="A138" s="113" t="s">
        <v>270</v>
      </c>
      <c r="B138" s="114">
        <v>907</v>
      </c>
      <c r="C138" s="115">
        <v>7</v>
      </c>
      <c r="D138" s="115">
        <v>2</v>
      </c>
      <c r="E138" s="116" t="s">
        <v>367</v>
      </c>
      <c r="F138" s="117" t="s">
        <v>257</v>
      </c>
      <c r="G138" s="118">
        <v>39198.800000000003</v>
      </c>
    </row>
    <row r="139" spans="1:7" ht="63" customHeight="1">
      <c r="A139" s="113" t="s">
        <v>272</v>
      </c>
      <c r="B139" s="114">
        <v>907</v>
      </c>
      <c r="C139" s="115">
        <v>7</v>
      </c>
      <c r="D139" s="115">
        <v>2</v>
      </c>
      <c r="E139" s="116" t="s">
        <v>367</v>
      </c>
      <c r="F139" s="117" t="s">
        <v>41</v>
      </c>
      <c r="G139" s="118">
        <v>69.2</v>
      </c>
    </row>
    <row r="140" spans="1:7" ht="31.5">
      <c r="A140" s="113" t="s">
        <v>273</v>
      </c>
      <c r="B140" s="114">
        <v>907</v>
      </c>
      <c r="C140" s="115">
        <v>7</v>
      </c>
      <c r="D140" s="115">
        <v>2</v>
      </c>
      <c r="E140" s="116" t="s">
        <v>367</v>
      </c>
      <c r="F140" s="117" t="s">
        <v>274</v>
      </c>
      <c r="G140" s="118">
        <v>36538.1</v>
      </c>
    </row>
    <row r="141" spans="1:7">
      <c r="A141" s="113" t="s">
        <v>275</v>
      </c>
      <c r="B141" s="114">
        <v>907</v>
      </c>
      <c r="C141" s="115">
        <v>7</v>
      </c>
      <c r="D141" s="115">
        <v>2</v>
      </c>
      <c r="E141" s="116" t="s">
        <v>367</v>
      </c>
      <c r="F141" s="117" t="s">
        <v>276</v>
      </c>
      <c r="G141" s="118">
        <v>2591.5</v>
      </c>
    </row>
    <row r="142" spans="1:7" ht="94.5" customHeight="1">
      <c r="A142" s="113" t="s">
        <v>368</v>
      </c>
      <c r="B142" s="114">
        <v>907</v>
      </c>
      <c r="C142" s="115">
        <v>7</v>
      </c>
      <c r="D142" s="115">
        <v>2</v>
      </c>
      <c r="E142" s="116" t="s">
        <v>369</v>
      </c>
      <c r="F142" s="117" t="s">
        <v>257</v>
      </c>
      <c r="G142" s="118">
        <v>442043.1</v>
      </c>
    </row>
    <row r="143" spans="1:7" ht="63" customHeight="1">
      <c r="A143" s="113" t="s">
        <v>272</v>
      </c>
      <c r="B143" s="114">
        <v>907</v>
      </c>
      <c r="C143" s="115">
        <v>7</v>
      </c>
      <c r="D143" s="115">
        <v>2</v>
      </c>
      <c r="E143" s="116" t="s">
        <v>369</v>
      </c>
      <c r="F143" s="117" t="s">
        <v>41</v>
      </c>
      <c r="G143" s="118">
        <v>434502.9</v>
      </c>
    </row>
    <row r="144" spans="1:7" ht="31.5">
      <c r="A144" s="113" t="s">
        <v>273</v>
      </c>
      <c r="B144" s="114">
        <v>907</v>
      </c>
      <c r="C144" s="115">
        <v>7</v>
      </c>
      <c r="D144" s="115">
        <v>2</v>
      </c>
      <c r="E144" s="116" t="s">
        <v>369</v>
      </c>
      <c r="F144" s="117" t="s">
        <v>274</v>
      </c>
      <c r="G144" s="118">
        <v>7540.2</v>
      </c>
    </row>
    <row r="145" spans="1:7" ht="31.5">
      <c r="A145" s="113" t="s">
        <v>370</v>
      </c>
      <c r="B145" s="114">
        <v>907</v>
      </c>
      <c r="C145" s="115">
        <v>7</v>
      </c>
      <c r="D145" s="115">
        <v>2</v>
      </c>
      <c r="E145" s="116" t="s">
        <v>371</v>
      </c>
      <c r="F145" s="117" t="s">
        <v>257</v>
      </c>
      <c r="G145" s="118">
        <v>28723.4</v>
      </c>
    </row>
    <row r="146" spans="1:7" ht="31.5">
      <c r="A146" s="113" t="s">
        <v>273</v>
      </c>
      <c r="B146" s="114">
        <v>907</v>
      </c>
      <c r="C146" s="115">
        <v>7</v>
      </c>
      <c r="D146" s="115">
        <v>2</v>
      </c>
      <c r="E146" s="116" t="s">
        <v>371</v>
      </c>
      <c r="F146" s="117" t="s">
        <v>274</v>
      </c>
      <c r="G146" s="118">
        <v>28723.4</v>
      </c>
    </row>
    <row r="147" spans="1:7" ht="78.75">
      <c r="A147" s="113" t="s">
        <v>350</v>
      </c>
      <c r="B147" s="114">
        <v>907</v>
      </c>
      <c r="C147" s="115">
        <v>7</v>
      </c>
      <c r="D147" s="115">
        <v>2</v>
      </c>
      <c r="E147" s="116" t="s">
        <v>372</v>
      </c>
      <c r="F147" s="117" t="s">
        <v>257</v>
      </c>
      <c r="G147" s="118">
        <v>968.1</v>
      </c>
    </row>
    <row r="148" spans="1:7" ht="31.5">
      <c r="A148" s="113" t="s">
        <v>273</v>
      </c>
      <c r="B148" s="114">
        <v>907</v>
      </c>
      <c r="C148" s="115">
        <v>7</v>
      </c>
      <c r="D148" s="115">
        <v>2</v>
      </c>
      <c r="E148" s="116" t="s">
        <v>372</v>
      </c>
      <c r="F148" s="117" t="s">
        <v>274</v>
      </c>
      <c r="G148" s="118">
        <v>968.1</v>
      </c>
    </row>
    <row r="149" spans="1:7" ht="31.5">
      <c r="A149" s="113" t="s">
        <v>279</v>
      </c>
      <c r="B149" s="114">
        <v>907</v>
      </c>
      <c r="C149" s="115">
        <v>7</v>
      </c>
      <c r="D149" s="115">
        <v>2</v>
      </c>
      <c r="E149" s="116" t="s">
        <v>373</v>
      </c>
      <c r="F149" s="117" t="s">
        <v>257</v>
      </c>
      <c r="G149" s="118">
        <v>3431.5</v>
      </c>
    </row>
    <row r="150" spans="1:7" ht="31.5">
      <c r="A150" s="113" t="s">
        <v>273</v>
      </c>
      <c r="B150" s="114">
        <v>907</v>
      </c>
      <c r="C150" s="115">
        <v>7</v>
      </c>
      <c r="D150" s="115">
        <v>2</v>
      </c>
      <c r="E150" s="116" t="s">
        <v>373</v>
      </c>
      <c r="F150" s="117" t="s">
        <v>274</v>
      </c>
      <c r="G150" s="118">
        <v>3431.5</v>
      </c>
    </row>
    <row r="151" spans="1:7" ht="47.25">
      <c r="A151" s="113" t="s">
        <v>374</v>
      </c>
      <c r="B151" s="114">
        <v>907</v>
      </c>
      <c r="C151" s="115">
        <v>7</v>
      </c>
      <c r="D151" s="115">
        <v>2</v>
      </c>
      <c r="E151" s="116" t="s">
        <v>375</v>
      </c>
      <c r="F151" s="117" t="s">
        <v>257</v>
      </c>
      <c r="G151" s="118">
        <v>1414.1</v>
      </c>
    </row>
    <row r="152" spans="1:7" ht="31.5">
      <c r="A152" s="113" t="s">
        <v>273</v>
      </c>
      <c r="B152" s="114">
        <v>907</v>
      </c>
      <c r="C152" s="115">
        <v>7</v>
      </c>
      <c r="D152" s="115">
        <v>2</v>
      </c>
      <c r="E152" s="116" t="s">
        <v>375</v>
      </c>
      <c r="F152" s="117" t="s">
        <v>274</v>
      </c>
      <c r="G152" s="118">
        <v>1414.1</v>
      </c>
    </row>
    <row r="153" spans="1:7" ht="63">
      <c r="A153" s="113" t="s">
        <v>376</v>
      </c>
      <c r="B153" s="114">
        <v>907</v>
      </c>
      <c r="C153" s="115">
        <v>7</v>
      </c>
      <c r="D153" s="115">
        <v>2</v>
      </c>
      <c r="E153" s="116" t="s">
        <v>377</v>
      </c>
      <c r="F153" s="117" t="s">
        <v>257</v>
      </c>
      <c r="G153" s="118">
        <v>3410.2</v>
      </c>
    </row>
    <row r="154" spans="1:7" ht="31.5">
      <c r="A154" s="113" t="s">
        <v>273</v>
      </c>
      <c r="B154" s="114">
        <v>907</v>
      </c>
      <c r="C154" s="115">
        <v>7</v>
      </c>
      <c r="D154" s="115">
        <v>2</v>
      </c>
      <c r="E154" s="116" t="s">
        <v>377</v>
      </c>
      <c r="F154" s="117" t="s">
        <v>274</v>
      </c>
      <c r="G154" s="118">
        <v>3410.2</v>
      </c>
    </row>
    <row r="155" spans="1:7" ht="94.5">
      <c r="A155" s="113" t="s">
        <v>378</v>
      </c>
      <c r="B155" s="114">
        <v>907</v>
      </c>
      <c r="C155" s="115">
        <v>7</v>
      </c>
      <c r="D155" s="115">
        <v>2</v>
      </c>
      <c r="E155" s="116" t="s">
        <v>379</v>
      </c>
      <c r="F155" s="117" t="s">
        <v>257</v>
      </c>
      <c r="G155" s="118">
        <v>1064.9000000000001</v>
      </c>
    </row>
    <row r="156" spans="1:7" ht="31.5">
      <c r="A156" s="113" t="s">
        <v>273</v>
      </c>
      <c r="B156" s="114">
        <v>907</v>
      </c>
      <c r="C156" s="115">
        <v>7</v>
      </c>
      <c r="D156" s="115">
        <v>2</v>
      </c>
      <c r="E156" s="116" t="s">
        <v>379</v>
      </c>
      <c r="F156" s="117" t="s">
        <v>274</v>
      </c>
      <c r="G156" s="118">
        <v>1064.9000000000001</v>
      </c>
    </row>
    <row r="157" spans="1:7" ht="47.25">
      <c r="A157" s="113" t="s">
        <v>380</v>
      </c>
      <c r="B157" s="114">
        <v>907</v>
      </c>
      <c r="C157" s="115">
        <v>7</v>
      </c>
      <c r="D157" s="115">
        <v>2</v>
      </c>
      <c r="E157" s="116" t="s">
        <v>381</v>
      </c>
      <c r="F157" s="117" t="s">
        <v>257</v>
      </c>
      <c r="G157" s="118">
        <v>9</v>
      </c>
    </row>
    <row r="158" spans="1:7" ht="47.25">
      <c r="A158" s="113" t="s">
        <v>382</v>
      </c>
      <c r="B158" s="114">
        <v>907</v>
      </c>
      <c r="C158" s="115">
        <v>7</v>
      </c>
      <c r="D158" s="115">
        <v>2</v>
      </c>
      <c r="E158" s="116" t="s">
        <v>383</v>
      </c>
      <c r="F158" s="117" t="s">
        <v>257</v>
      </c>
      <c r="G158" s="118">
        <v>9</v>
      </c>
    </row>
    <row r="159" spans="1:7" ht="63">
      <c r="A159" s="113" t="s">
        <v>317</v>
      </c>
      <c r="B159" s="114">
        <v>907</v>
      </c>
      <c r="C159" s="115">
        <v>7</v>
      </c>
      <c r="D159" s="115">
        <v>2</v>
      </c>
      <c r="E159" s="116" t="s">
        <v>384</v>
      </c>
      <c r="F159" s="117" t="s">
        <v>257</v>
      </c>
      <c r="G159" s="118">
        <v>9</v>
      </c>
    </row>
    <row r="160" spans="1:7">
      <c r="A160" s="113" t="s">
        <v>268</v>
      </c>
      <c r="B160" s="114">
        <v>907</v>
      </c>
      <c r="C160" s="115">
        <v>7</v>
      </c>
      <c r="D160" s="115">
        <v>2</v>
      </c>
      <c r="E160" s="116" t="s">
        <v>384</v>
      </c>
      <c r="F160" s="117" t="s">
        <v>269</v>
      </c>
      <c r="G160" s="118">
        <v>9</v>
      </c>
    </row>
    <row r="161" spans="1:7" ht="46.5" customHeight="1">
      <c r="A161" s="113" t="s">
        <v>311</v>
      </c>
      <c r="B161" s="114">
        <v>907</v>
      </c>
      <c r="C161" s="115">
        <v>7</v>
      </c>
      <c r="D161" s="115">
        <v>2</v>
      </c>
      <c r="E161" s="116" t="s">
        <v>312</v>
      </c>
      <c r="F161" s="117" t="s">
        <v>257</v>
      </c>
      <c r="G161" s="118">
        <v>58</v>
      </c>
    </row>
    <row r="162" spans="1:7" ht="47.25" customHeight="1">
      <c r="A162" s="113" t="s">
        <v>313</v>
      </c>
      <c r="B162" s="114">
        <v>907</v>
      </c>
      <c r="C162" s="115">
        <v>7</v>
      </c>
      <c r="D162" s="115">
        <v>2</v>
      </c>
      <c r="E162" s="116" t="s">
        <v>314</v>
      </c>
      <c r="F162" s="117" t="s">
        <v>257</v>
      </c>
      <c r="G162" s="118">
        <v>58</v>
      </c>
    </row>
    <row r="163" spans="1:7" ht="47.25">
      <c r="A163" s="113" t="s">
        <v>315</v>
      </c>
      <c r="B163" s="114">
        <v>907</v>
      </c>
      <c r="C163" s="115">
        <v>7</v>
      </c>
      <c r="D163" s="115">
        <v>2</v>
      </c>
      <c r="E163" s="116" t="s">
        <v>316</v>
      </c>
      <c r="F163" s="117" t="s">
        <v>257</v>
      </c>
      <c r="G163" s="118">
        <v>58</v>
      </c>
    </row>
    <row r="164" spans="1:7" ht="63">
      <c r="A164" s="113" t="s">
        <v>317</v>
      </c>
      <c r="B164" s="114">
        <v>907</v>
      </c>
      <c r="C164" s="115">
        <v>7</v>
      </c>
      <c r="D164" s="115">
        <v>2</v>
      </c>
      <c r="E164" s="116" t="s">
        <v>318</v>
      </c>
      <c r="F164" s="117" t="s">
        <v>257</v>
      </c>
      <c r="G164" s="118">
        <v>58</v>
      </c>
    </row>
    <row r="165" spans="1:7" ht="31.5">
      <c r="A165" s="113" t="s">
        <v>273</v>
      </c>
      <c r="B165" s="114">
        <v>907</v>
      </c>
      <c r="C165" s="115">
        <v>7</v>
      </c>
      <c r="D165" s="115">
        <v>2</v>
      </c>
      <c r="E165" s="116" t="s">
        <v>318</v>
      </c>
      <c r="F165" s="117" t="s">
        <v>274</v>
      </c>
      <c r="G165" s="118">
        <v>58</v>
      </c>
    </row>
    <row r="166" spans="1:7">
      <c r="A166" s="113" t="s">
        <v>259</v>
      </c>
      <c r="B166" s="114">
        <v>907</v>
      </c>
      <c r="C166" s="115">
        <v>7</v>
      </c>
      <c r="D166" s="115">
        <v>3</v>
      </c>
      <c r="E166" s="116" t="s">
        <v>257</v>
      </c>
      <c r="F166" s="117" t="s">
        <v>257</v>
      </c>
      <c r="G166" s="118">
        <v>47478.5</v>
      </c>
    </row>
    <row r="167" spans="1:7" ht="31.5">
      <c r="A167" s="113" t="s">
        <v>337</v>
      </c>
      <c r="B167" s="114">
        <v>907</v>
      </c>
      <c r="C167" s="115">
        <v>7</v>
      </c>
      <c r="D167" s="115">
        <v>3</v>
      </c>
      <c r="E167" s="116" t="s">
        <v>338</v>
      </c>
      <c r="F167" s="117" t="s">
        <v>257</v>
      </c>
      <c r="G167" s="118">
        <v>47477.9</v>
      </c>
    </row>
    <row r="168" spans="1:7" ht="31.5">
      <c r="A168" s="113" t="s">
        <v>339</v>
      </c>
      <c r="B168" s="114">
        <v>907</v>
      </c>
      <c r="C168" s="115">
        <v>7</v>
      </c>
      <c r="D168" s="115">
        <v>3</v>
      </c>
      <c r="E168" s="116" t="s">
        <v>340</v>
      </c>
      <c r="F168" s="117" t="s">
        <v>257</v>
      </c>
      <c r="G168" s="118">
        <v>47477.9</v>
      </c>
    </row>
    <row r="169" spans="1:7" ht="31.5">
      <c r="A169" s="113" t="s">
        <v>385</v>
      </c>
      <c r="B169" s="114">
        <v>907</v>
      </c>
      <c r="C169" s="115">
        <v>7</v>
      </c>
      <c r="D169" s="115">
        <v>3</v>
      </c>
      <c r="E169" s="116" t="s">
        <v>386</v>
      </c>
      <c r="F169" s="117" t="s">
        <v>257</v>
      </c>
      <c r="G169" s="118">
        <v>47477.9</v>
      </c>
    </row>
    <row r="170" spans="1:7" ht="31.5">
      <c r="A170" s="113" t="s">
        <v>343</v>
      </c>
      <c r="B170" s="114">
        <v>907</v>
      </c>
      <c r="C170" s="115">
        <v>7</v>
      </c>
      <c r="D170" s="115">
        <v>3</v>
      </c>
      <c r="E170" s="116" t="s">
        <v>387</v>
      </c>
      <c r="F170" s="117" t="s">
        <v>257</v>
      </c>
      <c r="G170" s="118">
        <v>22.9</v>
      </c>
    </row>
    <row r="171" spans="1:7" ht="31.5">
      <c r="A171" s="113" t="s">
        <v>273</v>
      </c>
      <c r="B171" s="114">
        <v>907</v>
      </c>
      <c r="C171" s="115">
        <v>7</v>
      </c>
      <c r="D171" s="115">
        <v>3</v>
      </c>
      <c r="E171" s="116" t="s">
        <v>387</v>
      </c>
      <c r="F171" s="117" t="s">
        <v>274</v>
      </c>
      <c r="G171" s="118">
        <v>22.9</v>
      </c>
    </row>
    <row r="172" spans="1:7">
      <c r="A172" s="113" t="s">
        <v>270</v>
      </c>
      <c r="B172" s="114">
        <v>907</v>
      </c>
      <c r="C172" s="115">
        <v>7</v>
      </c>
      <c r="D172" s="115">
        <v>3</v>
      </c>
      <c r="E172" s="116" t="s">
        <v>388</v>
      </c>
      <c r="F172" s="117" t="s">
        <v>257</v>
      </c>
      <c r="G172" s="118">
        <v>36321.1</v>
      </c>
    </row>
    <row r="173" spans="1:7" ht="63" customHeight="1">
      <c r="A173" s="113" t="s">
        <v>272</v>
      </c>
      <c r="B173" s="114">
        <v>907</v>
      </c>
      <c r="C173" s="115">
        <v>7</v>
      </c>
      <c r="D173" s="115">
        <v>3</v>
      </c>
      <c r="E173" s="116" t="s">
        <v>388</v>
      </c>
      <c r="F173" s="117" t="s">
        <v>41</v>
      </c>
      <c r="G173" s="118">
        <v>32889.5</v>
      </c>
    </row>
    <row r="174" spans="1:7" ht="31.5">
      <c r="A174" s="113" t="s">
        <v>273</v>
      </c>
      <c r="B174" s="114">
        <v>907</v>
      </c>
      <c r="C174" s="115">
        <v>7</v>
      </c>
      <c r="D174" s="115">
        <v>3</v>
      </c>
      <c r="E174" s="116" t="s">
        <v>388</v>
      </c>
      <c r="F174" s="117" t="s">
        <v>274</v>
      </c>
      <c r="G174" s="118">
        <v>3085</v>
      </c>
    </row>
    <row r="175" spans="1:7">
      <c r="A175" s="113" t="s">
        <v>275</v>
      </c>
      <c r="B175" s="114">
        <v>907</v>
      </c>
      <c r="C175" s="115">
        <v>7</v>
      </c>
      <c r="D175" s="115">
        <v>3</v>
      </c>
      <c r="E175" s="116" t="s">
        <v>388</v>
      </c>
      <c r="F175" s="117" t="s">
        <v>276</v>
      </c>
      <c r="G175" s="118">
        <v>346.7</v>
      </c>
    </row>
    <row r="176" spans="1:7" ht="156.75" customHeight="1">
      <c r="A176" s="113" t="s">
        <v>277</v>
      </c>
      <c r="B176" s="114">
        <v>907</v>
      </c>
      <c r="C176" s="115">
        <v>7</v>
      </c>
      <c r="D176" s="115">
        <v>3</v>
      </c>
      <c r="E176" s="116" t="s">
        <v>389</v>
      </c>
      <c r="F176" s="117" t="s">
        <v>257</v>
      </c>
      <c r="G176" s="118">
        <v>10773</v>
      </c>
    </row>
    <row r="177" spans="1:7" ht="63" customHeight="1">
      <c r="A177" s="113" t="s">
        <v>272</v>
      </c>
      <c r="B177" s="114">
        <v>907</v>
      </c>
      <c r="C177" s="115">
        <v>7</v>
      </c>
      <c r="D177" s="115">
        <v>3</v>
      </c>
      <c r="E177" s="116" t="s">
        <v>389</v>
      </c>
      <c r="F177" s="117" t="s">
        <v>41</v>
      </c>
      <c r="G177" s="118">
        <v>10773</v>
      </c>
    </row>
    <row r="178" spans="1:7" ht="31.5">
      <c r="A178" s="113" t="s">
        <v>279</v>
      </c>
      <c r="B178" s="114">
        <v>907</v>
      </c>
      <c r="C178" s="115">
        <v>7</v>
      </c>
      <c r="D178" s="115">
        <v>3</v>
      </c>
      <c r="E178" s="116" t="s">
        <v>390</v>
      </c>
      <c r="F178" s="117" t="s">
        <v>257</v>
      </c>
      <c r="G178" s="118">
        <v>361</v>
      </c>
    </row>
    <row r="179" spans="1:7" ht="31.5">
      <c r="A179" s="113" t="s">
        <v>273</v>
      </c>
      <c r="B179" s="114">
        <v>907</v>
      </c>
      <c r="C179" s="115">
        <v>7</v>
      </c>
      <c r="D179" s="115">
        <v>3</v>
      </c>
      <c r="E179" s="116" t="s">
        <v>390</v>
      </c>
      <c r="F179" s="117" t="s">
        <v>274</v>
      </c>
      <c r="G179" s="118">
        <v>361</v>
      </c>
    </row>
    <row r="180" spans="1:7" ht="46.5" customHeight="1">
      <c r="A180" s="113" t="s">
        <v>311</v>
      </c>
      <c r="B180" s="114">
        <v>907</v>
      </c>
      <c r="C180" s="115">
        <v>7</v>
      </c>
      <c r="D180" s="115">
        <v>3</v>
      </c>
      <c r="E180" s="116" t="s">
        <v>312</v>
      </c>
      <c r="F180" s="117" t="s">
        <v>257</v>
      </c>
      <c r="G180" s="118">
        <v>0.6</v>
      </c>
    </row>
    <row r="181" spans="1:7" ht="47.25" customHeight="1">
      <c r="A181" s="113" t="s">
        <v>313</v>
      </c>
      <c r="B181" s="114">
        <v>907</v>
      </c>
      <c r="C181" s="115">
        <v>7</v>
      </c>
      <c r="D181" s="115">
        <v>3</v>
      </c>
      <c r="E181" s="116" t="s">
        <v>314</v>
      </c>
      <c r="F181" s="117" t="s">
        <v>257</v>
      </c>
      <c r="G181" s="118">
        <v>0.6</v>
      </c>
    </row>
    <row r="182" spans="1:7" ht="47.25">
      <c r="A182" s="113" t="s">
        <v>315</v>
      </c>
      <c r="B182" s="114">
        <v>907</v>
      </c>
      <c r="C182" s="115">
        <v>7</v>
      </c>
      <c r="D182" s="115">
        <v>3</v>
      </c>
      <c r="E182" s="116" t="s">
        <v>316</v>
      </c>
      <c r="F182" s="117" t="s">
        <v>257</v>
      </c>
      <c r="G182" s="118">
        <v>0.6</v>
      </c>
    </row>
    <row r="183" spans="1:7" ht="63">
      <c r="A183" s="113" t="s">
        <v>317</v>
      </c>
      <c r="B183" s="114">
        <v>907</v>
      </c>
      <c r="C183" s="115">
        <v>7</v>
      </c>
      <c r="D183" s="115">
        <v>3</v>
      </c>
      <c r="E183" s="116" t="s">
        <v>318</v>
      </c>
      <c r="F183" s="117" t="s">
        <v>257</v>
      </c>
      <c r="G183" s="118">
        <v>0.6</v>
      </c>
    </row>
    <row r="184" spans="1:7" ht="31.5">
      <c r="A184" s="113" t="s">
        <v>273</v>
      </c>
      <c r="B184" s="114">
        <v>907</v>
      </c>
      <c r="C184" s="115">
        <v>7</v>
      </c>
      <c r="D184" s="115">
        <v>3</v>
      </c>
      <c r="E184" s="116" t="s">
        <v>318</v>
      </c>
      <c r="F184" s="117" t="s">
        <v>274</v>
      </c>
      <c r="G184" s="118">
        <v>0.6</v>
      </c>
    </row>
    <row r="185" spans="1:7" ht="31.5">
      <c r="A185" s="113" t="s">
        <v>281</v>
      </c>
      <c r="B185" s="114">
        <v>907</v>
      </c>
      <c r="C185" s="115">
        <v>7</v>
      </c>
      <c r="D185" s="115">
        <v>5</v>
      </c>
      <c r="E185" s="116" t="s">
        <v>257</v>
      </c>
      <c r="F185" s="117" t="s">
        <v>257</v>
      </c>
      <c r="G185" s="118">
        <v>450.4</v>
      </c>
    </row>
    <row r="186" spans="1:7" ht="31.5">
      <c r="A186" s="113" t="s">
        <v>337</v>
      </c>
      <c r="B186" s="114">
        <v>907</v>
      </c>
      <c r="C186" s="115">
        <v>7</v>
      </c>
      <c r="D186" s="115">
        <v>5</v>
      </c>
      <c r="E186" s="116" t="s">
        <v>338</v>
      </c>
      <c r="F186" s="117" t="s">
        <v>257</v>
      </c>
      <c r="G186" s="118">
        <v>431.9</v>
      </c>
    </row>
    <row r="187" spans="1:7" ht="31.5">
      <c r="A187" s="113" t="s">
        <v>339</v>
      </c>
      <c r="B187" s="114">
        <v>907</v>
      </c>
      <c r="C187" s="115">
        <v>7</v>
      </c>
      <c r="D187" s="115">
        <v>5</v>
      </c>
      <c r="E187" s="116" t="s">
        <v>340</v>
      </c>
      <c r="F187" s="117" t="s">
        <v>257</v>
      </c>
      <c r="G187" s="118">
        <v>431.9</v>
      </c>
    </row>
    <row r="188" spans="1:7" ht="31.5">
      <c r="A188" s="113" t="s">
        <v>341</v>
      </c>
      <c r="B188" s="114">
        <v>907</v>
      </c>
      <c r="C188" s="115">
        <v>7</v>
      </c>
      <c r="D188" s="115">
        <v>5</v>
      </c>
      <c r="E188" s="116" t="s">
        <v>342</v>
      </c>
      <c r="F188" s="117" t="s">
        <v>257</v>
      </c>
      <c r="G188" s="118">
        <v>222</v>
      </c>
    </row>
    <row r="189" spans="1:7" ht="31.5">
      <c r="A189" s="113" t="s">
        <v>284</v>
      </c>
      <c r="B189" s="114">
        <v>907</v>
      </c>
      <c r="C189" s="115">
        <v>7</v>
      </c>
      <c r="D189" s="115">
        <v>5</v>
      </c>
      <c r="E189" s="116" t="s">
        <v>391</v>
      </c>
      <c r="F189" s="117" t="s">
        <v>257</v>
      </c>
      <c r="G189" s="118">
        <v>222</v>
      </c>
    </row>
    <row r="190" spans="1:7" ht="31.5">
      <c r="A190" s="113" t="s">
        <v>273</v>
      </c>
      <c r="B190" s="114">
        <v>907</v>
      </c>
      <c r="C190" s="115">
        <v>7</v>
      </c>
      <c r="D190" s="115">
        <v>5</v>
      </c>
      <c r="E190" s="116" t="s">
        <v>391</v>
      </c>
      <c r="F190" s="117" t="s">
        <v>274</v>
      </c>
      <c r="G190" s="118">
        <v>222</v>
      </c>
    </row>
    <row r="191" spans="1:7" ht="31.5">
      <c r="A191" s="113" t="s">
        <v>354</v>
      </c>
      <c r="B191" s="114">
        <v>907</v>
      </c>
      <c r="C191" s="115">
        <v>7</v>
      </c>
      <c r="D191" s="115">
        <v>5</v>
      </c>
      <c r="E191" s="116" t="s">
        <v>355</v>
      </c>
      <c r="F191" s="117" t="s">
        <v>257</v>
      </c>
      <c r="G191" s="118">
        <v>202.9</v>
      </c>
    </row>
    <row r="192" spans="1:7" ht="31.5">
      <c r="A192" s="113" t="s">
        <v>284</v>
      </c>
      <c r="B192" s="114">
        <v>907</v>
      </c>
      <c r="C192" s="115">
        <v>7</v>
      </c>
      <c r="D192" s="115">
        <v>5</v>
      </c>
      <c r="E192" s="116" t="s">
        <v>392</v>
      </c>
      <c r="F192" s="117" t="s">
        <v>257</v>
      </c>
      <c r="G192" s="118">
        <v>202.9</v>
      </c>
    </row>
    <row r="193" spans="1:7" ht="31.5">
      <c r="A193" s="113" t="s">
        <v>273</v>
      </c>
      <c r="B193" s="114">
        <v>907</v>
      </c>
      <c r="C193" s="115">
        <v>7</v>
      </c>
      <c r="D193" s="115">
        <v>5</v>
      </c>
      <c r="E193" s="116" t="s">
        <v>392</v>
      </c>
      <c r="F193" s="117" t="s">
        <v>274</v>
      </c>
      <c r="G193" s="118">
        <v>202.9</v>
      </c>
    </row>
    <row r="194" spans="1:7" ht="31.5">
      <c r="A194" s="113" t="s">
        <v>385</v>
      </c>
      <c r="B194" s="114">
        <v>907</v>
      </c>
      <c r="C194" s="115">
        <v>7</v>
      </c>
      <c r="D194" s="115">
        <v>5</v>
      </c>
      <c r="E194" s="116" t="s">
        <v>386</v>
      </c>
      <c r="F194" s="117" t="s">
        <v>257</v>
      </c>
      <c r="G194" s="118">
        <v>7</v>
      </c>
    </row>
    <row r="195" spans="1:7" ht="31.5">
      <c r="A195" s="113" t="s">
        <v>284</v>
      </c>
      <c r="B195" s="114">
        <v>907</v>
      </c>
      <c r="C195" s="115">
        <v>7</v>
      </c>
      <c r="D195" s="115">
        <v>5</v>
      </c>
      <c r="E195" s="116" t="s">
        <v>393</v>
      </c>
      <c r="F195" s="117" t="s">
        <v>257</v>
      </c>
      <c r="G195" s="118">
        <v>7</v>
      </c>
    </row>
    <row r="196" spans="1:7" ht="31.5">
      <c r="A196" s="113" t="s">
        <v>273</v>
      </c>
      <c r="B196" s="114">
        <v>907</v>
      </c>
      <c r="C196" s="115">
        <v>7</v>
      </c>
      <c r="D196" s="115">
        <v>5</v>
      </c>
      <c r="E196" s="116" t="s">
        <v>393</v>
      </c>
      <c r="F196" s="117" t="s">
        <v>274</v>
      </c>
      <c r="G196" s="118">
        <v>7</v>
      </c>
    </row>
    <row r="197" spans="1:7" ht="47.25">
      <c r="A197" s="113" t="s">
        <v>394</v>
      </c>
      <c r="B197" s="114">
        <v>907</v>
      </c>
      <c r="C197" s="115">
        <v>7</v>
      </c>
      <c r="D197" s="115">
        <v>5</v>
      </c>
      <c r="E197" s="116" t="s">
        <v>395</v>
      </c>
      <c r="F197" s="117" t="s">
        <v>257</v>
      </c>
      <c r="G197" s="118">
        <v>18.5</v>
      </c>
    </row>
    <row r="198" spans="1:7" ht="47.25">
      <c r="A198" s="113" t="s">
        <v>396</v>
      </c>
      <c r="B198" s="114">
        <v>907</v>
      </c>
      <c r="C198" s="115">
        <v>7</v>
      </c>
      <c r="D198" s="115">
        <v>5</v>
      </c>
      <c r="E198" s="116" t="s">
        <v>397</v>
      </c>
      <c r="F198" s="117" t="s">
        <v>257</v>
      </c>
      <c r="G198" s="118">
        <v>18.5</v>
      </c>
    </row>
    <row r="199" spans="1:7" ht="31.5">
      <c r="A199" s="113" t="s">
        <v>398</v>
      </c>
      <c r="B199" s="114">
        <v>907</v>
      </c>
      <c r="C199" s="115">
        <v>7</v>
      </c>
      <c r="D199" s="115">
        <v>5</v>
      </c>
      <c r="E199" s="116" t="s">
        <v>399</v>
      </c>
      <c r="F199" s="117" t="s">
        <v>257</v>
      </c>
      <c r="G199" s="118">
        <v>18.5</v>
      </c>
    </row>
    <row r="200" spans="1:7" ht="47.25">
      <c r="A200" s="113" t="s">
        <v>400</v>
      </c>
      <c r="B200" s="114">
        <v>907</v>
      </c>
      <c r="C200" s="115">
        <v>7</v>
      </c>
      <c r="D200" s="115">
        <v>5</v>
      </c>
      <c r="E200" s="116" t="s">
        <v>401</v>
      </c>
      <c r="F200" s="117" t="s">
        <v>257</v>
      </c>
      <c r="G200" s="118">
        <v>18.5</v>
      </c>
    </row>
    <row r="201" spans="1:7" ht="31.5">
      <c r="A201" s="113" t="s">
        <v>273</v>
      </c>
      <c r="B201" s="114">
        <v>907</v>
      </c>
      <c r="C201" s="115">
        <v>7</v>
      </c>
      <c r="D201" s="115">
        <v>5</v>
      </c>
      <c r="E201" s="116" t="s">
        <v>401</v>
      </c>
      <c r="F201" s="117" t="s">
        <v>274</v>
      </c>
      <c r="G201" s="118">
        <v>18.5</v>
      </c>
    </row>
    <row r="202" spans="1:7">
      <c r="A202" s="113" t="s">
        <v>402</v>
      </c>
      <c r="B202" s="114">
        <v>907</v>
      </c>
      <c r="C202" s="115">
        <v>7</v>
      </c>
      <c r="D202" s="115">
        <v>7</v>
      </c>
      <c r="E202" s="116" t="s">
        <v>257</v>
      </c>
      <c r="F202" s="117" t="s">
        <v>257</v>
      </c>
      <c r="G202" s="118">
        <v>2973.7</v>
      </c>
    </row>
    <row r="203" spans="1:7" ht="31.5">
      <c r="A203" s="113" t="s">
        <v>337</v>
      </c>
      <c r="B203" s="114">
        <v>907</v>
      </c>
      <c r="C203" s="115">
        <v>7</v>
      </c>
      <c r="D203" s="115">
        <v>7</v>
      </c>
      <c r="E203" s="116" t="s">
        <v>338</v>
      </c>
      <c r="F203" s="117" t="s">
        <v>257</v>
      </c>
      <c r="G203" s="118">
        <v>2973.7</v>
      </c>
    </row>
    <row r="204" spans="1:7" ht="47.25">
      <c r="A204" s="113" t="s">
        <v>380</v>
      </c>
      <c r="B204" s="114">
        <v>907</v>
      </c>
      <c r="C204" s="115">
        <v>7</v>
      </c>
      <c r="D204" s="115">
        <v>7</v>
      </c>
      <c r="E204" s="116" t="s">
        <v>381</v>
      </c>
      <c r="F204" s="117" t="s">
        <v>257</v>
      </c>
      <c r="G204" s="118">
        <v>2973.7</v>
      </c>
    </row>
    <row r="205" spans="1:7" ht="31.5">
      <c r="A205" s="113" t="s">
        <v>403</v>
      </c>
      <c r="B205" s="114">
        <v>907</v>
      </c>
      <c r="C205" s="115">
        <v>7</v>
      </c>
      <c r="D205" s="115">
        <v>7</v>
      </c>
      <c r="E205" s="116" t="s">
        <v>404</v>
      </c>
      <c r="F205" s="117" t="s">
        <v>257</v>
      </c>
      <c r="G205" s="118">
        <v>2973.7</v>
      </c>
    </row>
    <row r="206" spans="1:7" ht="16.5" customHeight="1">
      <c r="A206" s="113" t="s">
        <v>345</v>
      </c>
      <c r="B206" s="114">
        <v>907</v>
      </c>
      <c r="C206" s="115">
        <v>7</v>
      </c>
      <c r="D206" s="115">
        <v>7</v>
      </c>
      <c r="E206" s="116" t="s">
        <v>405</v>
      </c>
      <c r="F206" s="117" t="s">
        <v>257</v>
      </c>
      <c r="G206" s="118">
        <v>163.30000000000001</v>
      </c>
    </row>
    <row r="207" spans="1:7" ht="31.5">
      <c r="A207" s="113" t="s">
        <v>273</v>
      </c>
      <c r="B207" s="114">
        <v>907</v>
      </c>
      <c r="C207" s="115">
        <v>7</v>
      </c>
      <c r="D207" s="115">
        <v>7</v>
      </c>
      <c r="E207" s="116" t="s">
        <v>405</v>
      </c>
      <c r="F207" s="117" t="s">
        <v>274</v>
      </c>
      <c r="G207" s="118">
        <v>163.30000000000001</v>
      </c>
    </row>
    <row r="208" spans="1:7" ht="78.75">
      <c r="A208" s="113" t="s">
        <v>406</v>
      </c>
      <c r="B208" s="114">
        <v>907</v>
      </c>
      <c r="C208" s="115">
        <v>7</v>
      </c>
      <c r="D208" s="115">
        <v>7</v>
      </c>
      <c r="E208" s="116" t="s">
        <v>407</v>
      </c>
      <c r="F208" s="117" t="s">
        <v>257</v>
      </c>
      <c r="G208" s="118">
        <v>2810.4</v>
      </c>
    </row>
    <row r="209" spans="1:7" ht="31.5">
      <c r="A209" s="113" t="s">
        <v>273</v>
      </c>
      <c r="B209" s="114">
        <v>907</v>
      </c>
      <c r="C209" s="115">
        <v>7</v>
      </c>
      <c r="D209" s="115">
        <v>7</v>
      </c>
      <c r="E209" s="116" t="s">
        <v>407</v>
      </c>
      <c r="F209" s="117" t="s">
        <v>274</v>
      </c>
      <c r="G209" s="118">
        <v>2810.4</v>
      </c>
    </row>
    <row r="210" spans="1:7">
      <c r="A210" s="113" t="s">
        <v>408</v>
      </c>
      <c r="B210" s="114">
        <v>907</v>
      </c>
      <c r="C210" s="115">
        <v>7</v>
      </c>
      <c r="D210" s="115">
        <v>9</v>
      </c>
      <c r="E210" s="116" t="s">
        <v>257</v>
      </c>
      <c r="F210" s="117" t="s">
        <v>257</v>
      </c>
      <c r="G210" s="118">
        <v>16219</v>
      </c>
    </row>
    <row r="211" spans="1:7" ht="31.5">
      <c r="A211" s="113" t="s">
        <v>337</v>
      </c>
      <c r="B211" s="114">
        <v>907</v>
      </c>
      <c r="C211" s="115">
        <v>7</v>
      </c>
      <c r="D211" s="115">
        <v>9</v>
      </c>
      <c r="E211" s="116" t="s">
        <v>338</v>
      </c>
      <c r="F211" s="117" t="s">
        <v>257</v>
      </c>
      <c r="G211" s="118">
        <v>16181.6</v>
      </c>
    </row>
    <row r="212" spans="1:7" ht="47.25">
      <c r="A212" s="113" t="s">
        <v>380</v>
      </c>
      <c r="B212" s="114">
        <v>907</v>
      </c>
      <c r="C212" s="115">
        <v>7</v>
      </c>
      <c r="D212" s="115">
        <v>9</v>
      </c>
      <c r="E212" s="116" t="s">
        <v>381</v>
      </c>
      <c r="F212" s="117" t="s">
        <v>257</v>
      </c>
      <c r="G212" s="118">
        <v>16181.6</v>
      </c>
    </row>
    <row r="213" spans="1:7" ht="31.5">
      <c r="A213" s="113" t="s">
        <v>409</v>
      </c>
      <c r="B213" s="114">
        <v>907</v>
      </c>
      <c r="C213" s="115">
        <v>7</v>
      </c>
      <c r="D213" s="115">
        <v>9</v>
      </c>
      <c r="E213" s="116" t="s">
        <v>410</v>
      </c>
      <c r="F213" s="117" t="s">
        <v>257</v>
      </c>
      <c r="G213" s="118">
        <v>14943.3</v>
      </c>
    </row>
    <row r="214" spans="1:7" ht="31.5">
      <c r="A214" s="113" t="s">
        <v>411</v>
      </c>
      <c r="B214" s="114">
        <v>907</v>
      </c>
      <c r="C214" s="115">
        <v>7</v>
      </c>
      <c r="D214" s="115">
        <v>9</v>
      </c>
      <c r="E214" s="116" t="s">
        <v>412</v>
      </c>
      <c r="F214" s="117" t="s">
        <v>257</v>
      </c>
      <c r="G214" s="118">
        <v>3201.3</v>
      </c>
    </row>
    <row r="215" spans="1:7" ht="63" customHeight="1">
      <c r="A215" s="113" t="s">
        <v>272</v>
      </c>
      <c r="B215" s="114">
        <v>907</v>
      </c>
      <c r="C215" s="115">
        <v>7</v>
      </c>
      <c r="D215" s="115">
        <v>9</v>
      </c>
      <c r="E215" s="116" t="s">
        <v>412</v>
      </c>
      <c r="F215" s="117" t="s">
        <v>41</v>
      </c>
      <c r="G215" s="118">
        <v>2634.8</v>
      </c>
    </row>
    <row r="216" spans="1:7" ht="31.5">
      <c r="A216" s="113" t="s">
        <v>273</v>
      </c>
      <c r="B216" s="114">
        <v>907</v>
      </c>
      <c r="C216" s="115">
        <v>7</v>
      </c>
      <c r="D216" s="115">
        <v>9</v>
      </c>
      <c r="E216" s="116" t="s">
        <v>412</v>
      </c>
      <c r="F216" s="117" t="s">
        <v>274</v>
      </c>
      <c r="G216" s="118">
        <v>561.1</v>
      </c>
    </row>
    <row r="217" spans="1:7">
      <c r="A217" s="113" t="s">
        <v>275</v>
      </c>
      <c r="B217" s="114">
        <v>907</v>
      </c>
      <c r="C217" s="115">
        <v>7</v>
      </c>
      <c r="D217" s="115">
        <v>9</v>
      </c>
      <c r="E217" s="116" t="s">
        <v>412</v>
      </c>
      <c r="F217" s="117" t="s">
        <v>276</v>
      </c>
      <c r="G217" s="118">
        <v>5.4</v>
      </c>
    </row>
    <row r="218" spans="1:7">
      <c r="A218" s="113" t="s">
        <v>270</v>
      </c>
      <c r="B218" s="114">
        <v>907</v>
      </c>
      <c r="C218" s="115">
        <v>7</v>
      </c>
      <c r="D218" s="115">
        <v>9</v>
      </c>
      <c r="E218" s="116" t="s">
        <v>413</v>
      </c>
      <c r="F218" s="117" t="s">
        <v>257</v>
      </c>
      <c r="G218" s="118">
        <v>8292.6</v>
      </c>
    </row>
    <row r="219" spans="1:7" ht="63" customHeight="1">
      <c r="A219" s="113" t="s">
        <v>272</v>
      </c>
      <c r="B219" s="114">
        <v>907</v>
      </c>
      <c r="C219" s="115">
        <v>7</v>
      </c>
      <c r="D219" s="115">
        <v>9</v>
      </c>
      <c r="E219" s="116" t="s">
        <v>413</v>
      </c>
      <c r="F219" s="117" t="s">
        <v>41</v>
      </c>
      <c r="G219" s="118">
        <v>8088.5</v>
      </c>
    </row>
    <row r="220" spans="1:7" ht="31.5">
      <c r="A220" s="113" t="s">
        <v>273</v>
      </c>
      <c r="B220" s="114">
        <v>907</v>
      </c>
      <c r="C220" s="115">
        <v>7</v>
      </c>
      <c r="D220" s="115">
        <v>9</v>
      </c>
      <c r="E220" s="116" t="s">
        <v>413</v>
      </c>
      <c r="F220" s="117" t="s">
        <v>274</v>
      </c>
      <c r="G220" s="118">
        <v>80</v>
      </c>
    </row>
    <row r="221" spans="1:7">
      <c r="A221" s="113" t="s">
        <v>268</v>
      </c>
      <c r="B221" s="114">
        <v>907</v>
      </c>
      <c r="C221" s="115">
        <v>7</v>
      </c>
      <c r="D221" s="115">
        <v>9</v>
      </c>
      <c r="E221" s="116" t="s">
        <v>413</v>
      </c>
      <c r="F221" s="117" t="s">
        <v>269</v>
      </c>
      <c r="G221" s="118">
        <v>124.1</v>
      </c>
    </row>
    <row r="222" spans="1:7" ht="156.75" customHeight="1">
      <c r="A222" s="113" t="s">
        <v>277</v>
      </c>
      <c r="B222" s="114">
        <v>907</v>
      </c>
      <c r="C222" s="115">
        <v>7</v>
      </c>
      <c r="D222" s="115">
        <v>9</v>
      </c>
      <c r="E222" s="116" t="s">
        <v>414</v>
      </c>
      <c r="F222" s="117" t="s">
        <v>257</v>
      </c>
      <c r="G222" s="118">
        <v>3449.3</v>
      </c>
    </row>
    <row r="223" spans="1:7" ht="63" customHeight="1">
      <c r="A223" s="113" t="s">
        <v>272</v>
      </c>
      <c r="B223" s="114">
        <v>907</v>
      </c>
      <c r="C223" s="115">
        <v>7</v>
      </c>
      <c r="D223" s="115">
        <v>9</v>
      </c>
      <c r="E223" s="116" t="s">
        <v>414</v>
      </c>
      <c r="F223" s="117" t="s">
        <v>41</v>
      </c>
      <c r="G223" s="118">
        <v>3449.3</v>
      </c>
    </row>
    <row r="224" spans="1:7" ht="31.5">
      <c r="A224" s="113" t="s">
        <v>415</v>
      </c>
      <c r="B224" s="114">
        <v>907</v>
      </c>
      <c r="C224" s="115">
        <v>7</v>
      </c>
      <c r="D224" s="115">
        <v>9</v>
      </c>
      <c r="E224" s="116" t="s">
        <v>416</v>
      </c>
      <c r="F224" s="117" t="s">
        <v>257</v>
      </c>
      <c r="G224" s="118">
        <v>10</v>
      </c>
    </row>
    <row r="225" spans="1:7" ht="63">
      <c r="A225" s="113" t="s">
        <v>317</v>
      </c>
      <c r="B225" s="114">
        <v>907</v>
      </c>
      <c r="C225" s="115">
        <v>7</v>
      </c>
      <c r="D225" s="115">
        <v>9</v>
      </c>
      <c r="E225" s="116" t="s">
        <v>417</v>
      </c>
      <c r="F225" s="117" t="s">
        <v>257</v>
      </c>
      <c r="G225" s="118">
        <v>10</v>
      </c>
    </row>
    <row r="226" spans="1:7" ht="31.5">
      <c r="A226" s="113" t="s">
        <v>273</v>
      </c>
      <c r="B226" s="114">
        <v>907</v>
      </c>
      <c r="C226" s="115">
        <v>7</v>
      </c>
      <c r="D226" s="115">
        <v>9</v>
      </c>
      <c r="E226" s="116" t="s">
        <v>417</v>
      </c>
      <c r="F226" s="117" t="s">
        <v>274</v>
      </c>
      <c r="G226" s="118">
        <v>10</v>
      </c>
    </row>
    <row r="227" spans="1:7" ht="47.25">
      <c r="A227" s="113" t="s">
        <v>382</v>
      </c>
      <c r="B227" s="114">
        <v>907</v>
      </c>
      <c r="C227" s="115">
        <v>7</v>
      </c>
      <c r="D227" s="115">
        <v>9</v>
      </c>
      <c r="E227" s="116" t="s">
        <v>383</v>
      </c>
      <c r="F227" s="117" t="s">
        <v>257</v>
      </c>
      <c r="G227" s="118">
        <v>1228.3</v>
      </c>
    </row>
    <row r="228" spans="1:7" ht="63">
      <c r="A228" s="113" t="s">
        <v>418</v>
      </c>
      <c r="B228" s="114">
        <v>907</v>
      </c>
      <c r="C228" s="115">
        <v>7</v>
      </c>
      <c r="D228" s="115">
        <v>9</v>
      </c>
      <c r="E228" s="116" t="s">
        <v>384</v>
      </c>
      <c r="F228" s="117" t="s">
        <v>257</v>
      </c>
      <c r="G228" s="118">
        <v>1175.8</v>
      </c>
    </row>
    <row r="229" spans="1:7" ht="63" customHeight="1">
      <c r="A229" s="113" t="s">
        <v>272</v>
      </c>
      <c r="B229" s="114">
        <v>907</v>
      </c>
      <c r="C229" s="115">
        <v>7</v>
      </c>
      <c r="D229" s="115">
        <v>9</v>
      </c>
      <c r="E229" s="116" t="s">
        <v>384</v>
      </c>
      <c r="F229" s="117" t="s">
        <v>41</v>
      </c>
      <c r="G229" s="118">
        <v>40.9</v>
      </c>
    </row>
    <row r="230" spans="1:7" ht="31.5">
      <c r="A230" s="113" t="s">
        <v>273</v>
      </c>
      <c r="B230" s="114">
        <v>907</v>
      </c>
      <c r="C230" s="115">
        <v>7</v>
      </c>
      <c r="D230" s="115">
        <v>9</v>
      </c>
      <c r="E230" s="116" t="s">
        <v>384</v>
      </c>
      <c r="F230" s="117" t="s">
        <v>274</v>
      </c>
      <c r="G230" s="118">
        <v>1134.9000000000001</v>
      </c>
    </row>
    <row r="231" spans="1:7" ht="31.5">
      <c r="A231" s="113" t="s">
        <v>279</v>
      </c>
      <c r="B231" s="114">
        <v>907</v>
      </c>
      <c r="C231" s="115">
        <v>7</v>
      </c>
      <c r="D231" s="115">
        <v>9</v>
      </c>
      <c r="E231" s="116" t="s">
        <v>419</v>
      </c>
      <c r="F231" s="117" t="s">
        <v>257</v>
      </c>
      <c r="G231" s="118">
        <v>52.5</v>
      </c>
    </row>
    <row r="232" spans="1:7" ht="31.5">
      <c r="A232" s="113" t="s">
        <v>273</v>
      </c>
      <c r="B232" s="114">
        <v>907</v>
      </c>
      <c r="C232" s="115">
        <v>7</v>
      </c>
      <c r="D232" s="115">
        <v>9</v>
      </c>
      <c r="E232" s="116" t="s">
        <v>419</v>
      </c>
      <c r="F232" s="117" t="s">
        <v>274</v>
      </c>
      <c r="G232" s="118">
        <v>52.5</v>
      </c>
    </row>
    <row r="233" spans="1:7" ht="47.25">
      <c r="A233" s="113" t="s">
        <v>420</v>
      </c>
      <c r="B233" s="114">
        <v>907</v>
      </c>
      <c r="C233" s="115">
        <v>7</v>
      </c>
      <c r="D233" s="115">
        <v>9</v>
      </c>
      <c r="E233" s="116" t="s">
        <v>421</v>
      </c>
      <c r="F233" s="117" t="s">
        <v>257</v>
      </c>
      <c r="G233" s="118">
        <v>37.4</v>
      </c>
    </row>
    <row r="234" spans="1:7" ht="47.25">
      <c r="A234" s="113" t="s">
        <v>422</v>
      </c>
      <c r="B234" s="114">
        <v>907</v>
      </c>
      <c r="C234" s="115">
        <v>7</v>
      </c>
      <c r="D234" s="115">
        <v>9</v>
      </c>
      <c r="E234" s="116" t="s">
        <v>423</v>
      </c>
      <c r="F234" s="117" t="s">
        <v>257</v>
      </c>
      <c r="G234" s="118">
        <v>37.4</v>
      </c>
    </row>
    <row r="235" spans="1:7" ht="47.25">
      <c r="A235" s="113" t="s">
        <v>424</v>
      </c>
      <c r="B235" s="114">
        <v>907</v>
      </c>
      <c r="C235" s="115">
        <v>7</v>
      </c>
      <c r="D235" s="115">
        <v>9</v>
      </c>
      <c r="E235" s="116" t="s">
        <v>425</v>
      </c>
      <c r="F235" s="117" t="s">
        <v>257</v>
      </c>
      <c r="G235" s="118">
        <v>37.4</v>
      </c>
    </row>
    <row r="236" spans="1:7" ht="47.25">
      <c r="A236" s="113" t="s">
        <v>426</v>
      </c>
      <c r="B236" s="114">
        <v>907</v>
      </c>
      <c r="C236" s="115">
        <v>7</v>
      </c>
      <c r="D236" s="115">
        <v>9</v>
      </c>
      <c r="E236" s="116" t="s">
        <v>427</v>
      </c>
      <c r="F236" s="117" t="s">
        <v>257</v>
      </c>
      <c r="G236" s="118">
        <v>37.4</v>
      </c>
    </row>
    <row r="237" spans="1:7" ht="31.5">
      <c r="A237" s="113" t="s">
        <v>273</v>
      </c>
      <c r="B237" s="114">
        <v>907</v>
      </c>
      <c r="C237" s="115">
        <v>7</v>
      </c>
      <c r="D237" s="115">
        <v>9</v>
      </c>
      <c r="E237" s="116" t="s">
        <v>427</v>
      </c>
      <c r="F237" s="117" t="s">
        <v>274</v>
      </c>
      <c r="G237" s="118">
        <v>37.4</v>
      </c>
    </row>
    <row r="238" spans="1:7">
      <c r="A238" s="113" t="s">
        <v>428</v>
      </c>
      <c r="B238" s="114">
        <v>907</v>
      </c>
      <c r="C238" s="115">
        <v>10</v>
      </c>
      <c r="D238" s="115">
        <v>0</v>
      </c>
      <c r="E238" s="116" t="s">
        <v>257</v>
      </c>
      <c r="F238" s="117" t="s">
        <v>257</v>
      </c>
      <c r="G238" s="118">
        <v>18364.3</v>
      </c>
    </row>
    <row r="239" spans="1:7">
      <c r="A239" s="113" t="s">
        <v>429</v>
      </c>
      <c r="B239" s="114">
        <v>907</v>
      </c>
      <c r="C239" s="115">
        <v>10</v>
      </c>
      <c r="D239" s="115">
        <v>4</v>
      </c>
      <c r="E239" s="116" t="s">
        <v>257</v>
      </c>
      <c r="F239" s="117" t="s">
        <v>257</v>
      </c>
      <c r="G239" s="118">
        <v>18364.3</v>
      </c>
    </row>
    <row r="240" spans="1:7" ht="31.5">
      <c r="A240" s="113" t="s">
        <v>337</v>
      </c>
      <c r="B240" s="114">
        <v>907</v>
      </c>
      <c r="C240" s="115">
        <v>10</v>
      </c>
      <c r="D240" s="115">
        <v>4</v>
      </c>
      <c r="E240" s="116" t="s">
        <v>338</v>
      </c>
      <c r="F240" s="117" t="s">
        <v>257</v>
      </c>
      <c r="G240" s="118">
        <v>18364.3</v>
      </c>
    </row>
    <row r="241" spans="1:7" ht="31.5">
      <c r="A241" s="113" t="s">
        <v>339</v>
      </c>
      <c r="B241" s="114">
        <v>907</v>
      </c>
      <c r="C241" s="115">
        <v>10</v>
      </c>
      <c r="D241" s="115">
        <v>4</v>
      </c>
      <c r="E241" s="116" t="s">
        <v>340</v>
      </c>
      <c r="F241" s="117" t="s">
        <v>257</v>
      </c>
      <c r="G241" s="118">
        <v>18364.3</v>
      </c>
    </row>
    <row r="242" spans="1:7" ht="31.5">
      <c r="A242" s="113" t="s">
        <v>430</v>
      </c>
      <c r="B242" s="114">
        <v>907</v>
      </c>
      <c r="C242" s="115">
        <v>10</v>
      </c>
      <c r="D242" s="115">
        <v>4</v>
      </c>
      <c r="E242" s="116" t="s">
        <v>431</v>
      </c>
      <c r="F242" s="117" t="s">
        <v>257</v>
      </c>
      <c r="G242" s="118">
        <v>18364.3</v>
      </c>
    </row>
    <row r="243" spans="1:7" ht="47.25">
      <c r="A243" s="113" t="s">
        <v>432</v>
      </c>
      <c r="B243" s="114">
        <v>907</v>
      </c>
      <c r="C243" s="115">
        <v>10</v>
      </c>
      <c r="D243" s="115">
        <v>4</v>
      </c>
      <c r="E243" s="116" t="s">
        <v>433</v>
      </c>
      <c r="F243" s="117" t="s">
        <v>257</v>
      </c>
      <c r="G243" s="118">
        <v>18364.3</v>
      </c>
    </row>
    <row r="244" spans="1:7" ht="31.5">
      <c r="A244" s="113" t="s">
        <v>273</v>
      </c>
      <c r="B244" s="114">
        <v>907</v>
      </c>
      <c r="C244" s="115">
        <v>10</v>
      </c>
      <c r="D244" s="115">
        <v>4</v>
      </c>
      <c r="E244" s="116" t="s">
        <v>433</v>
      </c>
      <c r="F244" s="117" t="s">
        <v>274</v>
      </c>
      <c r="G244" s="118">
        <v>18364.3</v>
      </c>
    </row>
    <row r="245" spans="1:7" s="112" customFormat="1">
      <c r="A245" s="106" t="s">
        <v>434</v>
      </c>
      <c r="B245" s="107">
        <v>910</v>
      </c>
      <c r="C245" s="108">
        <v>0</v>
      </c>
      <c r="D245" s="108">
        <v>0</v>
      </c>
      <c r="E245" s="109" t="s">
        <v>257</v>
      </c>
      <c r="F245" s="110" t="s">
        <v>257</v>
      </c>
      <c r="G245" s="111">
        <v>159828.1</v>
      </c>
    </row>
    <row r="246" spans="1:7">
      <c r="A246" s="113" t="s">
        <v>435</v>
      </c>
      <c r="B246" s="114">
        <v>910</v>
      </c>
      <c r="C246" s="115">
        <v>1</v>
      </c>
      <c r="D246" s="115">
        <v>0</v>
      </c>
      <c r="E246" s="116" t="s">
        <v>257</v>
      </c>
      <c r="F246" s="117" t="s">
        <v>257</v>
      </c>
      <c r="G246" s="118">
        <v>38747</v>
      </c>
    </row>
    <row r="247" spans="1:7" ht="47.25">
      <c r="A247" s="113" t="s">
        <v>436</v>
      </c>
      <c r="B247" s="114">
        <v>910</v>
      </c>
      <c r="C247" s="115">
        <v>1</v>
      </c>
      <c r="D247" s="115">
        <v>6</v>
      </c>
      <c r="E247" s="116" t="s">
        <v>257</v>
      </c>
      <c r="F247" s="117" t="s">
        <v>257</v>
      </c>
      <c r="G247" s="118">
        <v>12349.3</v>
      </c>
    </row>
    <row r="248" spans="1:7" ht="47.25">
      <c r="A248" s="113" t="s">
        <v>437</v>
      </c>
      <c r="B248" s="114">
        <v>910</v>
      </c>
      <c r="C248" s="115">
        <v>1</v>
      </c>
      <c r="D248" s="115">
        <v>6</v>
      </c>
      <c r="E248" s="116" t="s">
        <v>438</v>
      </c>
      <c r="F248" s="117" t="s">
        <v>257</v>
      </c>
      <c r="G248" s="118">
        <v>12349.3</v>
      </c>
    </row>
    <row r="249" spans="1:7" ht="63" customHeight="1">
      <c r="A249" s="113" t="s">
        <v>439</v>
      </c>
      <c r="B249" s="114">
        <v>910</v>
      </c>
      <c r="C249" s="115">
        <v>1</v>
      </c>
      <c r="D249" s="115">
        <v>6</v>
      </c>
      <c r="E249" s="116" t="s">
        <v>440</v>
      </c>
      <c r="F249" s="117" t="s">
        <v>257</v>
      </c>
      <c r="G249" s="118">
        <v>12349.3</v>
      </c>
    </row>
    <row r="250" spans="1:7" ht="78.75">
      <c r="A250" s="113" t="s">
        <v>441</v>
      </c>
      <c r="B250" s="114">
        <v>910</v>
      </c>
      <c r="C250" s="115">
        <v>1</v>
      </c>
      <c r="D250" s="115">
        <v>6</v>
      </c>
      <c r="E250" s="116" t="s">
        <v>442</v>
      </c>
      <c r="F250" s="117" t="s">
        <v>257</v>
      </c>
      <c r="G250" s="118">
        <v>12349.3</v>
      </c>
    </row>
    <row r="251" spans="1:7" ht="17.25" customHeight="1">
      <c r="A251" s="113" t="s">
        <v>332</v>
      </c>
      <c r="B251" s="114">
        <v>910</v>
      </c>
      <c r="C251" s="115">
        <v>1</v>
      </c>
      <c r="D251" s="115">
        <v>6</v>
      </c>
      <c r="E251" s="116" t="s">
        <v>443</v>
      </c>
      <c r="F251" s="117" t="s">
        <v>257</v>
      </c>
      <c r="G251" s="118">
        <v>9328.5</v>
      </c>
    </row>
    <row r="252" spans="1:7" ht="63" customHeight="1">
      <c r="A252" s="113" t="s">
        <v>272</v>
      </c>
      <c r="B252" s="114">
        <v>910</v>
      </c>
      <c r="C252" s="115">
        <v>1</v>
      </c>
      <c r="D252" s="115">
        <v>6</v>
      </c>
      <c r="E252" s="116" t="s">
        <v>443</v>
      </c>
      <c r="F252" s="117" t="s">
        <v>41</v>
      </c>
      <c r="G252" s="118">
        <v>7209.9</v>
      </c>
    </row>
    <row r="253" spans="1:7" ht="31.5">
      <c r="A253" s="113" t="s">
        <v>273</v>
      </c>
      <c r="B253" s="114">
        <v>910</v>
      </c>
      <c r="C253" s="115">
        <v>1</v>
      </c>
      <c r="D253" s="115">
        <v>6</v>
      </c>
      <c r="E253" s="116" t="s">
        <v>443</v>
      </c>
      <c r="F253" s="117" t="s">
        <v>274</v>
      </c>
      <c r="G253" s="118">
        <v>2118.3000000000002</v>
      </c>
    </row>
    <row r="254" spans="1:7">
      <c r="A254" s="113" t="s">
        <v>275</v>
      </c>
      <c r="B254" s="114">
        <v>910</v>
      </c>
      <c r="C254" s="115">
        <v>1</v>
      </c>
      <c r="D254" s="115">
        <v>6</v>
      </c>
      <c r="E254" s="116" t="s">
        <v>443</v>
      </c>
      <c r="F254" s="117" t="s">
        <v>276</v>
      </c>
      <c r="G254" s="118">
        <v>0.2</v>
      </c>
    </row>
    <row r="255" spans="1:7" ht="156.75" customHeight="1">
      <c r="A255" s="113" t="s">
        <v>277</v>
      </c>
      <c r="B255" s="114">
        <v>910</v>
      </c>
      <c r="C255" s="115">
        <v>1</v>
      </c>
      <c r="D255" s="115">
        <v>6</v>
      </c>
      <c r="E255" s="116" t="s">
        <v>444</v>
      </c>
      <c r="F255" s="117" t="s">
        <v>257</v>
      </c>
      <c r="G255" s="118">
        <v>3020.9</v>
      </c>
    </row>
    <row r="256" spans="1:7" ht="63" customHeight="1">
      <c r="A256" s="113" t="s">
        <v>272</v>
      </c>
      <c r="B256" s="114">
        <v>910</v>
      </c>
      <c r="C256" s="115">
        <v>1</v>
      </c>
      <c r="D256" s="115">
        <v>6</v>
      </c>
      <c r="E256" s="116" t="s">
        <v>444</v>
      </c>
      <c r="F256" s="117" t="s">
        <v>41</v>
      </c>
      <c r="G256" s="118">
        <v>3020.9</v>
      </c>
    </row>
    <row r="257" spans="1:7">
      <c r="A257" s="113" t="s">
        <v>445</v>
      </c>
      <c r="B257" s="114">
        <v>910</v>
      </c>
      <c r="C257" s="115">
        <v>1</v>
      </c>
      <c r="D257" s="115">
        <v>13</v>
      </c>
      <c r="E257" s="116" t="s">
        <v>257</v>
      </c>
      <c r="F257" s="117" t="s">
        <v>257</v>
      </c>
      <c r="G257" s="118">
        <v>26397.599999999999</v>
      </c>
    </row>
    <row r="258" spans="1:7" ht="47.25">
      <c r="A258" s="113" t="s">
        <v>437</v>
      </c>
      <c r="B258" s="114">
        <v>910</v>
      </c>
      <c r="C258" s="115">
        <v>1</v>
      </c>
      <c r="D258" s="115">
        <v>13</v>
      </c>
      <c r="E258" s="116" t="s">
        <v>438</v>
      </c>
      <c r="F258" s="117" t="s">
        <v>257</v>
      </c>
      <c r="G258" s="118">
        <v>26397.599999999999</v>
      </c>
    </row>
    <row r="259" spans="1:7" ht="62.25" customHeight="1">
      <c r="A259" s="113" t="s">
        <v>439</v>
      </c>
      <c r="B259" s="114">
        <v>910</v>
      </c>
      <c r="C259" s="115">
        <v>1</v>
      </c>
      <c r="D259" s="115">
        <v>13</v>
      </c>
      <c r="E259" s="116" t="s">
        <v>440</v>
      </c>
      <c r="F259" s="117" t="s">
        <v>257</v>
      </c>
      <c r="G259" s="118">
        <v>26397.599999999999</v>
      </c>
    </row>
    <row r="260" spans="1:7" ht="78.75">
      <c r="A260" s="113" t="s">
        <v>441</v>
      </c>
      <c r="B260" s="114">
        <v>910</v>
      </c>
      <c r="C260" s="115">
        <v>1</v>
      </c>
      <c r="D260" s="115">
        <v>13</v>
      </c>
      <c r="E260" s="116" t="s">
        <v>442</v>
      </c>
      <c r="F260" s="117" t="s">
        <v>257</v>
      </c>
      <c r="G260" s="118">
        <v>26397.599999999999</v>
      </c>
    </row>
    <row r="261" spans="1:7">
      <c r="A261" s="113" t="s">
        <v>270</v>
      </c>
      <c r="B261" s="114">
        <v>910</v>
      </c>
      <c r="C261" s="115">
        <v>1</v>
      </c>
      <c r="D261" s="115">
        <v>13</v>
      </c>
      <c r="E261" s="116" t="s">
        <v>446</v>
      </c>
      <c r="F261" s="117" t="s">
        <v>257</v>
      </c>
      <c r="G261" s="118">
        <v>17943.5</v>
      </c>
    </row>
    <row r="262" spans="1:7" ht="63" customHeight="1">
      <c r="A262" s="113" t="s">
        <v>272</v>
      </c>
      <c r="B262" s="114">
        <v>910</v>
      </c>
      <c r="C262" s="115">
        <v>1</v>
      </c>
      <c r="D262" s="115">
        <v>13</v>
      </c>
      <c r="E262" s="116" t="s">
        <v>446</v>
      </c>
      <c r="F262" s="117" t="s">
        <v>41</v>
      </c>
      <c r="G262" s="118">
        <v>16170.7</v>
      </c>
    </row>
    <row r="263" spans="1:7" ht="31.5">
      <c r="A263" s="113" t="s">
        <v>273</v>
      </c>
      <c r="B263" s="114">
        <v>910</v>
      </c>
      <c r="C263" s="115">
        <v>1</v>
      </c>
      <c r="D263" s="115">
        <v>13</v>
      </c>
      <c r="E263" s="116" t="s">
        <v>446</v>
      </c>
      <c r="F263" s="117" t="s">
        <v>274</v>
      </c>
      <c r="G263" s="118">
        <v>1772.8</v>
      </c>
    </row>
    <row r="264" spans="1:7" ht="156.75" customHeight="1">
      <c r="A264" s="113" t="s">
        <v>277</v>
      </c>
      <c r="B264" s="114">
        <v>910</v>
      </c>
      <c r="C264" s="115">
        <v>1</v>
      </c>
      <c r="D264" s="115">
        <v>13</v>
      </c>
      <c r="E264" s="116" t="s">
        <v>444</v>
      </c>
      <c r="F264" s="117" t="s">
        <v>257</v>
      </c>
      <c r="G264" s="118">
        <v>8454.1</v>
      </c>
    </row>
    <row r="265" spans="1:7" ht="63" customHeight="1">
      <c r="A265" s="113" t="s">
        <v>272</v>
      </c>
      <c r="B265" s="114">
        <v>910</v>
      </c>
      <c r="C265" s="115">
        <v>1</v>
      </c>
      <c r="D265" s="115">
        <v>13</v>
      </c>
      <c r="E265" s="116" t="s">
        <v>444</v>
      </c>
      <c r="F265" s="117" t="s">
        <v>41</v>
      </c>
      <c r="G265" s="118">
        <v>8454.1</v>
      </c>
    </row>
    <row r="266" spans="1:7">
      <c r="A266" s="113" t="s">
        <v>258</v>
      </c>
      <c r="B266" s="114">
        <v>910</v>
      </c>
      <c r="C266" s="115">
        <v>7</v>
      </c>
      <c r="D266" s="115">
        <v>0</v>
      </c>
      <c r="E266" s="116" t="s">
        <v>257</v>
      </c>
      <c r="F266" s="117" t="s">
        <v>257</v>
      </c>
      <c r="G266" s="118">
        <v>90</v>
      </c>
    </row>
    <row r="267" spans="1:7" ht="31.5">
      <c r="A267" s="113" t="s">
        <v>281</v>
      </c>
      <c r="B267" s="114">
        <v>910</v>
      </c>
      <c r="C267" s="115">
        <v>7</v>
      </c>
      <c r="D267" s="115">
        <v>5</v>
      </c>
      <c r="E267" s="116" t="s">
        <v>257</v>
      </c>
      <c r="F267" s="117" t="s">
        <v>257</v>
      </c>
      <c r="G267" s="118">
        <v>90</v>
      </c>
    </row>
    <row r="268" spans="1:7" ht="47.25">
      <c r="A268" s="113" t="s">
        <v>437</v>
      </c>
      <c r="B268" s="114">
        <v>910</v>
      </c>
      <c r="C268" s="115">
        <v>7</v>
      </c>
      <c r="D268" s="115">
        <v>5</v>
      </c>
      <c r="E268" s="116" t="s">
        <v>438</v>
      </c>
      <c r="F268" s="117" t="s">
        <v>257</v>
      </c>
      <c r="G268" s="118">
        <v>90</v>
      </c>
    </row>
    <row r="269" spans="1:7" ht="62.25" customHeight="1">
      <c r="A269" s="113" t="s">
        <v>439</v>
      </c>
      <c r="B269" s="114">
        <v>910</v>
      </c>
      <c r="C269" s="115">
        <v>7</v>
      </c>
      <c r="D269" s="115">
        <v>5</v>
      </c>
      <c r="E269" s="116" t="s">
        <v>440</v>
      </c>
      <c r="F269" s="117" t="s">
        <v>257</v>
      </c>
      <c r="G269" s="118">
        <v>90</v>
      </c>
    </row>
    <row r="270" spans="1:7" ht="78.75">
      <c r="A270" s="113" t="s">
        <v>441</v>
      </c>
      <c r="B270" s="114">
        <v>910</v>
      </c>
      <c r="C270" s="115">
        <v>7</v>
      </c>
      <c r="D270" s="115">
        <v>5</v>
      </c>
      <c r="E270" s="116" t="s">
        <v>442</v>
      </c>
      <c r="F270" s="117" t="s">
        <v>257</v>
      </c>
      <c r="G270" s="118">
        <v>90</v>
      </c>
    </row>
    <row r="271" spans="1:7" ht="31.5">
      <c r="A271" s="113" t="s">
        <v>284</v>
      </c>
      <c r="B271" s="114">
        <v>910</v>
      </c>
      <c r="C271" s="115">
        <v>7</v>
      </c>
      <c r="D271" s="115">
        <v>5</v>
      </c>
      <c r="E271" s="116" t="s">
        <v>447</v>
      </c>
      <c r="F271" s="117" t="s">
        <v>257</v>
      </c>
      <c r="G271" s="118">
        <v>90</v>
      </c>
    </row>
    <row r="272" spans="1:7" ht="31.5">
      <c r="A272" s="113" t="s">
        <v>273</v>
      </c>
      <c r="B272" s="114">
        <v>910</v>
      </c>
      <c r="C272" s="115">
        <v>7</v>
      </c>
      <c r="D272" s="115">
        <v>5</v>
      </c>
      <c r="E272" s="116" t="s">
        <v>447</v>
      </c>
      <c r="F272" s="117" t="s">
        <v>274</v>
      </c>
      <c r="G272" s="118">
        <v>90</v>
      </c>
    </row>
    <row r="273" spans="1:7" ht="31.5">
      <c r="A273" s="113" t="s">
        <v>448</v>
      </c>
      <c r="B273" s="114">
        <v>910</v>
      </c>
      <c r="C273" s="115">
        <v>13</v>
      </c>
      <c r="D273" s="115">
        <v>0</v>
      </c>
      <c r="E273" s="116" t="s">
        <v>257</v>
      </c>
      <c r="F273" s="117" t="s">
        <v>257</v>
      </c>
      <c r="G273" s="118">
        <v>1.3</v>
      </c>
    </row>
    <row r="274" spans="1:7" ht="31.5">
      <c r="A274" s="113" t="s">
        <v>449</v>
      </c>
      <c r="B274" s="114">
        <v>910</v>
      </c>
      <c r="C274" s="115">
        <v>13</v>
      </c>
      <c r="D274" s="115">
        <v>1</v>
      </c>
      <c r="E274" s="116" t="s">
        <v>257</v>
      </c>
      <c r="F274" s="117" t="s">
        <v>257</v>
      </c>
      <c r="G274" s="118">
        <v>1.3</v>
      </c>
    </row>
    <row r="275" spans="1:7" ht="47.25">
      <c r="A275" s="113" t="s">
        <v>437</v>
      </c>
      <c r="B275" s="114">
        <v>910</v>
      </c>
      <c r="C275" s="115">
        <v>13</v>
      </c>
      <c r="D275" s="115">
        <v>1</v>
      </c>
      <c r="E275" s="116" t="s">
        <v>438</v>
      </c>
      <c r="F275" s="117" t="s">
        <v>257</v>
      </c>
      <c r="G275" s="118">
        <v>1.3</v>
      </c>
    </row>
    <row r="276" spans="1:7" ht="62.25" customHeight="1">
      <c r="A276" s="113" t="s">
        <v>439</v>
      </c>
      <c r="B276" s="114">
        <v>910</v>
      </c>
      <c r="C276" s="115">
        <v>13</v>
      </c>
      <c r="D276" s="115">
        <v>1</v>
      </c>
      <c r="E276" s="116" t="s">
        <v>440</v>
      </c>
      <c r="F276" s="117" t="s">
        <v>257</v>
      </c>
      <c r="G276" s="118">
        <v>1.3</v>
      </c>
    </row>
    <row r="277" spans="1:7" ht="31.5">
      <c r="A277" s="113" t="s">
        <v>450</v>
      </c>
      <c r="B277" s="114">
        <v>910</v>
      </c>
      <c r="C277" s="115">
        <v>13</v>
      </c>
      <c r="D277" s="115">
        <v>1</v>
      </c>
      <c r="E277" s="116" t="s">
        <v>451</v>
      </c>
      <c r="F277" s="117" t="s">
        <v>257</v>
      </c>
      <c r="G277" s="118">
        <v>1.3</v>
      </c>
    </row>
    <row r="278" spans="1:7">
      <c r="A278" s="113" t="s">
        <v>452</v>
      </c>
      <c r="B278" s="114">
        <v>910</v>
      </c>
      <c r="C278" s="115">
        <v>13</v>
      </c>
      <c r="D278" s="115">
        <v>1</v>
      </c>
      <c r="E278" s="116" t="s">
        <v>453</v>
      </c>
      <c r="F278" s="117" t="s">
        <v>257</v>
      </c>
      <c r="G278" s="118">
        <v>1.3</v>
      </c>
    </row>
    <row r="279" spans="1:7" ht="18.75" customHeight="1">
      <c r="A279" s="113" t="s">
        <v>454</v>
      </c>
      <c r="B279" s="114">
        <v>910</v>
      </c>
      <c r="C279" s="115">
        <v>13</v>
      </c>
      <c r="D279" s="115">
        <v>1</v>
      </c>
      <c r="E279" s="116" t="s">
        <v>453</v>
      </c>
      <c r="F279" s="117" t="s">
        <v>455</v>
      </c>
      <c r="G279" s="118">
        <v>1.3</v>
      </c>
    </row>
    <row r="280" spans="1:7" ht="47.25">
      <c r="A280" s="113" t="s">
        <v>456</v>
      </c>
      <c r="B280" s="114">
        <v>910</v>
      </c>
      <c r="C280" s="115">
        <v>14</v>
      </c>
      <c r="D280" s="115">
        <v>0</v>
      </c>
      <c r="E280" s="116" t="s">
        <v>257</v>
      </c>
      <c r="F280" s="117" t="s">
        <v>257</v>
      </c>
      <c r="G280" s="118">
        <v>120989.8</v>
      </c>
    </row>
    <row r="281" spans="1:7" ht="47.25">
      <c r="A281" s="113" t="s">
        <v>457</v>
      </c>
      <c r="B281" s="114">
        <v>910</v>
      </c>
      <c r="C281" s="115">
        <v>14</v>
      </c>
      <c r="D281" s="115">
        <v>1</v>
      </c>
      <c r="E281" s="116" t="s">
        <v>257</v>
      </c>
      <c r="F281" s="117" t="s">
        <v>257</v>
      </c>
      <c r="G281" s="118">
        <v>104061</v>
      </c>
    </row>
    <row r="282" spans="1:7" ht="47.25">
      <c r="A282" s="113" t="s">
        <v>437</v>
      </c>
      <c r="B282" s="114">
        <v>910</v>
      </c>
      <c r="C282" s="115">
        <v>14</v>
      </c>
      <c r="D282" s="115">
        <v>1</v>
      </c>
      <c r="E282" s="116" t="s">
        <v>438</v>
      </c>
      <c r="F282" s="117" t="s">
        <v>257</v>
      </c>
      <c r="G282" s="118">
        <v>104061</v>
      </c>
    </row>
    <row r="283" spans="1:7" ht="63">
      <c r="A283" s="113" t="s">
        <v>458</v>
      </c>
      <c r="B283" s="114">
        <v>910</v>
      </c>
      <c r="C283" s="115">
        <v>14</v>
      </c>
      <c r="D283" s="115">
        <v>1</v>
      </c>
      <c r="E283" s="116" t="s">
        <v>459</v>
      </c>
      <c r="F283" s="117" t="s">
        <v>257</v>
      </c>
      <c r="G283" s="118">
        <v>104061</v>
      </c>
    </row>
    <row r="284" spans="1:7" ht="30.75" customHeight="1">
      <c r="A284" s="113" t="s">
        <v>460</v>
      </c>
      <c r="B284" s="114">
        <v>910</v>
      </c>
      <c r="C284" s="115">
        <v>14</v>
      </c>
      <c r="D284" s="115">
        <v>1</v>
      </c>
      <c r="E284" s="116" t="s">
        <v>461</v>
      </c>
      <c r="F284" s="117" t="s">
        <v>257</v>
      </c>
      <c r="G284" s="118">
        <v>104061</v>
      </c>
    </row>
    <row r="285" spans="1:7" ht="47.25">
      <c r="A285" s="113" t="s">
        <v>462</v>
      </c>
      <c r="B285" s="114">
        <v>910</v>
      </c>
      <c r="C285" s="115">
        <v>14</v>
      </c>
      <c r="D285" s="115">
        <v>1</v>
      </c>
      <c r="E285" s="116" t="s">
        <v>463</v>
      </c>
      <c r="F285" s="117" t="s">
        <v>257</v>
      </c>
      <c r="G285" s="118">
        <v>103030.6</v>
      </c>
    </row>
    <row r="286" spans="1:7">
      <c r="A286" s="113" t="s">
        <v>464</v>
      </c>
      <c r="B286" s="114">
        <v>910</v>
      </c>
      <c r="C286" s="115">
        <v>14</v>
      </c>
      <c r="D286" s="115">
        <v>1</v>
      </c>
      <c r="E286" s="116" t="s">
        <v>463</v>
      </c>
      <c r="F286" s="117" t="s">
        <v>465</v>
      </c>
      <c r="G286" s="118">
        <v>103030.6</v>
      </c>
    </row>
    <row r="287" spans="1:7" ht="31.5">
      <c r="A287" s="113" t="s">
        <v>466</v>
      </c>
      <c r="B287" s="114">
        <v>910</v>
      </c>
      <c r="C287" s="115">
        <v>14</v>
      </c>
      <c r="D287" s="115">
        <v>1</v>
      </c>
      <c r="E287" s="116" t="s">
        <v>467</v>
      </c>
      <c r="F287" s="117" t="s">
        <v>257</v>
      </c>
      <c r="G287" s="118">
        <v>1030.4000000000001</v>
      </c>
    </row>
    <row r="288" spans="1:7">
      <c r="A288" s="113" t="s">
        <v>464</v>
      </c>
      <c r="B288" s="114">
        <v>910</v>
      </c>
      <c r="C288" s="115">
        <v>14</v>
      </c>
      <c r="D288" s="115">
        <v>1</v>
      </c>
      <c r="E288" s="116" t="s">
        <v>467</v>
      </c>
      <c r="F288" s="117" t="s">
        <v>465</v>
      </c>
      <c r="G288" s="118">
        <v>1030.4000000000001</v>
      </c>
    </row>
    <row r="289" spans="1:7">
      <c r="A289" s="113" t="s">
        <v>468</v>
      </c>
      <c r="B289" s="114">
        <v>910</v>
      </c>
      <c r="C289" s="115">
        <v>14</v>
      </c>
      <c r="D289" s="115">
        <v>3</v>
      </c>
      <c r="E289" s="116" t="s">
        <v>257</v>
      </c>
      <c r="F289" s="117" t="s">
        <v>257</v>
      </c>
      <c r="G289" s="118">
        <v>16928.8</v>
      </c>
    </row>
    <row r="290" spans="1:7" ht="47.25">
      <c r="A290" s="113" t="s">
        <v>437</v>
      </c>
      <c r="B290" s="114">
        <v>910</v>
      </c>
      <c r="C290" s="115">
        <v>14</v>
      </c>
      <c r="D290" s="115">
        <v>3</v>
      </c>
      <c r="E290" s="116" t="s">
        <v>438</v>
      </c>
      <c r="F290" s="117" t="s">
        <v>257</v>
      </c>
      <c r="G290" s="118">
        <v>16628.8</v>
      </c>
    </row>
    <row r="291" spans="1:7" ht="63">
      <c r="A291" s="113" t="s">
        <v>458</v>
      </c>
      <c r="B291" s="114">
        <v>910</v>
      </c>
      <c r="C291" s="115">
        <v>14</v>
      </c>
      <c r="D291" s="115">
        <v>3</v>
      </c>
      <c r="E291" s="116" t="s">
        <v>459</v>
      </c>
      <c r="F291" s="117" t="s">
        <v>257</v>
      </c>
      <c r="G291" s="118">
        <v>16628.8</v>
      </c>
    </row>
    <row r="292" spans="1:7" ht="30.75" customHeight="1">
      <c r="A292" s="113" t="s">
        <v>460</v>
      </c>
      <c r="B292" s="114">
        <v>910</v>
      </c>
      <c r="C292" s="115">
        <v>14</v>
      </c>
      <c r="D292" s="115">
        <v>3</v>
      </c>
      <c r="E292" s="116" t="s">
        <v>461</v>
      </c>
      <c r="F292" s="117" t="s">
        <v>257</v>
      </c>
      <c r="G292" s="118">
        <v>16628.8</v>
      </c>
    </row>
    <row r="293" spans="1:7" ht="47.25">
      <c r="A293" s="113" t="s">
        <v>469</v>
      </c>
      <c r="B293" s="114">
        <v>910</v>
      </c>
      <c r="C293" s="115">
        <v>14</v>
      </c>
      <c r="D293" s="115">
        <v>3</v>
      </c>
      <c r="E293" s="116" t="s">
        <v>470</v>
      </c>
      <c r="F293" s="117" t="s">
        <v>257</v>
      </c>
      <c r="G293" s="118">
        <v>16628.8</v>
      </c>
    </row>
    <row r="294" spans="1:7">
      <c r="A294" s="113" t="s">
        <v>464</v>
      </c>
      <c r="B294" s="114">
        <v>910</v>
      </c>
      <c r="C294" s="115">
        <v>14</v>
      </c>
      <c r="D294" s="115">
        <v>3</v>
      </c>
      <c r="E294" s="116" t="s">
        <v>470</v>
      </c>
      <c r="F294" s="117" t="s">
        <v>465</v>
      </c>
      <c r="G294" s="118">
        <v>16628.8</v>
      </c>
    </row>
    <row r="295" spans="1:7">
      <c r="A295" s="113" t="s">
        <v>471</v>
      </c>
      <c r="B295" s="114">
        <v>910</v>
      </c>
      <c r="C295" s="115">
        <v>14</v>
      </c>
      <c r="D295" s="115">
        <v>3</v>
      </c>
      <c r="E295" s="116" t="s">
        <v>472</v>
      </c>
      <c r="F295" s="117" t="s">
        <v>257</v>
      </c>
      <c r="G295" s="118">
        <v>300</v>
      </c>
    </row>
    <row r="296" spans="1:7">
      <c r="A296" s="113" t="s">
        <v>473</v>
      </c>
      <c r="B296" s="114">
        <v>910</v>
      </c>
      <c r="C296" s="115">
        <v>14</v>
      </c>
      <c r="D296" s="115">
        <v>3</v>
      </c>
      <c r="E296" s="116" t="s">
        <v>474</v>
      </c>
      <c r="F296" s="117" t="s">
        <v>257</v>
      </c>
      <c r="G296" s="118">
        <v>300</v>
      </c>
    </row>
    <row r="297" spans="1:7" ht="31.5">
      <c r="A297" s="113" t="s">
        <v>475</v>
      </c>
      <c r="B297" s="114">
        <v>910</v>
      </c>
      <c r="C297" s="115">
        <v>14</v>
      </c>
      <c r="D297" s="115">
        <v>3</v>
      </c>
      <c r="E297" s="116" t="s">
        <v>476</v>
      </c>
      <c r="F297" s="117" t="s">
        <v>257</v>
      </c>
      <c r="G297" s="118">
        <v>300</v>
      </c>
    </row>
    <row r="298" spans="1:7">
      <c r="A298" s="113" t="s">
        <v>464</v>
      </c>
      <c r="B298" s="114">
        <v>910</v>
      </c>
      <c r="C298" s="115">
        <v>14</v>
      </c>
      <c r="D298" s="115">
        <v>3</v>
      </c>
      <c r="E298" s="116" t="s">
        <v>476</v>
      </c>
      <c r="F298" s="117" t="s">
        <v>465</v>
      </c>
      <c r="G298" s="118">
        <v>300</v>
      </c>
    </row>
    <row r="299" spans="1:7" s="112" customFormat="1" ht="31.5">
      <c r="A299" s="106" t="s">
        <v>477</v>
      </c>
      <c r="B299" s="107">
        <v>913</v>
      </c>
      <c r="C299" s="108">
        <v>0</v>
      </c>
      <c r="D299" s="108">
        <v>0</v>
      </c>
      <c r="E299" s="109" t="s">
        <v>257</v>
      </c>
      <c r="F299" s="110" t="s">
        <v>257</v>
      </c>
      <c r="G299" s="111">
        <v>45090.8</v>
      </c>
    </row>
    <row r="300" spans="1:7">
      <c r="A300" s="113" t="s">
        <v>435</v>
      </c>
      <c r="B300" s="114">
        <v>913</v>
      </c>
      <c r="C300" s="115">
        <v>1</v>
      </c>
      <c r="D300" s="115">
        <v>0</v>
      </c>
      <c r="E300" s="116" t="s">
        <v>257</v>
      </c>
      <c r="F300" s="117" t="s">
        <v>257</v>
      </c>
      <c r="G300" s="118">
        <v>32963.1</v>
      </c>
    </row>
    <row r="301" spans="1:7">
      <c r="A301" s="113" t="s">
        <v>445</v>
      </c>
      <c r="B301" s="114">
        <v>913</v>
      </c>
      <c r="C301" s="115">
        <v>1</v>
      </c>
      <c r="D301" s="115">
        <v>13</v>
      </c>
      <c r="E301" s="116" t="s">
        <v>257</v>
      </c>
      <c r="F301" s="117" t="s">
        <v>257</v>
      </c>
      <c r="G301" s="118">
        <v>32963.1</v>
      </c>
    </row>
    <row r="302" spans="1:7" ht="47.25">
      <c r="A302" s="113" t="s">
        <v>478</v>
      </c>
      <c r="B302" s="114">
        <v>913</v>
      </c>
      <c r="C302" s="115">
        <v>1</v>
      </c>
      <c r="D302" s="115">
        <v>13</v>
      </c>
      <c r="E302" s="116" t="s">
        <v>479</v>
      </c>
      <c r="F302" s="117" t="s">
        <v>257</v>
      </c>
      <c r="G302" s="118">
        <v>32963.1</v>
      </c>
    </row>
    <row r="303" spans="1:7" ht="63">
      <c r="A303" s="113" t="s">
        <v>480</v>
      </c>
      <c r="B303" s="114">
        <v>913</v>
      </c>
      <c r="C303" s="115">
        <v>1</v>
      </c>
      <c r="D303" s="115">
        <v>13</v>
      </c>
      <c r="E303" s="116" t="s">
        <v>481</v>
      </c>
      <c r="F303" s="117" t="s">
        <v>257</v>
      </c>
      <c r="G303" s="118">
        <v>1217.5999999999999</v>
      </c>
    </row>
    <row r="304" spans="1:7" ht="30.75" customHeight="1">
      <c r="A304" s="113" t="s">
        <v>482</v>
      </c>
      <c r="B304" s="114">
        <v>913</v>
      </c>
      <c r="C304" s="115">
        <v>1</v>
      </c>
      <c r="D304" s="115">
        <v>13</v>
      </c>
      <c r="E304" s="116" t="s">
        <v>483</v>
      </c>
      <c r="F304" s="117" t="s">
        <v>257</v>
      </c>
      <c r="G304" s="118">
        <v>1217.5999999999999</v>
      </c>
    </row>
    <row r="305" spans="1:7" ht="31.5">
      <c r="A305" s="113" t="s">
        <v>484</v>
      </c>
      <c r="B305" s="114">
        <v>913</v>
      </c>
      <c r="C305" s="115">
        <v>1</v>
      </c>
      <c r="D305" s="115">
        <v>13</v>
      </c>
      <c r="E305" s="116" t="s">
        <v>485</v>
      </c>
      <c r="F305" s="117" t="s">
        <v>257</v>
      </c>
      <c r="G305" s="118">
        <v>205</v>
      </c>
    </row>
    <row r="306" spans="1:7" ht="31.5">
      <c r="A306" s="113" t="s">
        <v>273</v>
      </c>
      <c r="B306" s="114">
        <v>913</v>
      </c>
      <c r="C306" s="115">
        <v>1</v>
      </c>
      <c r="D306" s="115">
        <v>13</v>
      </c>
      <c r="E306" s="116" t="s">
        <v>485</v>
      </c>
      <c r="F306" s="117" t="s">
        <v>274</v>
      </c>
      <c r="G306" s="118">
        <v>205</v>
      </c>
    </row>
    <row r="307" spans="1:7" ht="31.5">
      <c r="A307" s="113" t="s">
        <v>486</v>
      </c>
      <c r="B307" s="114">
        <v>913</v>
      </c>
      <c r="C307" s="115">
        <v>1</v>
      </c>
      <c r="D307" s="115">
        <v>13</v>
      </c>
      <c r="E307" s="116" t="s">
        <v>487</v>
      </c>
      <c r="F307" s="117" t="s">
        <v>257</v>
      </c>
      <c r="G307" s="118">
        <v>208</v>
      </c>
    </row>
    <row r="308" spans="1:7" ht="31.5">
      <c r="A308" s="113" t="s">
        <v>273</v>
      </c>
      <c r="B308" s="114">
        <v>913</v>
      </c>
      <c r="C308" s="115">
        <v>1</v>
      </c>
      <c r="D308" s="115">
        <v>13</v>
      </c>
      <c r="E308" s="116" t="s">
        <v>487</v>
      </c>
      <c r="F308" s="117" t="s">
        <v>274</v>
      </c>
      <c r="G308" s="118">
        <v>208</v>
      </c>
    </row>
    <row r="309" spans="1:7">
      <c r="A309" s="113" t="s">
        <v>488</v>
      </c>
      <c r="B309" s="114">
        <v>913</v>
      </c>
      <c r="C309" s="115">
        <v>1</v>
      </c>
      <c r="D309" s="115">
        <v>13</v>
      </c>
      <c r="E309" s="116" t="s">
        <v>489</v>
      </c>
      <c r="F309" s="117" t="s">
        <v>257</v>
      </c>
      <c r="G309" s="118">
        <v>455</v>
      </c>
    </row>
    <row r="310" spans="1:7" ht="31.5">
      <c r="A310" s="113" t="s">
        <v>273</v>
      </c>
      <c r="B310" s="114">
        <v>913</v>
      </c>
      <c r="C310" s="115">
        <v>1</v>
      </c>
      <c r="D310" s="115">
        <v>13</v>
      </c>
      <c r="E310" s="116" t="s">
        <v>489</v>
      </c>
      <c r="F310" s="117" t="s">
        <v>274</v>
      </c>
      <c r="G310" s="118">
        <v>211.2</v>
      </c>
    </row>
    <row r="311" spans="1:7">
      <c r="A311" s="113" t="s">
        <v>275</v>
      </c>
      <c r="B311" s="114">
        <v>913</v>
      </c>
      <c r="C311" s="115">
        <v>1</v>
      </c>
      <c r="D311" s="115">
        <v>13</v>
      </c>
      <c r="E311" s="116" t="s">
        <v>489</v>
      </c>
      <c r="F311" s="117" t="s">
        <v>276</v>
      </c>
      <c r="G311" s="118">
        <v>243.7</v>
      </c>
    </row>
    <row r="312" spans="1:7" ht="20.25" customHeight="1">
      <c r="A312" s="113" t="s">
        <v>490</v>
      </c>
      <c r="B312" s="114">
        <v>913</v>
      </c>
      <c r="C312" s="115">
        <v>1</v>
      </c>
      <c r="D312" s="115">
        <v>13</v>
      </c>
      <c r="E312" s="116" t="s">
        <v>491</v>
      </c>
      <c r="F312" s="117" t="s">
        <v>257</v>
      </c>
      <c r="G312" s="118">
        <v>349.6</v>
      </c>
    </row>
    <row r="313" spans="1:7" ht="31.5">
      <c r="A313" s="113" t="s">
        <v>273</v>
      </c>
      <c r="B313" s="114">
        <v>913</v>
      </c>
      <c r="C313" s="115">
        <v>1</v>
      </c>
      <c r="D313" s="115">
        <v>13</v>
      </c>
      <c r="E313" s="116" t="s">
        <v>491</v>
      </c>
      <c r="F313" s="117" t="s">
        <v>274</v>
      </c>
      <c r="G313" s="118">
        <v>349.6</v>
      </c>
    </row>
    <row r="314" spans="1:7" ht="62.25" customHeight="1">
      <c r="A314" s="113" t="s">
        <v>492</v>
      </c>
      <c r="B314" s="114">
        <v>913</v>
      </c>
      <c r="C314" s="115">
        <v>1</v>
      </c>
      <c r="D314" s="115">
        <v>13</v>
      </c>
      <c r="E314" s="116" t="s">
        <v>493</v>
      </c>
      <c r="F314" s="117" t="s">
        <v>257</v>
      </c>
      <c r="G314" s="118">
        <v>27526.2</v>
      </c>
    </row>
    <row r="315" spans="1:7" ht="63">
      <c r="A315" s="113" t="s">
        <v>494</v>
      </c>
      <c r="B315" s="114">
        <v>913</v>
      </c>
      <c r="C315" s="115">
        <v>1</v>
      </c>
      <c r="D315" s="115">
        <v>13</v>
      </c>
      <c r="E315" s="116" t="s">
        <v>495</v>
      </c>
      <c r="F315" s="117" t="s">
        <v>257</v>
      </c>
      <c r="G315" s="118">
        <v>27526.2</v>
      </c>
    </row>
    <row r="316" spans="1:7" ht="31.5">
      <c r="A316" s="113" t="s">
        <v>496</v>
      </c>
      <c r="B316" s="114">
        <v>913</v>
      </c>
      <c r="C316" s="115">
        <v>1</v>
      </c>
      <c r="D316" s="115">
        <v>13</v>
      </c>
      <c r="E316" s="116" t="s">
        <v>497</v>
      </c>
      <c r="F316" s="117" t="s">
        <v>257</v>
      </c>
      <c r="G316" s="118">
        <v>18944.7</v>
      </c>
    </row>
    <row r="317" spans="1:7" ht="31.5">
      <c r="A317" s="113" t="s">
        <v>498</v>
      </c>
      <c r="B317" s="114">
        <v>913</v>
      </c>
      <c r="C317" s="115">
        <v>1</v>
      </c>
      <c r="D317" s="115">
        <v>13</v>
      </c>
      <c r="E317" s="116" t="s">
        <v>497</v>
      </c>
      <c r="F317" s="117" t="s">
        <v>499</v>
      </c>
      <c r="G317" s="118">
        <v>18944.7</v>
      </c>
    </row>
    <row r="318" spans="1:7" ht="31.5">
      <c r="A318" s="113" t="s">
        <v>500</v>
      </c>
      <c r="B318" s="114">
        <v>913</v>
      </c>
      <c r="C318" s="115">
        <v>1</v>
      </c>
      <c r="D318" s="115">
        <v>13</v>
      </c>
      <c r="E318" s="116" t="s">
        <v>501</v>
      </c>
      <c r="F318" s="117" t="s">
        <v>257</v>
      </c>
      <c r="G318" s="118">
        <v>2185.1999999999998</v>
      </c>
    </row>
    <row r="319" spans="1:7" ht="31.5">
      <c r="A319" s="113" t="s">
        <v>498</v>
      </c>
      <c r="B319" s="114">
        <v>913</v>
      </c>
      <c r="C319" s="115">
        <v>1</v>
      </c>
      <c r="D319" s="115">
        <v>13</v>
      </c>
      <c r="E319" s="116" t="s">
        <v>501</v>
      </c>
      <c r="F319" s="117" t="s">
        <v>499</v>
      </c>
      <c r="G319" s="118">
        <v>2185.1999999999998</v>
      </c>
    </row>
    <row r="320" spans="1:7" ht="156.75" customHeight="1">
      <c r="A320" s="113" t="s">
        <v>277</v>
      </c>
      <c r="B320" s="114">
        <v>913</v>
      </c>
      <c r="C320" s="115">
        <v>1</v>
      </c>
      <c r="D320" s="115">
        <v>13</v>
      </c>
      <c r="E320" s="116" t="s">
        <v>502</v>
      </c>
      <c r="F320" s="117" t="s">
        <v>257</v>
      </c>
      <c r="G320" s="118">
        <v>6396.3</v>
      </c>
    </row>
    <row r="321" spans="1:7" ht="31.5">
      <c r="A321" s="113" t="s">
        <v>498</v>
      </c>
      <c r="B321" s="114">
        <v>913</v>
      </c>
      <c r="C321" s="115">
        <v>1</v>
      </c>
      <c r="D321" s="115">
        <v>13</v>
      </c>
      <c r="E321" s="116" t="s">
        <v>502</v>
      </c>
      <c r="F321" s="117" t="s">
        <v>499</v>
      </c>
      <c r="G321" s="118">
        <v>6396.3</v>
      </c>
    </row>
    <row r="322" spans="1:7" ht="63">
      <c r="A322" s="113" t="s">
        <v>503</v>
      </c>
      <c r="B322" s="114">
        <v>913</v>
      </c>
      <c r="C322" s="115">
        <v>1</v>
      </c>
      <c r="D322" s="115">
        <v>13</v>
      </c>
      <c r="E322" s="116" t="s">
        <v>504</v>
      </c>
      <c r="F322" s="117" t="s">
        <v>257</v>
      </c>
      <c r="G322" s="118">
        <v>4219.3999999999996</v>
      </c>
    </row>
    <row r="323" spans="1:7" ht="31.5">
      <c r="A323" s="113" t="s">
        <v>505</v>
      </c>
      <c r="B323" s="114">
        <v>913</v>
      </c>
      <c r="C323" s="115">
        <v>1</v>
      </c>
      <c r="D323" s="115">
        <v>13</v>
      </c>
      <c r="E323" s="116" t="s">
        <v>506</v>
      </c>
      <c r="F323" s="117" t="s">
        <v>257</v>
      </c>
      <c r="G323" s="118">
        <v>4219.3999999999996</v>
      </c>
    </row>
    <row r="324" spans="1:7" ht="31.5">
      <c r="A324" s="113" t="s">
        <v>411</v>
      </c>
      <c r="B324" s="114">
        <v>913</v>
      </c>
      <c r="C324" s="115">
        <v>1</v>
      </c>
      <c r="D324" s="115">
        <v>13</v>
      </c>
      <c r="E324" s="116" t="s">
        <v>507</v>
      </c>
      <c r="F324" s="117" t="s">
        <v>257</v>
      </c>
      <c r="G324" s="118">
        <v>3143.2</v>
      </c>
    </row>
    <row r="325" spans="1:7" ht="63" customHeight="1">
      <c r="A325" s="113" t="s">
        <v>272</v>
      </c>
      <c r="B325" s="114">
        <v>913</v>
      </c>
      <c r="C325" s="115">
        <v>1</v>
      </c>
      <c r="D325" s="115">
        <v>13</v>
      </c>
      <c r="E325" s="116" t="s">
        <v>507</v>
      </c>
      <c r="F325" s="117" t="s">
        <v>41</v>
      </c>
      <c r="G325" s="118">
        <v>2986.3</v>
      </c>
    </row>
    <row r="326" spans="1:7" ht="31.5">
      <c r="A326" s="113" t="s">
        <v>273</v>
      </c>
      <c r="B326" s="114">
        <v>913</v>
      </c>
      <c r="C326" s="115">
        <v>1</v>
      </c>
      <c r="D326" s="115">
        <v>13</v>
      </c>
      <c r="E326" s="116" t="s">
        <v>507</v>
      </c>
      <c r="F326" s="117" t="s">
        <v>274</v>
      </c>
      <c r="G326" s="118">
        <v>156.9</v>
      </c>
    </row>
    <row r="327" spans="1:7" ht="156.75" customHeight="1">
      <c r="A327" s="113" t="s">
        <v>277</v>
      </c>
      <c r="B327" s="114">
        <v>913</v>
      </c>
      <c r="C327" s="115">
        <v>1</v>
      </c>
      <c r="D327" s="115">
        <v>13</v>
      </c>
      <c r="E327" s="116" t="s">
        <v>508</v>
      </c>
      <c r="F327" s="117" t="s">
        <v>257</v>
      </c>
      <c r="G327" s="118">
        <v>1076.2</v>
      </c>
    </row>
    <row r="328" spans="1:7" ht="63" customHeight="1">
      <c r="A328" s="113" t="s">
        <v>272</v>
      </c>
      <c r="B328" s="114">
        <v>913</v>
      </c>
      <c r="C328" s="115">
        <v>1</v>
      </c>
      <c r="D328" s="115">
        <v>13</v>
      </c>
      <c r="E328" s="116" t="s">
        <v>508</v>
      </c>
      <c r="F328" s="117" t="s">
        <v>41</v>
      </c>
      <c r="G328" s="118">
        <v>1076.2</v>
      </c>
    </row>
    <row r="329" spans="1:7">
      <c r="A329" s="113" t="s">
        <v>509</v>
      </c>
      <c r="B329" s="114">
        <v>913</v>
      </c>
      <c r="C329" s="115">
        <v>4</v>
      </c>
      <c r="D329" s="115">
        <v>0</v>
      </c>
      <c r="E329" s="116" t="s">
        <v>257</v>
      </c>
      <c r="F329" s="117" t="s">
        <v>257</v>
      </c>
      <c r="G329" s="118">
        <v>8278.5</v>
      </c>
    </row>
    <row r="330" spans="1:7">
      <c r="A330" s="113" t="s">
        <v>510</v>
      </c>
      <c r="B330" s="114">
        <v>913</v>
      </c>
      <c r="C330" s="115">
        <v>4</v>
      </c>
      <c r="D330" s="115">
        <v>9</v>
      </c>
      <c r="E330" s="116" t="s">
        <v>257</v>
      </c>
      <c r="F330" s="117" t="s">
        <v>257</v>
      </c>
      <c r="G330" s="118">
        <v>8081.6</v>
      </c>
    </row>
    <row r="331" spans="1:7" ht="47.25">
      <c r="A331" s="113" t="s">
        <v>478</v>
      </c>
      <c r="B331" s="114">
        <v>913</v>
      </c>
      <c r="C331" s="115">
        <v>4</v>
      </c>
      <c r="D331" s="115">
        <v>9</v>
      </c>
      <c r="E331" s="116" t="s">
        <v>479</v>
      </c>
      <c r="F331" s="117" t="s">
        <v>257</v>
      </c>
      <c r="G331" s="118">
        <v>8081.6</v>
      </c>
    </row>
    <row r="332" spans="1:7" ht="62.25" customHeight="1">
      <c r="A332" s="113" t="s">
        <v>492</v>
      </c>
      <c r="B332" s="114">
        <v>913</v>
      </c>
      <c r="C332" s="115">
        <v>4</v>
      </c>
      <c r="D332" s="115">
        <v>9</v>
      </c>
      <c r="E332" s="116" t="s">
        <v>493</v>
      </c>
      <c r="F332" s="117" t="s">
        <v>257</v>
      </c>
      <c r="G332" s="118">
        <v>8081.6</v>
      </c>
    </row>
    <row r="333" spans="1:7" ht="63">
      <c r="A333" s="113" t="s">
        <v>494</v>
      </c>
      <c r="B333" s="114">
        <v>913</v>
      </c>
      <c r="C333" s="115">
        <v>4</v>
      </c>
      <c r="D333" s="115">
        <v>9</v>
      </c>
      <c r="E333" s="116" t="s">
        <v>495</v>
      </c>
      <c r="F333" s="117" t="s">
        <v>257</v>
      </c>
      <c r="G333" s="118">
        <v>8081.6</v>
      </c>
    </row>
    <row r="334" spans="1:7" ht="47.25">
      <c r="A334" s="113" t="s">
        <v>511</v>
      </c>
      <c r="B334" s="114">
        <v>913</v>
      </c>
      <c r="C334" s="115">
        <v>4</v>
      </c>
      <c r="D334" s="115">
        <v>9</v>
      </c>
      <c r="E334" s="116" t="s">
        <v>512</v>
      </c>
      <c r="F334" s="117" t="s">
        <v>257</v>
      </c>
      <c r="G334" s="118">
        <v>8081.6</v>
      </c>
    </row>
    <row r="335" spans="1:7" ht="31.5">
      <c r="A335" s="113" t="s">
        <v>498</v>
      </c>
      <c r="B335" s="114">
        <v>913</v>
      </c>
      <c r="C335" s="115">
        <v>4</v>
      </c>
      <c r="D335" s="115">
        <v>9</v>
      </c>
      <c r="E335" s="116" t="s">
        <v>512</v>
      </c>
      <c r="F335" s="117" t="s">
        <v>499</v>
      </c>
      <c r="G335" s="118">
        <v>8081.6</v>
      </c>
    </row>
    <row r="336" spans="1:7">
      <c r="A336" s="113" t="s">
        <v>513</v>
      </c>
      <c r="B336" s="114">
        <v>913</v>
      </c>
      <c r="C336" s="115">
        <v>4</v>
      </c>
      <c r="D336" s="115">
        <v>12</v>
      </c>
      <c r="E336" s="116" t="s">
        <v>257</v>
      </c>
      <c r="F336" s="117" t="s">
        <v>257</v>
      </c>
      <c r="G336" s="118">
        <v>196.9</v>
      </c>
    </row>
    <row r="337" spans="1:7" ht="47.25">
      <c r="A337" s="113" t="s">
        <v>478</v>
      </c>
      <c r="B337" s="114">
        <v>913</v>
      </c>
      <c r="C337" s="115">
        <v>4</v>
      </c>
      <c r="D337" s="115">
        <v>12</v>
      </c>
      <c r="E337" s="116" t="s">
        <v>479</v>
      </c>
      <c r="F337" s="117" t="s">
        <v>257</v>
      </c>
      <c r="G337" s="118">
        <v>196.9</v>
      </c>
    </row>
    <row r="338" spans="1:7" ht="63">
      <c r="A338" s="113" t="s">
        <v>480</v>
      </c>
      <c r="B338" s="114">
        <v>913</v>
      </c>
      <c r="C338" s="115">
        <v>4</v>
      </c>
      <c r="D338" s="115">
        <v>12</v>
      </c>
      <c r="E338" s="116" t="s">
        <v>481</v>
      </c>
      <c r="F338" s="117" t="s">
        <v>257</v>
      </c>
      <c r="G338" s="118">
        <v>196.9</v>
      </c>
    </row>
    <row r="339" spans="1:7" ht="47.25">
      <c r="A339" s="113" t="s">
        <v>482</v>
      </c>
      <c r="B339" s="114">
        <v>913</v>
      </c>
      <c r="C339" s="115">
        <v>4</v>
      </c>
      <c r="D339" s="115">
        <v>12</v>
      </c>
      <c r="E339" s="116" t="s">
        <v>483</v>
      </c>
      <c r="F339" s="117" t="s">
        <v>257</v>
      </c>
      <c r="G339" s="118">
        <v>196.9</v>
      </c>
    </row>
    <row r="340" spans="1:7" ht="47.25">
      <c r="A340" s="113" t="s">
        <v>514</v>
      </c>
      <c r="B340" s="114">
        <v>913</v>
      </c>
      <c r="C340" s="115">
        <v>4</v>
      </c>
      <c r="D340" s="115">
        <v>12</v>
      </c>
      <c r="E340" s="116" t="s">
        <v>515</v>
      </c>
      <c r="F340" s="117" t="s">
        <v>257</v>
      </c>
      <c r="G340" s="118">
        <v>196.9</v>
      </c>
    </row>
    <row r="341" spans="1:7" ht="31.5">
      <c r="A341" s="113" t="s">
        <v>273</v>
      </c>
      <c r="B341" s="114">
        <v>913</v>
      </c>
      <c r="C341" s="115">
        <v>4</v>
      </c>
      <c r="D341" s="115">
        <v>12</v>
      </c>
      <c r="E341" s="116" t="s">
        <v>515</v>
      </c>
      <c r="F341" s="117" t="s">
        <v>274</v>
      </c>
      <c r="G341" s="118">
        <v>196.9</v>
      </c>
    </row>
    <row r="342" spans="1:7">
      <c r="A342" s="113" t="s">
        <v>516</v>
      </c>
      <c r="B342" s="114">
        <v>913</v>
      </c>
      <c r="C342" s="115">
        <v>5</v>
      </c>
      <c r="D342" s="115">
        <v>0</v>
      </c>
      <c r="E342" s="116" t="s">
        <v>257</v>
      </c>
      <c r="F342" s="117" t="s">
        <v>257</v>
      </c>
      <c r="G342" s="118">
        <v>41.2</v>
      </c>
    </row>
    <row r="343" spans="1:7">
      <c r="A343" s="113" t="s">
        <v>517</v>
      </c>
      <c r="B343" s="114">
        <v>913</v>
      </c>
      <c r="C343" s="115">
        <v>5</v>
      </c>
      <c r="D343" s="115">
        <v>1</v>
      </c>
      <c r="E343" s="116" t="s">
        <v>257</v>
      </c>
      <c r="F343" s="117" t="s">
        <v>257</v>
      </c>
      <c r="G343" s="118">
        <v>41.2</v>
      </c>
    </row>
    <row r="344" spans="1:7" ht="47.25">
      <c r="A344" s="113" t="s">
        <v>478</v>
      </c>
      <c r="B344" s="114">
        <v>913</v>
      </c>
      <c r="C344" s="115">
        <v>5</v>
      </c>
      <c r="D344" s="115">
        <v>1</v>
      </c>
      <c r="E344" s="116" t="s">
        <v>479</v>
      </c>
      <c r="F344" s="117" t="s">
        <v>257</v>
      </c>
      <c r="G344" s="118">
        <v>41.2</v>
      </c>
    </row>
    <row r="345" spans="1:7" ht="63">
      <c r="A345" s="113" t="s">
        <v>480</v>
      </c>
      <c r="B345" s="114">
        <v>913</v>
      </c>
      <c r="C345" s="115">
        <v>5</v>
      </c>
      <c r="D345" s="115">
        <v>1</v>
      </c>
      <c r="E345" s="116" t="s">
        <v>481</v>
      </c>
      <c r="F345" s="117" t="s">
        <v>257</v>
      </c>
      <c r="G345" s="118">
        <v>41.2</v>
      </c>
    </row>
    <row r="346" spans="1:7" ht="47.25">
      <c r="A346" s="113" t="s">
        <v>482</v>
      </c>
      <c r="B346" s="114">
        <v>913</v>
      </c>
      <c r="C346" s="115">
        <v>5</v>
      </c>
      <c r="D346" s="115">
        <v>1</v>
      </c>
      <c r="E346" s="116" t="s">
        <v>483</v>
      </c>
      <c r="F346" s="117" t="s">
        <v>257</v>
      </c>
      <c r="G346" s="118">
        <v>41.2</v>
      </c>
    </row>
    <row r="347" spans="1:7" ht="31.5">
      <c r="A347" s="113" t="s">
        <v>518</v>
      </c>
      <c r="B347" s="114">
        <v>913</v>
      </c>
      <c r="C347" s="115">
        <v>5</v>
      </c>
      <c r="D347" s="115">
        <v>1</v>
      </c>
      <c r="E347" s="116" t="s">
        <v>519</v>
      </c>
      <c r="F347" s="117" t="s">
        <v>257</v>
      </c>
      <c r="G347" s="118">
        <v>41.2</v>
      </c>
    </row>
    <row r="348" spans="1:7" ht="31.5">
      <c r="A348" s="113" t="s">
        <v>273</v>
      </c>
      <c r="B348" s="114">
        <v>913</v>
      </c>
      <c r="C348" s="115">
        <v>5</v>
      </c>
      <c r="D348" s="115">
        <v>1</v>
      </c>
      <c r="E348" s="116" t="s">
        <v>519</v>
      </c>
      <c r="F348" s="117" t="s">
        <v>274</v>
      </c>
      <c r="G348" s="118">
        <v>41.2</v>
      </c>
    </row>
    <row r="349" spans="1:7">
      <c r="A349" s="113" t="s">
        <v>258</v>
      </c>
      <c r="B349" s="114">
        <v>913</v>
      </c>
      <c r="C349" s="115">
        <v>7</v>
      </c>
      <c r="D349" s="115">
        <v>0</v>
      </c>
      <c r="E349" s="116" t="s">
        <v>257</v>
      </c>
      <c r="F349" s="117" t="s">
        <v>257</v>
      </c>
      <c r="G349" s="118">
        <v>8</v>
      </c>
    </row>
    <row r="350" spans="1:7" ht="31.5">
      <c r="A350" s="113" t="s">
        <v>281</v>
      </c>
      <c r="B350" s="114">
        <v>913</v>
      </c>
      <c r="C350" s="115">
        <v>7</v>
      </c>
      <c r="D350" s="115">
        <v>5</v>
      </c>
      <c r="E350" s="116" t="s">
        <v>257</v>
      </c>
      <c r="F350" s="117" t="s">
        <v>257</v>
      </c>
      <c r="G350" s="118">
        <v>8</v>
      </c>
    </row>
    <row r="351" spans="1:7" ht="47.25">
      <c r="A351" s="113" t="s">
        <v>478</v>
      </c>
      <c r="B351" s="114">
        <v>913</v>
      </c>
      <c r="C351" s="115">
        <v>7</v>
      </c>
      <c r="D351" s="115">
        <v>5</v>
      </c>
      <c r="E351" s="116" t="s">
        <v>479</v>
      </c>
      <c r="F351" s="117" t="s">
        <v>257</v>
      </c>
      <c r="G351" s="118">
        <v>8</v>
      </c>
    </row>
    <row r="352" spans="1:7" ht="63">
      <c r="A352" s="113" t="s">
        <v>503</v>
      </c>
      <c r="B352" s="114">
        <v>913</v>
      </c>
      <c r="C352" s="115">
        <v>7</v>
      </c>
      <c r="D352" s="115">
        <v>5</v>
      </c>
      <c r="E352" s="116" t="s">
        <v>504</v>
      </c>
      <c r="F352" s="117" t="s">
        <v>257</v>
      </c>
      <c r="G352" s="118">
        <v>8</v>
      </c>
    </row>
    <row r="353" spans="1:7" ht="31.5">
      <c r="A353" s="113" t="s">
        <v>505</v>
      </c>
      <c r="B353" s="114">
        <v>913</v>
      </c>
      <c r="C353" s="115">
        <v>7</v>
      </c>
      <c r="D353" s="115">
        <v>5</v>
      </c>
      <c r="E353" s="116" t="s">
        <v>506</v>
      </c>
      <c r="F353" s="117" t="s">
        <v>257</v>
      </c>
      <c r="G353" s="118">
        <v>8</v>
      </c>
    </row>
    <row r="354" spans="1:7" ht="31.5">
      <c r="A354" s="113" t="s">
        <v>284</v>
      </c>
      <c r="B354" s="114">
        <v>913</v>
      </c>
      <c r="C354" s="115">
        <v>7</v>
      </c>
      <c r="D354" s="115">
        <v>5</v>
      </c>
      <c r="E354" s="116" t="s">
        <v>520</v>
      </c>
      <c r="F354" s="117" t="s">
        <v>257</v>
      </c>
      <c r="G354" s="118">
        <v>8</v>
      </c>
    </row>
    <row r="355" spans="1:7" ht="31.5">
      <c r="A355" s="113" t="s">
        <v>273</v>
      </c>
      <c r="B355" s="114">
        <v>913</v>
      </c>
      <c r="C355" s="115">
        <v>7</v>
      </c>
      <c r="D355" s="115">
        <v>5</v>
      </c>
      <c r="E355" s="116" t="s">
        <v>520</v>
      </c>
      <c r="F355" s="117" t="s">
        <v>274</v>
      </c>
      <c r="G355" s="118">
        <v>8</v>
      </c>
    </row>
    <row r="356" spans="1:7">
      <c r="A356" s="113" t="s">
        <v>521</v>
      </c>
      <c r="B356" s="114">
        <v>913</v>
      </c>
      <c r="C356" s="115">
        <v>12</v>
      </c>
      <c r="D356" s="115">
        <v>0</v>
      </c>
      <c r="E356" s="116" t="s">
        <v>257</v>
      </c>
      <c r="F356" s="117" t="s">
        <v>257</v>
      </c>
      <c r="G356" s="118">
        <v>3800</v>
      </c>
    </row>
    <row r="357" spans="1:7">
      <c r="A357" s="113" t="s">
        <v>522</v>
      </c>
      <c r="B357" s="114">
        <v>913</v>
      </c>
      <c r="C357" s="115">
        <v>12</v>
      </c>
      <c r="D357" s="115">
        <v>2</v>
      </c>
      <c r="E357" s="116" t="s">
        <v>257</v>
      </c>
      <c r="F357" s="117" t="s">
        <v>257</v>
      </c>
      <c r="G357" s="118">
        <v>3800</v>
      </c>
    </row>
    <row r="358" spans="1:7" ht="47.25">
      <c r="A358" s="113" t="s">
        <v>478</v>
      </c>
      <c r="B358" s="114">
        <v>913</v>
      </c>
      <c r="C358" s="115">
        <v>12</v>
      </c>
      <c r="D358" s="115">
        <v>2</v>
      </c>
      <c r="E358" s="116" t="s">
        <v>479</v>
      </c>
      <c r="F358" s="117" t="s">
        <v>257</v>
      </c>
      <c r="G358" s="118">
        <v>3800</v>
      </c>
    </row>
    <row r="359" spans="1:7" ht="62.25" customHeight="1">
      <c r="A359" s="113" t="s">
        <v>492</v>
      </c>
      <c r="B359" s="114">
        <v>913</v>
      </c>
      <c r="C359" s="115">
        <v>12</v>
      </c>
      <c r="D359" s="115">
        <v>2</v>
      </c>
      <c r="E359" s="116" t="s">
        <v>493</v>
      </c>
      <c r="F359" s="117" t="s">
        <v>257</v>
      </c>
      <c r="G359" s="118">
        <v>3800</v>
      </c>
    </row>
    <row r="360" spans="1:7" ht="63">
      <c r="A360" s="113" t="s">
        <v>523</v>
      </c>
      <c r="B360" s="114">
        <v>913</v>
      </c>
      <c r="C360" s="115">
        <v>12</v>
      </c>
      <c r="D360" s="115">
        <v>2</v>
      </c>
      <c r="E360" s="116" t="s">
        <v>524</v>
      </c>
      <c r="F360" s="117" t="s">
        <v>257</v>
      </c>
      <c r="G360" s="118">
        <v>3800</v>
      </c>
    </row>
    <row r="361" spans="1:7" ht="31.5">
      <c r="A361" s="113" t="s">
        <v>525</v>
      </c>
      <c r="B361" s="114">
        <v>913</v>
      </c>
      <c r="C361" s="115">
        <v>12</v>
      </c>
      <c r="D361" s="115">
        <v>2</v>
      </c>
      <c r="E361" s="116" t="s">
        <v>526</v>
      </c>
      <c r="F361" s="117" t="s">
        <v>257</v>
      </c>
      <c r="G361" s="118">
        <v>3800</v>
      </c>
    </row>
    <row r="362" spans="1:7">
      <c r="A362" s="113" t="s">
        <v>275</v>
      </c>
      <c r="B362" s="114">
        <v>913</v>
      </c>
      <c r="C362" s="115">
        <v>12</v>
      </c>
      <c r="D362" s="115">
        <v>2</v>
      </c>
      <c r="E362" s="116" t="s">
        <v>526</v>
      </c>
      <c r="F362" s="117" t="s">
        <v>276</v>
      </c>
      <c r="G362" s="118">
        <v>3800</v>
      </c>
    </row>
    <row r="363" spans="1:7" s="112" customFormat="1">
      <c r="A363" s="106" t="s">
        <v>527</v>
      </c>
      <c r="B363" s="107">
        <v>916</v>
      </c>
      <c r="C363" s="108">
        <v>0</v>
      </c>
      <c r="D363" s="108">
        <v>0</v>
      </c>
      <c r="E363" s="109" t="s">
        <v>257</v>
      </c>
      <c r="F363" s="110" t="s">
        <v>257</v>
      </c>
      <c r="G363" s="111">
        <v>1479.8</v>
      </c>
    </row>
    <row r="364" spans="1:7">
      <c r="A364" s="113" t="s">
        <v>435</v>
      </c>
      <c r="B364" s="114">
        <v>916</v>
      </c>
      <c r="C364" s="115">
        <v>1</v>
      </c>
      <c r="D364" s="115">
        <v>0</v>
      </c>
      <c r="E364" s="116" t="s">
        <v>257</v>
      </c>
      <c r="F364" s="117" t="s">
        <v>257</v>
      </c>
      <c r="G364" s="118">
        <v>1479.8</v>
      </c>
    </row>
    <row r="365" spans="1:7" ht="45.75" customHeight="1">
      <c r="A365" s="113" t="s">
        <v>528</v>
      </c>
      <c r="B365" s="114">
        <v>916</v>
      </c>
      <c r="C365" s="115">
        <v>1</v>
      </c>
      <c r="D365" s="115">
        <v>3</v>
      </c>
      <c r="E365" s="116" t="s">
        <v>257</v>
      </c>
      <c r="F365" s="117" t="s">
        <v>257</v>
      </c>
      <c r="G365" s="118">
        <v>1479.8</v>
      </c>
    </row>
    <row r="366" spans="1:7">
      <c r="A366" s="113" t="s">
        <v>471</v>
      </c>
      <c r="B366" s="114">
        <v>916</v>
      </c>
      <c r="C366" s="115">
        <v>1</v>
      </c>
      <c r="D366" s="115">
        <v>3</v>
      </c>
      <c r="E366" s="116" t="s">
        <v>472</v>
      </c>
      <c r="F366" s="117" t="s">
        <v>257</v>
      </c>
      <c r="G366" s="118">
        <v>1479.8</v>
      </c>
    </row>
    <row r="367" spans="1:7" ht="31.5">
      <c r="A367" s="113" t="s">
        <v>529</v>
      </c>
      <c r="B367" s="114">
        <v>916</v>
      </c>
      <c r="C367" s="115">
        <v>1</v>
      </c>
      <c r="D367" s="115">
        <v>3</v>
      </c>
      <c r="E367" s="116" t="s">
        <v>530</v>
      </c>
      <c r="F367" s="117" t="s">
        <v>257</v>
      </c>
      <c r="G367" s="118">
        <v>1479.8</v>
      </c>
    </row>
    <row r="368" spans="1:7" ht="31.5">
      <c r="A368" s="113" t="s">
        <v>531</v>
      </c>
      <c r="B368" s="114">
        <v>916</v>
      </c>
      <c r="C368" s="115">
        <v>1</v>
      </c>
      <c r="D368" s="115">
        <v>3</v>
      </c>
      <c r="E368" s="116" t="s">
        <v>532</v>
      </c>
      <c r="F368" s="117" t="s">
        <v>257</v>
      </c>
      <c r="G368" s="118">
        <v>982.3</v>
      </c>
    </row>
    <row r="369" spans="1:7" ht="16.5" customHeight="1">
      <c r="A369" s="113" t="s">
        <v>332</v>
      </c>
      <c r="B369" s="114">
        <v>916</v>
      </c>
      <c r="C369" s="115">
        <v>1</v>
      </c>
      <c r="D369" s="115">
        <v>3</v>
      </c>
      <c r="E369" s="116" t="s">
        <v>533</v>
      </c>
      <c r="F369" s="117" t="s">
        <v>257</v>
      </c>
      <c r="G369" s="118">
        <v>782.9</v>
      </c>
    </row>
    <row r="370" spans="1:7" ht="63" customHeight="1">
      <c r="A370" s="113" t="s">
        <v>272</v>
      </c>
      <c r="B370" s="114">
        <v>916</v>
      </c>
      <c r="C370" s="115">
        <v>1</v>
      </c>
      <c r="D370" s="115">
        <v>3</v>
      </c>
      <c r="E370" s="116" t="s">
        <v>533</v>
      </c>
      <c r="F370" s="117" t="s">
        <v>41</v>
      </c>
      <c r="G370" s="118">
        <v>782.9</v>
      </c>
    </row>
    <row r="371" spans="1:7" ht="156.75" customHeight="1">
      <c r="A371" s="113" t="s">
        <v>277</v>
      </c>
      <c r="B371" s="114">
        <v>916</v>
      </c>
      <c r="C371" s="115">
        <v>1</v>
      </c>
      <c r="D371" s="115">
        <v>3</v>
      </c>
      <c r="E371" s="116" t="s">
        <v>534</v>
      </c>
      <c r="F371" s="117" t="s">
        <v>257</v>
      </c>
      <c r="G371" s="118">
        <v>199.4</v>
      </c>
    </row>
    <row r="372" spans="1:7" ht="63" customHeight="1">
      <c r="A372" s="113" t="s">
        <v>272</v>
      </c>
      <c r="B372" s="114">
        <v>916</v>
      </c>
      <c r="C372" s="115">
        <v>1</v>
      </c>
      <c r="D372" s="115">
        <v>3</v>
      </c>
      <c r="E372" s="116" t="s">
        <v>534</v>
      </c>
      <c r="F372" s="117" t="s">
        <v>41</v>
      </c>
      <c r="G372" s="118">
        <v>199.4</v>
      </c>
    </row>
    <row r="373" spans="1:7" ht="31.5">
      <c r="A373" s="113" t="s">
        <v>535</v>
      </c>
      <c r="B373" s="114">
        <v>916</v>
      </c>
      <c r="C373" s="115">
        <v>1</v>
      </c>
      <c r="D373" s="115">
        <v>3</v>
      </c>
      <c r="E373" s="116" t="s">
        <v>536</v>
      </c>
      <c r="F373" s="117" t="s">
        <v>257</v>
      </c>
      <c r="G373" s="118">
        <v>497.5</v>
      </c>
    </row>
    <row r="374" spans="1:7" ht="18.75" customHeight="1">
      <c r="A374" s="113" t="s">
        <v>332</v>
      </c>
      <c r="B374" s="114">
        <v>916</v>
      </c>
      <c r="C374" s="115">
        <v>1</v>
      </c>
      <c r="D374" s="115">
        <v>3</v>
      </c>
      <c r="E374" s="116" t="s">
        <v>537</v>
      </c>
      <c r="F374" s="117" t="s">
        <v>257</v>
      </c>
      <c r="G374" s="118">
        <v>344.6</v>
      </c>
    </row>
    <row r="375" spans="1:7" ht="63" customHeight="1">
      <c r="A375" s="113" t="s">
        <v>272</v>
      </c>
      <c r="B375" s="114">
        <v>916</v>
      </c>
      <c r="C375" s="115">
        <v>1</v>
      </c>
      <c r="D375" s="115">
        <v>3</v>
      </c>
      <c r="E375" s="116" t="s">
        <v>537</v>
      </c>
      <c r="F375" s="117" t="s">
        <v>41</v>
      </c>
      <c r="G375" s="118">
        <v>337</v>
      </c>
    </row>
    <row r="376" spans="1:7" ht="31.5">
      <c r="A376" s="113" t="s">
        <v>273</v>
      </c>
      <c r="B376" s="114">
        <v>916</v>
      </c>
      <c r="C376" s="115">
        <v>1</v>
      </c>
      <c r="D376" s="115">
        <v>3</v>
      </c>
      <c r="E376" s="116" t="s">
        <v>537</v>
      </c>
      <c r="F376" s="117" t="s">
        <v>274</v>
      </c>
      <c r="G376" s="118">
        <v>7.7</v>
      </c>
    </row>
    <row r="377" spans="1:7" ht="156.75" customHeight="1">
      <c r="A377" s="113" t="s">
        <v>277</v>
      </c>
      <c r="B377" s="114">
        <v>916</v>
      </c>
      <c r="C377" s="115">
        <v>1</v>
      </c>
      <c r="D377" s="115">
        <v>3</v>
      </c>
      <c r="E377" s="116" t="s">
        <v>538</v>
      </c>
      <c r="F377" s="117" t="s">
        <v>257</v>
      </c>
      <c r="G377" s="118">
        <v>152.9</v>
      </c>
    </row>
    <row r="378" spans="1:7" ht="63" customHeight="1">
      <c r="A378" s="113" t="s">
        <v>272</v>
      </c>
      <c r="B378" s="114">
        <v>916</v>
      </c>
      <c r="C378" s="115">
        <v>1</v>
      </c>
      <c r="D378" s="115">
        <v>3</v>
      </c>
      <c r="E378" s="116" t="s">
        <v>538</v>
      </c>
      <c r="F378" s="117" t="s">
        <v>41</v>
      </c>
      <c r="G378" s="118">
        <v>152.9</v>
      </c>
    </row>
    <row r="379" spans="1:7" s="112" customFormat="1">
      <c r="A379" s="106" t="s">
        <v>539</v>
      </c>
      <c r="B379" s="107">
        <v>917</v>
      </c>
      <c r="C379" s="108">
        <v>0</v>
      </c>
      <c r="D379" s="108">
        <v>0</v>
      </c>
      <c r="E379" s="109" t="s">
        <v>257</v>
      </c>
      <c r="F379" s="110" t="s">
        <v>257</v>
      </c>
      <c r="G379" s="111">
        <v>59167.1</v>
      </c>
    </row>
    <row r="380" spans="1:7">
      <c r="A380" s="113" t="s">
        <v>435</v>
      </c>
      <c r="B380" s="114">
        <v>917</v>
      </c>
      <c r="C380" s="115">
        <v>1</v>
      </c>
      <c r="D380" s="115">
        <v>0</v>
      </c>
      <c r="E380" s="116" t="s">
        <v>257</v>
      </c>
      <c r="F380" s="117" t="s">
        <v>257</v>
      </c>
      <c r="G380" s="118">
        <v>48940.7</v>
      </c>
    </row>
    <row r="381" spans="1:7" ht="30.75" customHeight="1">
      <c r="A381" s="113" t="s">
        <v>540</v>
      </c>
      <c r="B381" s="114">
        <v>917</v>
      </c>
      <c r="C381" s="115">
        <v>1</v>
      </c>
      <c r="D381" s="115">
        <v>2</v>
      </c>
      <c r="E381" s="116" t="s">
        <v>257</v>
      </c>
      <c r="F381" s="117" t="s">
        <v>257</v>
      </c>
      <c r="G381" s="118">
        <v>2216.6</v>
      </c>
    </row>
    <row r="382" spans="1:7" ht="47.25">
      <c r="A382" s="113" t="s">
        <v>541</v>
      </c>
      <c r="B382" s="114">
        <v>917</v>
      </c>
      <c r="C382" s="115">
        <v>1</v>
      </c>
      <c r="D382" s="115">
        <v>2</v>
      </c>
      <c r="E382" s="116" t="s">
        <v>542</v>
      </c>
      <c r="F382" s="117" t="s">
        <v>257</v>
      </c>
      <c r="G382" s="118">
        <v>2216.6</v>
      </c>
    </row>
    <row r="383" spans="1:7" ht="31.5">
      <c r="A383" s="113" t="s">
        <v>543</v>
      </c>
      <c r="B383" s="114">
        <v>917</v>
      </c>
      <c r="C383" s="115">
        <v>1</v>
      </c>
      <c r="D383" s="115">
        <v>2</v>
      </c>
      <c r="E383" s="116" t="s">
        <v>544</v>
      </c>
      <c r="F383" s="117" t="s">
        <v>257</v>
      </c>
      <c r="G383" s="118">
        <v>2216.6</v>
      </c>
    </row>
    <row r="384" spans="1:7" ht="31.5">
      <c r="A384" s="113" t="s">
        <v>545</v>
      </c>
      <c r="B384" s="114">
        <v>917</v>
      </c>
      <c r="C384" s="115">
        <v>1</v>
      </c>
      <c r="D384" s="115">
        <v>2</v>
      </c>
      <c r="E384" s="116" t="s">
        <v>546</v>
      </c>
      <c r="F384" s="117" t="s">
        <v>257</v>
      </c>
      <c r="G384" s="118">
        <v>2216.6</v>
      </c>
    </row>
    <row r="385" spans="1:7" ht="31.5">
      <c r="A385" s="113" t="s">
        <v>411</v>
      </c>
      <c r="B385" s="114">
        <v>917</v>
      </c>
      <c r="C385" s="115">
        <v>1</v>
      </c>
      <c r="D385" s="115">
        <v>2</v>
      </c>
      <c r="E385" s="116" t="s">
        <v>547</v>
      </c>
      <c r="F385" s="117" t="s">
        <v>257</v>
      </c>
      <c r="G385" s="118">
        <v>1556</v>
      </c>
    </row>
    <row r="386" spans="1:7" ht="63" customHeight="1">
      <c r="A386" s="113" t="s">
        <v>272</v>
      </c>
      <c r="B386" s="114">
        <v>917</v>
      </c>
      <c r="C386" s="115">
        <v>1</v>
      </c>
      <c r="D386" s="115">
        <v>2</v>
      </c>
      <c r="E386" s="116" t="s">
        <v>547</v>
      </c>
      <c r="F386" s="117" t="s">
        <v>41</v>
      </c>
      <c r="G386" s="118">
        <v>1556</v>
      </c>
    </row>
    <row r="387" spans="1:7" ht="156.75" customHeight="1">
      <c r="A387" s="113" t="s">
        <v>277</v>
      </c>
      <c r="B387" s="114">
        <v>917</v>
      </c>
      <c r="C387" s="115">
        <v>1</v>
      </c>
      <c r="D387" s="115">
        <v>2</v>
      </c>
      <c r="E387" s="116" t="s">
        <v>548</v>
      </c>
      <c r="F387" s="117" t="s">
        <v>257</v>
      </c>
      <c r="G387" s="118">
        <v>660.6</v>
      </c>
    </row>
    <row r="388" spans="1:7" ht="63" customHeight="1">
      <c r="A388" s="113" t="s">
        <v>272</v>
      </c>
      <c r="B388" s="114">
        <v>917</v>
      </c>
      <c r="C388" s="115">
        <v>1</v>
      </c>
      <c r="D388" s="115">
        <v>2</v>
      </c>
      <c r="E388" s="116" t="s">
        <v>548</v>
      </c>
      <c r="F388" s="117" t="s">
        <v>41</v>
      </c>
      <c r="G388" s="118">
        <v>660.6</v>
      </c>
    </row>
    <row r="389" spans="1:7" ht="63">
      <c r="A389" s="113" t="s">
        <v>549</v>
      </c>
      <c r="B389" s="114">
        <v>917</v>
      </c>
      <c r="C389" s="115">
        <v>1</v>
      </c>
      <c r="D389" s="115">
        <v>4</v>
      </c>
      <c r="E389" s="116" t="s">
        <v>257</v>
      </c>
      <c r="F389" s="117" t="s">
        <v>257</v>
      </c>
      <c r="G389" s="118">
        <v>41929.699999999997</v>
      </c>
    </row>
    <row r="390" spans="1:7" ht="46.5" customHeight="1">
      <c r="A390" s="113" t="s">
        <v>311</v>
      </c>
      <c r="B390" s="114">
        <v>917</v>
      </c>
      <c r="C390" s="115">
        <v>1</v>
      </c>
      <c r="D390" s="115">
        <v>4</v>
      </c>
      <c r="E390" s="116" t="s">
        <v>312</v>
      </c>
      <c r="F390" s="117" t="s">
        <v>257</v>
      </c>
      <c r="G390" s="118">
        <v>1.6</v>
      </c>
    </row>
    <row r="391" spans="1:7" ht="47.25" customHeight="1">
      <c r="A391" s="113" t="s">
        <v>313</v>
      </c>
      <c r="B391" s="114">
        <v>917</v>
      </c>
      <c r="C391" s="115">
        <v>1</v>
      </c>
      <c r="D391" s="115">
        <v>4</v>
      </c>
      <c r="E391" s="116" t="s">
        <v>314</v>
      </c>
      <c r="F391" s="117" t="s">
        <v>257</v>
      </c>
      <c r="G391" s="118">
        <v>1.6</v>
      </c>
    </row>
    <row r="392" spans="1:7" ht="63">
      <c r="A392" s="113" t="s">
        <v>550</v>
      </c>
      <c r="B392" s="114">
        <v>917</v>
      </c>
      <c r="C392" s="115">
        <v>1</v>
      </c>
      <c r="D392" s="115">
        <v>4</v>
      </c>
      <c r="E392" s="116" t="s">
        <v>551</v>
      </c>
      <c r="F392" s="117" t="s">
        <v>257</v>
      </c>
      <c r="G392" s="118">
        <v>1.6</v>
      </c>
    </row>
    <row r="393" spans="1:7" ht="63">
      <c r="A393" s="113" t="s">
        <v>317</v>
      </c>
      <c r="B393" s="114">
        <v>917</v>
      </c>
      <c r="C393" s="115">
        <v>1</v>
      </c>
      <c r="D393" s="115">
        <v>4</v>
      </c>
      <c r="E393" s="116" t="s">
        <v>552</v>
      </c>
      <c r="F393" s="117" t="s">
        <v>257</v>
      </c>
      <c r="G393" s="118">
        <v>1.6</v>
      </c>
    </row>
    <row r="394" spans="1:7" ht="31.5">
      <c r="A394" s="113" t="s">
        <v>273</v>
      </c>
      <c r="B394" s="114">
        <v>917</v>
      </c>
      <c r="C394" s="115">
        <v>1</v>
      </c>
      <c r="D394" s="115">
        <v>4</v>
      </c>
      <c r="E394" s="116" t="s">
        <v>552</v>
      </c>
      <c r="F394" s="117" t="s">
        <v>274</v>
      </c>
      <c r="G394" s="118">
        <v>1.6</v>
      </c>
    </row>
    <row r="395" spans="1:7" ht="47.25">
      <c r="A395" s="113" t="s">
        <v>541</v>
      </c>
      <c r="B395" s="114">
        <v>917</v>
      </c>
      <c r="C395" s="115">
        <v>1</v>
      </c>
      <c r="D395" s="115">
        <v>4</v>
      </c>
      <c r="E395" s="116" t="s">
        <v>542</v>
      </c>
      <c r="F395" s="117" t="s">
        <v>257</v>
      </c>
      <c r="G395" s="118">
        <v>41928.1</v>
      </c>
    </row>
    <row r="396" spans="1:7" ht="31.5">
      <c r="A396" s="113" t="s">
        <v>543</v>
      </c>
      <c r="B396" s="114">
        <v>917</v>
      </c>
      <c r="C396" s="115">
        <v>1</v>
      </c>
      <c r="D396" s="115">
        <v>4</v>
      </c>
      <c r="E396" s="116" t="s">
        <v>544</v>
      </c>
      <c r="F396" s="117" t="s">
        <v>257</v>
      </c>
      <c r="G396" s="118">
        <v>41928.1</v>
      </c>
    </row>
    <row r="397" spans="1:7" ht="31.5">
      <c r="A397" s="113" t="s">
        <v>553</v>
      </c>
      <c r="B397" s="114">
        <v>917</v>
      </c>
      <c r="C397" s="115">
        <v>1</v>
      </c>
      <c r="D397" s="115">
        <v>4</v>
      </c>
      <c r="E397" s="116" t="s">
        <v>554</v>
      </c>
      <c r="F397" s="117" t="s">
        <v>257</v>
      </c>
      <c r="G397" s="118">
        <v>37791.4</v>
      </c>
    </row>
    <row r="398" spans="1:7" ht="31.5">
      <c r="A398" s="113" t="s">
        <v>411</v>
      </c>
      <c r="B398" s="114">
        <v>917</v>
      </c>
      <c r="C398" s="115">
        <v>1</v>
      </c>
      <c r="D398" s="115">
        <v>4</v>
      </c>
      <c r="E398" s="116" t="s">
        <v>555</v>
      </c>
      <c r="F398" s="117" t="s">
        <v>257</v>
      </c>
      <c r="G398" s="118">
        <v>26877.5</v>
      </c>
    </row>
    <row r="399" spans="1:7" ht="63" customHeight="1">
      <c r="A399" s="113" t="s">
        <v>272</v>
      </c>
      <c r="B399" s="114">
        <v>917</v>
      </c>
      <c r="C399" s="115">
        <v>1</v>
      </c>
      <c r="D399" s="115">
        <v>4</v>
      </c>
      <c r="E399" s="116" t="s">
        <v>555</v>
      </c>
      <c r="F399" s="117" t="s">
        <v>41</v>
      </c>
      <c r="G399" s="118">
        <v>24173.1</v>
      </c>
    </row>
    <row r="400" spans="1:7" ht="31.5">
      <c r="A400" s="113" t="s">
        <v>273</v>
      </c>
      <c r="B400" s="114">
        <v>917</v>
      </c>
      <c r="C400" s="115">
        <v>1</v>
      </c>
      <c r="D400" s="115">
        <v>4</v>
      </c>
      <c r="E400" s="116" t="s">
        <v>555</v>
      </c>
      <c r="F400" s="117" t="s">
        <v>274</v>
      </c>
      <c r="G400" s="118">
        <v>2694.7</v>
      </c>
    </row>
    <row r="401" spans="1:7">
      <c r="A401" s="113" t="s">
        <v>275</v>
      </c>
      <c r="B401" s="114">
        <v>917</v>
      </c>
      <c r="C401" s="115">
        <v>1</v>
      </c>
      <c r="D401" s="115">
        <v>4</v>
      </c>
      <c r="E401" s="116" t="s">
        <v>555</v>
      </c>
      <c r="F401" s="117" t="s">
        <v>276</v>
      </c>
      <c r="G401" s="118">
        <v>9.8000000000000007</v>
      </c>
    </row>
    <row r="402" spans="1:7" ht="156.75" customHeight="1">
      <c r="A402" s="113" t="s">
        <v>277</v>
      </c>
      <c r="B402" s="114">
        <v>917</v>
      </c>
      <c r="C402" s="115">
        <v>1</v>
      </c>
      <c r="D402" s="115">
        <v>4</v>
      </c>
      <c r="E402" s="116" t="s">
        <v>556</v>
      </c>
      <c r="F402" s="117" t="s">
        <v>257</v>
      </c>
      <c r="G402" s="118">
        <v>10340.4</v>
      </c>
    </row>
    <row r="403" spans="1:7" ht="63" customHeight="1">
      <c r="A403" s="113" t="s">
        <v>272</v>
      </c>
      <c r="B403" s="114">
        <v>917</v>
      </c>
      <c r="C403" s="115">
        <v>1</v>
      </c>
      <c r="D403" s="115">
        <v>4</v>
      </c>
      <c r="E403" s="116" t="s">
        <v>556</v>
      </c>
      <c r="F403" s="117" t="s">
        <v>41</v>
      </c>
      <c r="G403" s="118">
        <v>10340.4</v>
      </c>
    </row>
    <row r="404" spans="1:7" ht="156.75" customHeight="1">
      <c r="A404" s="113" t="s">
        <v>277</v>
      </c>
      <c r="B404" s="114">
        <v>917</v>
      </c>
      <c r="C404" s="115">
        <v>1</v>
      </c>
      <c r="D404" s="115">
        <v>4</v>
      </c>
      <c r="E404" s="116" t="s">
        <v>557</v>
      </c>
      <c r="F404" s="117" t="s">
        <v>257</v>
      </c>
      <c r="G404" s="118">
        <v>573.5</v>
      </c>
    </row>
    <row r="405" spans="1:7" ht="63" customHeight="1">
      <c r="A405" s="113" t="s">
        <v>272</v>
      </c>
      <c r="B405" s="114">
        <v>917</v>
      </c>
      <c r="C405" s="115">
        <v>1</v>
      </c>
      <c r="D405" s="115">
        <v>4</v>
      </c>
      <c r="E405" s="116" t="s">
        <v>557</v>
      </c>
      <c r="F405" s="117" t="s">
        <v>41</v>
      </c>
      <c r="G405" s="118">
        <v>573.5</v>
      </c>
    </row>
    <row r="406" spans="1:7" ht="31.5">
      <c r="A406" s="113" t="s">
        <v>558</v>
      </c>
      <c r="B406" s="114">
        <v>917</v>
      </c>
      <c r="C406" s="115">
        <v>1</v>
      </c>
      <c r="D406" s="115">
        <v>4</v>
      </c>
      <c r="E406" s="116" t="s">
        <v>559</v>
      </c>
      <c r="F406" s="117" t="s">
        <v>257</v>
      </c>
      <c r="G406" s="118">
        <v>4136.7</v>
      </c>
    </row>
    <row r="407" spans="1:7" ht="63" customHeight="1">
      <c r="A407" s="113" t="s">
        <v>560</v>
      </c>
      <c r="B407" s="114">
        <v>917</v>
      </c>
      <c r="C407" s="115">
        <v>1</v>
      </c>
      <c r="D407" s="115">
        <v>4</v>
      </c>
      <c r="E407" s="116" t="s">
        <v>561</v>
      </c>
      <c r="F407" s="117" t="s">
        <v>257</v>
      </c>
      <c r="G407" s="118">
        <v>1372.6</v>
      </c>
    </row>
    <row r="408" spans="1:7" ht="63" customHeight="1">
      <c r="A408" s="113" t="s">
        <v>272</v>
      </c>
      <c r="B408" s="114">
        <v>917</v>
      </c>
      <c r="C408" s="115">
        <v>1</v>
      </c>
      <c r="D408" s="115">
        <v>4</v>
      </c>
      <c r="E408" s="116" t="s">
        <v>561</v>
      </c>
      <c r="F408" s="117" t="s">
        <v>41</v>
      </c>
      <c r="G408" s="118">
        <v>1247.8</v>
      </c>
    </row>
    <row r="409" spans="1:7" ht="31.5">
      <c r="A409" s="113" t="s">
        <v>273</v>
      </c>
      <c r="B409" s="114">
        <v>917</v>
      </c>
      <c r="C409" s="115">
        <v>1</v>
      </c>
      <c r="D409" s="115">
        <v>4</v>
      </c>
      <c r="E409" s="116" t="s">
        <v>561</v>
      </c>
      <c r="F409" s="117" t="s">
        <v>274</v>
      </c>
      <c r="G409" s="118">
        <v>124.8</v>
      </c>
    </row>
    <row r="410" spans="1:7" ht="63">
      <c r="A410" s="113" t="s">
        <v>562</v>
      </c>
      <c r="B410" s="114">
        <v>917</v>
      </c>
      <c r="C410" s="115">
        <v>1</v>
      </c>
      <c r="D410" s="115">
        <v>4</v>
      </c>
      <c r="E410" s="116" t="s">
        <v>563</v>
      </c>
      <c r="F410" s="117" t="s">
        <v>257</v>
      </c>
      <c r="G410" s="118">
        <v>1362</v>
      </c>
    </row>
    <row r="411" spans="1:7" ht="63" customHeight="1">
      <c r="A411" s="113" t="s">
        <v>272</v>
      </c>
      <c r="B411" s="114">
        <v>917</v>
      </c>
      <c r="C411" s="115">
        <v>1</v>
      </c>
      <c r="D411" s="115">
        <v>4</v>
      </c>
      <c r="E411" s="116" t="s">
        <v>563</v>
      </c>
      <c r="F411" s="117" t="s">
        <v>41</v>
      </c>
      <c r="G411" s="118">
        <v>1148.8</v>
      </c>
    </row>
    <row r="412" spans="1:7" ht="31.5">
      <c r="A412" s="113" t="s">
        <v>273</v>
      </c>
      <c r="B412" s="114">
        <v>917</v>
      </c>
      <c r="C412" s="115">
        <v>1</v>
      </c>
      <c r="D412" s="115">
        <v>4</v>
      </c>
      <c r="E412" s="116" t="s">
        <v>563</v>
      </c>
      <c r="F412" s="117" t="s">
        <v>274</v>
      </c>
      <c r="G412" s="118">
        <v>213.2</v>
      </c>
    </row>
    <row r="413" spans="1:7" ht="31.5">
      <c r="A413" s="113" t="s">
        <v>564</v>
      </c>
      <c r="B413" s="114">
        <v>917</v>
      </c>
      <c r="C413" s="115">
        <v>1</v>
      </c>
      <c r="D413" s="115">
        <v>4</v>
      </c>
      <c r="E413" s="116" t="s">
        <v>565</v>
      </c>
      <c r="F413" s="117" t="s">
        <v>257</v>
      </c>
      <c r="G413" s="118">
        <v>681.3</v>
      </c>
    </row>
    <row r="414" spans="1:7" ht="63" customHeight="1">
      <c r="A414" s="113" t="s">
        <v>272</v>
      </c>
      <c r="B414" s="114">
        <v>917</v>
      </c>
      <c r="C414" s="115">
        <v>1</v>
      </c>
      <c r="D414" s="115">
        <v>4</v>
      </c>
      <c r="E414" s="116" t="s">
        <v>565</v>
      </c>
      <c r="F414" s="117" t="s">
        <v>41</v>
      </c>
      <c r="G414" s="118">
        <v>623.9</v>
      </c>
    </row>
    <row r="415" spans="1:7" ht="31.5">
      <c r="A415" s="113" t="s">
        <v>273</v>
      </c>
      <c r="B415" s="114">
        <v>917</v>
      </c>
      <c r="C415" s="115">
        <v>1</v>
      </c>
      <c r="D415" s="115">
        <v>4</v>
      </c>
      <c r="E415" s="116" t="s">
        <v>565</v>
      </c>
      <c r="F415" s="117" t="s">
        <v>274</v>
      </c>
      <c r="G415" s="118">
        <v>57.4</v>
      </c>
    </row>
    <row r="416" spans="1:7" ht="47.25" customHeight="1">
      <c r="A416" s="113" t="s">
        <v>566</v>
      </c>
      <c r="B416" s="114">
        <v>917</v>
      </c>
      <c r="C416" s="115">
        <v>1</v>
      </c>
      <c r="D416" s="115">
        <v>4</v>
      </c>
      <c r="E416" s="116" t="s">
        <v>567</v>
      </c>
      <c r="F416" s="117" t="s">
        <v>257</v>
      </c>
      <c r="G416" s="118">
        <v>681.3</v>
      </c>
    </row>
    <row r="417" spans="1:7" ht="63" customHeight="1">
      <c r="A417" s="113" t="s">
        <v>272</v>
      </c>
      <c r="B417" s="114">
        <v>917</v>
      </c>
      <c r="C417" s="115">
        <v>1</v>
      </c>
      <c r="D417" s="115">
        <v>4</v>
      </c>
      <c r="E417" s="116" t="s">
        <v>567</v>
      </c>
      <c r="F417" s="117" t="s">
        <v>41</v>
      </c>
      <c r="G417" s="118">
        <v>623.9</v>
      </c>
    </row>
    <row r="418" spans="1:7" ht="31.5">
      <c r="A418" s="113" t="s">
        <v>273</v>
      </c>
      <c r="B418" s="114">
        <v>917</v>
      </c>
      <c r="C418" s="115">
        <v>1</v>
      </c>
      <c r="D418" s="115">
        <v>4</v>
      </c>
      <c r="E418" s="116" t="s">
        <v>567</v>
      </c>
      <c r="F418" s="117" t="s">
        <v>274</v>
      </c>
      <c r="G418" s="118">
        <v>57.4</v>
      </c>
    </row>
    <row r="419" spans="1:7" ht="93.75" customHeight="1">
      <c r="A419" s="113" t="s">
        <v>568</v>
      </c>
      <c r="B419" s="114">
        <v>917</v>
      </c>
      <c r="C419" s="115">
        <v>1</v>
      </c>
      <c r="D419" s="115">
        <v>4</v>
      </c>
      <c r="E419" s="116" t="s">
        <v>569</v>
      </c>
      <c r="F419" s="117" t="s">
        <v>257</v>
      </c>
      <c r="G419" s="118">
        <v>0.7</v>
      </c>
    </row>
    <row r="420" spans="1:7" ht="31.5">
      <c r="A420" s="113" t="s">
        <v>273</v>
      </c>
      <c r="B420" s="114">
        <v>917</v>
      </c>
      <c r="C420" s="115">
        <v>1</v>
      </c>
      <c r="D420" s="115">
        <v>4</v>
      </c>
      <c r="E420" s="116" t="s">
        <v>569</v>
      </c>
      <c r="F420" s="117" t="s">
        <v>274</v>
      </c>
      <c r="G420" s="118">
        <v>0.7</v>
      </c>
    </row>
    <row r="421" spans="1:7" ht="31.5">
      <c r="A421" s="113" t="s">
        <v>570</v>
      </c>
      <c r="B421" s="114">
        <v>917</v>
      </c>
      <c r="C421" s="115">
        <v>1</v>
      </c>
      <c r="D421" s="115">
        <v>4</v>
      </c>
      <c r="E421" s="116" t="s">
        <v>571</v>
      </c>
      <c r="F421" s="117" t="s">
        <v>257</v>
      </c>
      <c r="G421" s="118">
        <v>38.799999999999997</v>
      </c>
    </row>
    <row r="422" spans="1:7" ht="63" customHeight="1">
      <c r="A422" s="113" t="s">
        <v>272</v>
      </c>
      <c r="B422" s="114">
        <v>917</v>
      </c>
      <c r="C422" s="115">
        <v>1</v>
      </c>
      <c r="D422" s="115">
        <v>4</v>
      </c>
      <c r="E422" s="116" t="s">
        <v>571</v>
      </c>
      <c r="F422" s="117" t="s">
        <v>41</v>
      </c>
      <c r="G422" s="118">
        <v>36.299999999999997</v>
      </c>
    </row>
    <row r="423" spans="1:7" ht="31.5">
      <c r="A423" s="113" t="s">
        <v>273</v>
      </c>
      <c r="B423" s="114">
        <v>917</v>
      </c>
      <c r="C423" s="115">
        <v>1</v>
      </c>
      <c r="D423" s="115">
        <v>4</v>
      </c>
      <c r="E423" s="116" t="s">
        <v>571</v>
      </c>
      <c r="F423" s="117" t="s">
        <v>274</v>
      </c>
      <c r="G423" s="118">
        <v>2.5</v>
      </c>
    </row>
    <row r="424" spans="1:7">
      <c r="A424" s="113" t="s">
        <v>572</v>
      </c>
      <c r="B424" s="114">
        <v>917</v>
      </c>
      <c r="C424" s="115">
        <v>1</v>
      </c>
      <c r="D424" s="115">
        <v>5</v>
      </c>
      <c r="E424" s="116" t="s">
        <v>257</v>
      </c>
      <c r="F424" s="117" t="s">
        <v>257</v>
      </c>
      <c r="G424" s="118">
        <v>6.6</v>
      </c>
    </row>
    <row r="425" spans="1:7" ht="47.25">
      <c r="A425" s="113" t="s">
        <v>541</v>
      </c>
      <c r="B425" s="114">
        <v>917</v>
      </c>
      <c r="C425" s="115">
        <v>1</v>
      </c>
      <c r="D425" s="115">
        <v>5</v>
      </c>
      <c r="E425" s="116" t="s">
        <v>542</v>
      </c>
      <c r="F425" s="117" t="s">
        <v>257</v>
      </c>
      <c r="G425" s="118">
        <v>6.6</v>
      </c>
    </row>
    <row r="426" spans="1:7" ht="31.5">
      <c r="A426" s="113" t="s">
        <v>543</v>
      </c>
      <c r="B426" s="114">
        <v>917</v>
      </c>
      <c r="C426" s="115">
        <v>1</v>
      </c>
      <c r="D426" s="115">
        <v>5</v>
      </c>
      <c r="E426" s="116" t="s">
        <v>544</v>
      </c>
      <c r="F426" s="117" t="s">
        <v>257</v>
      </c>
      <c r="G426" s="118">
        <v>6.6</v>
      </c>
    </row>
    <row r="427" spans="1:7" ht="31.5">
      <c r="A427" s="113" t="s">
        <v>558</v>
      </c>
      <c r="B427" s="114">
        <v>917</v>
      </c>
      <c r="C427" s="115">
        <v>1</v>
      </c>
      <c r="D427" s="115">
        <v>5</v>
      </c>
      <c r="E427" s="116" t="s">
        <v>559</v>
      </c>
      <c r="F427" s="117" t="s">
        <v>257</v>
      </c>
      <c r="G427" s="118">
        <v>6.6</v>
      </c>
    </row>
    <row r="428" spans="1:7" ht="46.5" customHeight="1">
      <c r="A428" s="113" t="s">
        <v>573</v>
      </c>
      <c r="B428" s="114">
        <v>917</v>
      </c>
      <c r="C428" s="115">
        <v>1</v>
      </c>
      <c r="D428" s="115">
        <v>5</v>
      </c>
      <c r="E428" s="116" t="s">
        <v>574</v>
      </c>
      <c r="F428" s="117" t="s">
        <v>257</v>
      </c>
      <c r="G428" s="118">
        <v>6.6</v>
      </c>
    </row>
    <row r="429" spans="1:7" ht="31.5">
      <c r="A429" s="113" t="s">
        <v>273</v>
      </c>
      <c r="B429" s="114">
        <v>917</v>
      </c>
      <c r="C429" s="115">
        <v>1</v>
      </c>
      <c r="D429" s="115">
        <v>5</v>
      </c>
      <c r="E429" s="116" t="s">
        <v>574</v>
      </c>
      <c r="F429" s="117" t="s">
        <v>274</v>
      </c>
      <c r="G429" s="118">
        <v>6.6</v>
      </c>
    </row>
    <row r="430" spans="1:7">
      <c r="A430" s="113" t="s">
        <v>575</v>
      </c>
      <c r="B430" s="114">
        <v>917</v>
      </c>
      <c r="C430" s="115">
        <v>1</v>
      </c>
      <c r="D430" s="115">
        <v>7</v>
      </c>
      <c r="E430" s="116" t="s">
        <v>257</v>
      </c>
      <c r="F430" s="117" t="s">
        <v>257</v>
      </c>
      <c r="G430" s="118">
        <v>3200</v>
      </c>
    </row>
    <row r="431" spans="1:7">
      <c r="A431" s="113" t="s">
        <v>471</v>
      </c>
      <c r="B431" s="114">
        <v>917</v>
      </c>
      <c r="C431" s="115">
        <v>1</v>
      </c>
      <c r="D431" s="115">
        <v>7</v>
      </c>
      <c r="E431" s="116" t="s">
        <v>472</v>
      </c>
      <c r="F431" s="117" t="s">
        <v>257</v>
      </c>
      <c r="G431" s="118">
        <v>3200</v>
      </c>
    </row>
    <row r="432" spans="1:7">
      <c r="A432" s="113" t="s">
        <v>576</v>
      </c>
      <c r="B432" s="114">
        <v>917</v>
      </c>
      <c r="C432" s="115">
        <v>1</v>
      </c>
      <c r="D432" s="115">
        <v>7</v>
      </c>
      <c r="E432" s="116" t="s">
        <v>577</v>
      </c>
      <c r="F432" s="117" t="s">
        <v>257</v>
      </c>
      <c r="G432" s="118">
        <v>3200</v>
      </c>
    </row>
    <row r="433" spans="1:7" ht="31.5">
      <c r="A433" s="113" t="s">
        <v>578</v>
      </c>
      <c r="B433" s="114">
        <v>917</v>
      </c>
      <c r="C433" s="115">
        <v>1</v>
      </c>
      <c r="D433" s="115">
        <v>7</v>
      </c>
      <c r="E433" s="116" t="s">
        <v>579</v>
      </c>
      <c r="F433" s="117" t="s">
        <v>257</v>
      </c>
      <c r="G433" s="118">
        <v>3200</v>
      </c>
    </row>
    <row r="434" spans="1:7" ht="31.5">
      <c r="A434" s="113" t="s">
        <v>578</v>
      </c>
      <c r="B434" s="114">
        <v>917</v>
      </c>
      <c r="C434" s="115">
        <v>1</v>
      </c>
      <c r="D434" s="115">
        <v>7</v>
      </c>
      <c r="E434" s="116" t="s">
        <v>579</v>
      </c>
      <c r="F434" s="117" t="s">
        <v>257</v>
      </c>
      <c r="G434" s="118">
        <v>3200</v>
      </c>
    </row>
    <row r="435" spans="1:7">
      <c r="A435" s="113" t="s">
        <v>275</v>
      </c>
      <c r="B435" s="114">
        <v>917</v>
      </c>
      <c r="C435" s="115">
        <v>1</v>
      </c>
      <c r="D435" s="115">
        <v>7</v>
      </c>
      <c r="E435" s="116" t="s">
        <v>579</v>
      </c>
      <c r="F435" s="117" t="s">
        <v>276</v>
      </c>
      <c r="G435" s="118">
        <v>3200</v>
      </c>
    </row>
    <row r="436" spans="1:7">
      <c r="A436" s="113" t="s">
        <v>445</v>
      </c>
      <c r="B436" s="114">
        <v>917</v>
      </c>
      <c r="C436" s="115">
        <v>1</v>
      </c>
      <c r="D436" s="115">
        <v>13</v>
      </c>
      <c r="E436" s="116" t="s">
        <v>257</v>
      </c>
      <c r="F436" s="117" t="s">
        <v>257</v>
      </c>
      <c r="G436" s="118">
        <v>1587.8</v>
      </c>
    </row>
    <row r="437" spans="1:7" ht="46.5" customHeight="1">
      <c r="A437" s="113" t="s">
        <v>311</v>
      </c>
      <c r="B437" s="114">
        <v>917</v>
      </c>
      <c r="C437" s="115">
        <v>1</v>
      </c>
      <c r="D437" s="115">
        <v>13</v>
      </c>
      <c r="E437" s="116" t="s">
        <v>312</v>
      </c>
      <c r="F437" s="117" t="s">
        <v>257</v>
      </c>
      <c r="G437" s="118">
        <v>89.2</v>
      </c>
    </row>
    <row r="438" spans="1:7" ht="47.25">
      <c r="A438" s="113" t="s">
        <v>580</v>
      </c>
      <c r="B438" s="114">
        <v>917</v>
      </c>
      <c r="C438" s="115">
        <v>1</v>
      </c>
      <c r="D438" s="115">
        <v>13</v>
      </c>
      <c r="E438" s="116" t="s">
        <v>581</v>
      </c>
      <c r="F438" s="117" t="s">
        <v>257</v>
      </c>
      <c r="G438" s="118">
        <v>89.2</v>
      </c>
    </row>
    <row r="439" spans="1:7" ht="63">
      <c r="A439" s="113" t="s">
        <v>582</v>
      </c>
      <c r="B439" s="114">
        <v>917</v>
      </c>
      <c r="C439" s="115">
        <v>1</v>
      </c>
      <c r="D439" s="115">
        <v>13</v>
      </c>
      <c r="E439" s="116" t="s">
        <v>583</v>
      </c>
      <c r="F439" s="117" t="s">
        <v>257</v>
      </c>
      <c r="G439" s="118">
        <v>89.2</v>
      </c>
    </row>
    <row r="440" spans="1:7" ht="31.5">
      <c r="A440" s="113" t="s">
        <v>584</v>
      </c>
      <c r="B440" s="114">
        <v>917</v>
      </c>
      <c r="C440" s="115">
        <v>1</v>
      </c>
      <c r="D440" s="115">
        <v>13</v>
      </c>
      <c r="E440" s="116" t="s">
        <v>585</v>
      </c>
      <c r="F440" s="117" t="s">
        <v>257</v>
      </c>
      <c r="G440" s="118">
        <v>89.2</v>
      </c>
    </row>
    <row r="441" spans="1:7" ht="31.5">
      <c r="A441" s="113" t="s">
        <v>273</v>
      </c>
      <c r="B441" s="114">
        <v>917</v>
      </c>
      <c r="C441" s="115">
        <v>1</v>
      </c>
      <c r="D441" s="115">
        <v>13</v>
      </c>
      <c r="E441" s="116" t="s">
        <v>585</v>
      </c>
      <c r="F441" s="117" t="s">
        <v>274</v>
      </c>
      <c r="G441" s="118">
        <v>4.2</v>
      </c>
    </row>
    <row r="442" spans="1:7">
      <c r="A442" s="113" t="s">
        <v>275</v>
      </c>
      <c r="B442" s="114">
        <v>917</v>
      </c>
      <c r="C442" s="115">
        <v>1</v>
      </c>
      <c r="D442" s="115">
        <v>13</v>
      </c>
      <c r="E442" s="116" t="s">
        <v>585</v>
      </c>
      <c r="F442" s="117" t="s">
        <v>276</v>
      </c>
      <c r="G442" s="118">
        <v>85.1</v>
      </c>
    </row>
    <row r="443" spans="1:7" ht="47.25">
      <c r="A443" s="113" t="s">
        <v>541</v>
      </c>
      <c r="B443" s="114">
        <v>917</v>
      </c>
      <c r="C443" s="115">
        <v>1</v>
      </c>
      <c r="D443" s="115">
        <v>13</v>
      </c>
      <c r="E443" s="116" t="s">
        <v>542</v>
      </c>
      <c r="F443" s="117" t="s">
        <v>257</v>
      </c>
      <c r="G443" s="118">
        <v>1395.4</v>
      </c>
    </row>
    <row r="444" spans="1:7" ht="31.5">
      <c r="A444" s="113" t="s">
        <v>543</v>
      </c>
      <c r="B444" s="114">
        <v>917</v>
      </c>
      <c r="C444" s="115">
        <v>1</v>
      </c>
      <c r="D444" s="115">
        <v>13</v>
      </c>
      <c r="E444" s="116" t="s">
        <v>544</v>
      </c>
      <c r="F444" s="117" t="s">
        <v>257</v>
      </c>
      <c r="G444" s="118">
        <v>1385.4</v>
      </c>
    </row>
    <row r="445" spans="1:7" ht="47.25">
      <c r="A445" s="113" t="s">
        <v>586</v>
      </c>
      <c r="B445" s="114">
        <v>917</v>
      </c>
      <c r="C445" s="115">
        <v>1</v>
      </c>
      <c r="D445" s="115">
        <v>13</v>
      </c>
      <c r="E445" s="116" t="s">
        <v>587</v>
      </c>
      <c r="F445" s="117" t="s">
        <v>257</v>
      </c>
      <c r="G445" s="118">
        <v>1300</v>
      </c>
    </row>
    <row r="446" spans="1:7" ht="61.5" customHeight="1">
      <c r="A446" s="113" t="s">
        <v>588</v>
      </c>
      <c r="B446" s="114">
        <v>917</v>
      </c>
      <c r="C446" s="115">
        <v>1</v>
      </c>
      <c r="D446" s="115">
        <v>13</v>
      </c>
      <c r="E446" s="116" t="s">
        <v>589</v>
      </c>
      <c r="F446" s="117" t="s">
        <v>257</v>
      </c>
      <c r="G446" s="118">
        <v>1300</v>
      </c>
    </row>
    <row r="447" spans="1:7">
      <c r="A447" s="113" t="s">
        <v>268</v>
      </c>
      <c r="B447" s="114">
        <v>917</v>
      </c>
      <c r="C447" s="115">
        <v>1</v>
      </c>
      <c r="D447" s="115">
        <v>13</v>
      </c>
      <c r="E447" s="116" t="s">
        <v>589</v>
      </c>
      <c r="F447" s="117" t="s">
        <v>269</v>
      </c>
      <c r="G447" s="118">
        <v>1300</v>
      </c>
    </row>
    <row r="448" spans="1:7">
      <c r="A448" s="113" t="s">
        <v>590</v>
      </c>
      <c r="B448" s="114">
        <v>917</v>
      </c>
      <c r="C448" s="115">
        <v>1</v>
      </c>
      <c r="D448" s="115">
        <v>13</v>
      </c>
      <c r="E448" s="116" t="s">
        <v>591</v>
      </c>
      <c r="F448" s="117" t="s">
        <v>257</v>
      </c>
      <c r="G448" s="118">
        <v>85.4</v>
      </c>
    </row>
    <row r="449" spans="1:7" ht="47.25">
      <c r="A449" s="113" t="s">
        <v>592</v>
      </c>
      <c r="B449" s="114">
        <v>917</v>
      </c>
      <c r="C449" s="115">
        <v>1</v>
      </c>
      <c r="D449" s="115">
        <v>13</v>
      </c>
      <c r="E449" s="116" t="s">
        <v>593</v>
      </c>
      <c r="F449" s="117" t="s">
        <v>257</v>
      </c>
      <c r="G449" s="118">
        <v>85.4</v>
      </c>
    </row>
    <row r="450" spans="1:7">
      <c r="A450" s="113" t="s">
        <v>275</v>
      </c>
      <c r="B450" s="114">
        <v>917</v>
      </c>
      <c r="C450" s="115">
        <v>1</v>
      </c>
      <c r="D450" s="115">
        <v>13</v>
      </c>
      <c r="E450" s="116" t="s">
        <v>593</v>
      </c>
      <c r="F450" s="117" t="s">
        <v>276</v>
      </c>
      <c r="G450" s="118">
        <v>85.4</v>
      </c>
    </row>
    <row r="451" spans="1:7" ht="31.5">
      <c r="A451" s="113" t="s">
        <v>594</v>
      </c>
      <c r="B451" s="114">
        <v>917</v>
      </c>
      <c r="C451" s="115">
        <v>1</v>
      </c>
      <c r="D451" s="115">
        <v>13</v>
      </c>
      <c r="E451" s="116" t="s">
        <v>595</v>
      </c>
      <c r="F451" s="117" t="s">
        <v>257</v>
      </c>
      <c r="G451" s="118">
        <v>10</v>
      </c>
    </row>
    <row r="452" spans="1:7" ht="47.25">
      <c r="A452" s="113" t="s">
        <v>596</v>
      </c>
      <c r="B452" s="114">
        <v>917</v>
      </c>
      <c r="C452" s="115">
        <v>1</v>
      </c>
      <c r="D452" s="115">
        <v>13</v>
      </c>
      <c r="E452" s="116" t="s">
        <v>597</v>
      </c>
      <c r="F452" s="117" t="s">
        <v>257</v>
      </c>
      <c r="G452" s="118">
        <v>10</v>
      </c>
    </row>
    <row r="453" spans="1:7">
      <c r="A453" s="113" t="s">
        <v>598</v>
      </c>
      <c r="B453" s="114">
        <v>917</v>
      </c>
      <c r="C453" s="115">
        <v>1</v>
      </c>
      <c r="D453" s="115">
        <v>13</v>
      </c>
      <c r="E453" s="116" t="s">
        <v>599</v>
      </c>
      <c r="F453" s="117" t="s">
        <v>257</v>
      </c>
      <c r="G453" s="118">
        <v>10</v>
      </c>
    </row>
    <row r="454" spans="1:7">
      <c r="A454" s="113" t="s">
        <v>275</v>
      </c>
      <c r="B454" s="114">
        <v>917</v>
      </c>
      <c r="C454" s="115">
        <v>1</v>
      </c>
      <c r="D454" s="115">
        <v>13</v>
      </c>
      <c r="E454" s="116" t="s">
        <v>599</v>
      </c>
      <c r="F454" s="117" t="s">
        <v>276</v>
      </c>
      <c r="G454" s="118">
        <v>10</v>
      </c>
    </row>
    <row r="455" spans="1:7" ht="47.25">
      <c r="A455" s="113" t="s">
        <v>420</v>
      </c>
      <c r="B455" s="114">
        <v>917</v>
      </c>
      <c r="C455" s="115">
        <v>1</v>
      </c>
      <c r="D455" s="115">
        <v>13</v>
      </c>
      <c r="E455" s="116" t="s">
        <v>421</v>
      </c>
      <c r="F455" s="117" t="s">
        <v>257</v>
      </c>
      <c r="G455" s="118">
        <v>103.2</v>
      </c>
    </row>
    <row r="456" spans="1:7" ht="47.25">
      <c r="A456" s="113" t="s">
        <v>600</v>
      </c>
      <c r="B456" s="114">
        <v>917</v>
      </c>
      <c r="C456" s="115">
        <v>1</v>
      </c>
      <c r="D456" s="115">
        <v>13</v>
      </c>
      <c r="E456" s="116" t="s">
        <v>601</v>
      </c>
      <c r="F456" s="117" t="s">
        <v>257</v>
      </c>
      <c r="G456" s="118">
        <v>33.5</v>
      </c>
    </row>
    <row r="457" spans="1:7" ht="63">
      <c r="A457" s="113" t="s">
        <v>602</v>
      </c>
      <c r="B457" s="114">
        <v>917</v>
      </c>
      <c r="C457" s="115">
        <v>1</v>
      </c>
      <c r="D457" s="115">
        <v>13</v>
      </c>
      <c r="E457" s="116" t="s">
        <v>603</v>
      </c>
      <c r="F457" s="117" t="s">
        <v>257</v>
      </c>
      <c r="G457" s="118">
        <v>33.5</v>
      </c>
    </row>
    <row r="458" spans="1:7" ht="31.5">
      <c r="A458" s="113" t="s">
        <v>604</v>
      </c>
      <c r="B458" s="114">
        <v>917</v>
      </c>
      <c r="C458" s="115">
        <v>1</v>
      </c>
      <c r="D458" s="115">
        <v>13</v>
      </c>
      <c r="E458" s="116" t="s">
        <v>605</v>
      </c>
      <c r="F458" s="117" t="s">
        <v>257</v>
      </c>
      <c r="G458" s="118">
        <v>30.5</v>
      </c>
    </row>
    <row r="459" spans="1:7" ht="31.5">
      <c r="A459" s="113" t="s">
        <v>273</v>
      </c>
      <c r="B459" s="114">
        <v>917</v>
      </c>
      <c r="C459" s="115">
        <v>1</v>
      </c>
      <c r="D459" s="115">
        <v>13</v>
      </c>
      <c r="E459" s="116" t="s">
        <v>605</v>
      </c>
      <c r="F459" s="117" t="s">
        <v>274</v>
      </c>
      <c r="G459" s="118">
        <v>30.5</v>
      </c>
    </row>
    <row r="460" spans="1:7">
      <c r="A460" s="113" t="s">
        <v>606</v>
      </c>
      <c r="B460" s="114">
        <v>917</v>
      </c>
      <c r="C460" s="115">
        <v>1</v>
      </c>
      <c r="D460" s="115">
        <v>13</v>
      </c>
      <c r="E460" s="116" t="s">
        <v>607</v>
      </c>
      <c r="F460" s="117" t="s">
        <v>257</v>
      </c>
      <c r="G460" s="118">
        <v>3</v>
      </c>
    </row>
    <row r="461" spans="1:7" ht="31.5">
      <c r="A461" s="113" t="s">
        <v>273</v>
      </c>
      <c r="B461" s="114">
        <v>917</v>
      </c>
      <c r="C461" s="115">
        <v>1</v>
      </c>
      <c r="D461" s="115">
        <v>13</v>
      </c>
      <c r="E461" s="116" t="s">
        <v>607</v>
      </c>
      <c r="F461" s="117" t="s">
        <v>274</v>
      </c>
      <c r="G461" s="118">
        <v>3</v>
      </c>
    </row>
    <row r="462" spans="1:7" ht="31.5">
      <c r="A462" s="113" t="s">
        <v>608</v>
      </c>
      <c r="B462" s="114">
        <v>917</v>
      </c>
      <c r="C462" s="115">
        <v>1</v>
      </c>
      <c r="D462" s="115">
        <v>13</v>
      </c>
      <c r="E462" s="116" t="s">
        <v>609</v>
      </c>
      <c r="F462" s="117" t="s">
        <v>257</v>
      </c>
      <c r="G462" s="118">
        <v>69.7</v>
      </c>
    </row>
    <row r="463" spans="1:7" ht="47.25">
      <c r="A463" s="113" t="s">
        <v>610</v>
      </c>
      <c r="B463" s="114">
        <v>917</v>
      </c>
      <c r="C463" s="115">
        <v>1</v>
      </c>
      <c r="D463" s="115">
        <v>13</v>
      </c>
      <c r="E463" s="116" t="s">
        <v>611</v>
      </c>
      <c r="F463" s="117" t="s">
        <v>257</v>
      </c>
      <c r="G463" s="118">
        <v>69.7</v>
      </c>
    </row>
    <row r="464" spans="1:7" ht="47.25">
      <c r="A464" s="113" t="s">
        <v>612</v>
      </c>
      <c r="B464" s="114">
        <v>917</v>
      </c>
      <c r="C464" s="115">
        <v>1</v>
      </c>
      <c r="D464" s="115">
        <v>13</v>
      </c>
      <c r="E464" s="116" t="s">
        <v>613</v>
      </c>
      <c r="F464" s="117" t="s">
        <v>257</v>
      </c>
      <c r="G464" s="118">
        <v>24.8</v>
      </c>
    </row>
    <row r="465" spans="1:7" ht="31.5">
      <c r="A465" s="113" t="s">
        <v>273</v>
      </c>
      <c r="B465" s="114">
        <v>917</v>
      </c>
      <c r="C465" s="115">
        <v>1</v>
      </c>
      <c r="D465" s="115">
        <v>13</v>
      </c>
      <c r="E465" s="116" t="s">
        <v>613</v>
      </c>
      <c r="F465" s="117" t="s">
        <v>274</v>
      </c>
      <c r="G465" s="118">
        <v>24.8</v>
      </c>
    </row>
    <row r="466" spans="1:7" ht="47.25">
      <c r="A466" s="113" t="s">
        <v>614</v>
      </c>
      <c r="B466" s="114">
        <v>917</v>
      </c>
      <c r="C466" s="115">
        <v>1</v>
      </c>
      <c r="D466" s="115">
        <v>13</v>
      </c>
      <c r="E466" s="116" t="s">
        <v>615</v>
      </c>
      <c r="F466" s="117" t="s">
        <v>257</v>
      </c>
      <c r="G466" s="118">
        <v>14.9</v>
      </c>
    </row>
    <row r="467" spans="1:7" ht="31.5">
      <c r="A467" s="113" t="s">
        <v>273</v>
      </c>
      <c r="B467" s="114">
        <v>917</v>
      </c>
      <c r="C467" s="115">
        <v>1</v>
      </c>
      <c r="D467" s="115">
        <v>13</v>
      </c>
      <c r="E467" s="116" t="s">
        <v>615</v>
      </c>
      <c r="F467" s="117" t="s">
        <v>274</v>
      </c>
      <c r="G467" s="118">
        <v>14.9</v>
      </c>
    </row>
    <row r="468" spans="1:7" ht="78.75">
      <c r="A468" s="113" t="s">
        <v>616</v>
      </c>
      <c r="B468" s="114">
        <v>917</v>
      </c>
      <c r="C468" s="115">
        <v>1</v>
      </c>
      <c r="D468" s="115">
        <v>13</v>
      </c>
      <c r="E468" s="116" t="s">
        <v>617</v>
      </c>
      <c r="F468" s="117" t="s">
        <v>257</v>
      </c>
      <c r="G468" s="118">
        <v>5</v>
      </c>
    </row>
    <row r="469" spans="1:7" ht="31.5">
      <c r="A469" s="113" t="s">
        <v>273</v>
      </c>
      <c r="B469" s="114">
        <v>917</v>
      </c>
      <c r="C469" s="115">
        <v>1</v>
      </c>
      <c r="D469" s="115">
        <v>13</v>
      </c>
      <c r="E469" s="116" t="s">
        <v>617</v>
      </c>
      <c r="F469" s="117" t="s">
        <v>274</v>
      </c>
      <c r="G469" s="118">
        <v>5</v>
      </c>
    </row>
    <row r="470" spans="1:7" ht="47.25">
      <c r="A470" s="113" t="s">
        <v>618</v>
      </c>
      <c r="B470" s="114">
        <v>917</v>
      </c>
      <c r="C470" s="115">
        <v>1</v>
      </c>
      <c r="D470" s="115">
        <v>13</v>
      </c>
      <c r="E470" s="116" t="s">
        <v>619</v>
      </c>
      <c r="F470" s="117" t="s">
        <v>257</v>
      </c>
      <c r="G470" s="118">
        <v>10</v>
      </c>
    </row>
    <row r="471" spans="1:7" ht="31.5">
      <c r="A471" s="113" t="s">
        <v>273</v>
      </c>
      <c r="B471" s="114">
        <v>917</v>
      </c>
      <c r="C471" s="115">
        <v>1</v>
      </c>
      <c r="D471" s="115">
        <v>13</v>
      </c>
      <c r="E471" s="116" t="s">
        <v>619</v>
      </c>
      <c r="F471" s="117" t="s">
        <v>274</v>
      </c>
      <c r="G471" s="118">
        <v>10</v>
      </c>
    </row>
    <row r="472" spans="1:7" ht="46.5" customHeight="1">
      <c r="A472" s="113" t="s">
        <v>620</v>
      </c>
      <c r="B472" s="114">
        <v>917</v>
      </c>
      <c r="C472" s="115">
        <v>1</v>
      </c>
      <c r="D472" s="115">
        <v>13</v>
      </c>
      <c r="E472" s="116" t="s">
        <v>621</v>
      </c>
      <c r="F472" s="117" t="s">
        <v>257</v>
      </c>
      <c r="G472" s="118">
        <v>15</v>
      </c>
    </row>
    <row r="473" spans="1:7" ht="31.5">
      <c r="A473" s="113" t="s">
        <v>273</v>
      </c>
      <c r="B473" s="114">
        <v>917</v>
      </c>
      <c r="C473" s="115">
        <v>1</v>
      </c>
      <c r="D473" s="115">
        <v>13</v>
      </c>
      <c r="E473" s="116" t="s">
        <v>621</v>
      </c>
      <c r="F473" s="117" t="s">
        <v>274</v>
      </c>
      <c r="G473" s="118">
        <v>15</v>
      </c>
    </row>
    <row r="474" spans="1:7">
      <c r="A474" s="113" t="s">
        <v>622</v>
      </c>
      <c r="B474" s="114">
        <v>917</v>
      </c>
      <c r="C474" s="115">
        <v>2</v>
      </c>
      <c r="D474" s="115">
        <v>0</v>
      </c>
      <c r="E474" s="116" t="s">
        <v>257</v>
      </c>
      <c r="F474" s="117" t="s">
        <v>257</v>
      </c>
      <c r="G474" s="118">
        <v>36</v>
      </c>
    </row>
    <row r="475" spans="1:7">
      <c r="A475" s="113" t="s">
        <v>623</v>
      </c>
      <c r="B475" s="114">
        <v>917</v>
      </c>
      <c r="C475" s="115">
        <v>2</v>
      </c>
      <c r="D475" s="115">
        <v>4</v>
      </c>
      <c r="E475" s="116" t="s">
        <v>257</v>
      </c>
      <c r="F475" s="117" t="s">
        <v>257</v>
      </c>
      <c r="G475" s="118">
        <v>36</v>
      </c>
    </row>
    <row r="476" spans="1:7">
      <c r="A476" s="113" t="s">
        <v>471</v>
      </c>
      <c r="B476" s="114">
        <v>917</v>
      </c>
      <c r="C476" s="115">
        <v>2</v>
      </c>
      <c r="D476" s="115">
        <v>4</v>
      </c>
      <c r="E476" s="116" t="s">
        <v>472</v>
      </c>
      <c r="F476" s="117" t="s">
        <v>257</v>
      </c>
      <c r="G476" s="118">
        <v>36</v>
      </c>
    </row>
    <row r="477" spans="1:7" ht="31.5">
      <c r="A477" s="113" t="s">
        <v>624</v>
      </c>
      <c r="B477" s="114">
        <v>917</v>
      </c>
      <c r="C477" s="115">
        <v>2</v>
      </c>
      <c r="D477" s="115">
        <v>4</v>
      </c>
      <c r="E477" s="116" t="s">
        <v>625</v>
      </c>
      <c r="F477" s="117" t="s">
        <v>257</v>
      </c>
      <c r="G477" s="118">
        <v>36</v>
      </c>
    </row>
    <row r="478" spans="1:7" ht="63">
      <c r="A478" s="113" t="s">
        <v>626</v>
      </c>
      <c r="B478" s="114">
        <v>917</v>
      </c>
      <c r="C478" s="115">
        <v>2</v>
      </c>
      <c r="D478" s="115">
        <v>4</v>
      </c>
      <c r="E478" s="116" t="s">
        <v>627</v>
      </c>
      <c r="F478" s="117" t="s">
        <v>257</v>
      </c>
      <c r="G478" s="118">
        <v>36</v>
      </c>
    </row>
    <row r="479" spans="1:7" ht="31.5">
      <c r="A479" s="113" t="s">
        <v>273</v>
      </c>
      <c r="B479" s="114">
        <v>917</v>
      </c>
      <c r="C479" s="115">
        <v>2</v>
      </c>
      <c r="D479" s="115">
        <v>4</v>
      </c>
      <c r="E479" s="116" t="s">
        <v>627</v>
      </c>
      <c r="F479" s="117" t="s">
        <v>274</v>
      </c>
      <c r="G479" s="118">
        <v>36</v>
      </c>
    </row>
    <row r="480" spans="1:7">
      <c r="A480" s="113" t="s">
        <v>509</v>
      </c>
      <c r="B480" s="114">
        <v>917</v>
      </c>
      <c r="C480" s="115">
        <v>4</v>
      </c>
      <c r="D480" s="115">
        <v>0</v>
      </c>
      <c r="E480" s="116" t="s">
        <v>257</v>
      </c>
      <c r="F480" s="117" t="s">
        <v>257</v>
      </c>
      <c r="G480" s="118">
        <v>705</v>
      </c>
    </row>
    <row r="481" spans="1:7">
      <c r="A481" s="113" t="s">
        <v>628</v>
      </c>
      <c r="B481" s="114">
        <v>917</v>
      </c>
      <c r="C481" s="115">
        <v>4</v>
      </c>
      <c r="D481" s="115">
        <v>5</v>
      </c>
      <c r="E481" s="116" t="s">
        <v>257</v>
      </c>
      <c r="F481" s="117" t="s">
        <v>257</v>
      </c>
      <c r="G481" s="118">
        <v>705</v>
      </c>
    </row>
    <row r="482" spans="1:7" ht="47.25" customHeight="1">
      <c r="A482" s="113" t="s">
        <v>311</v>
      </c>
      <c r="B482" s="114">
        <v>917</v>
      </c>
      <c r="C482" s="115">
        <v>4</v>
      </c>
      <c r="D482" s="115">
        <v>5</v>
      </c>
      <c r="E482" s="116" t="s">
        <v>312</v>
      </c>
      <c r="F482" s="117" t="s">
        <v>257</v>
      </c>
      <c r="G482" s="118">
        <v>705</v>
      </c>
    </row>
    <row r="483" spans="1:7" ht="47.25">
      <c r="A483" s="113" t="s">
        <v>629</v>
      </c>
      <c r="B483" s="114">
        <v>917</v>
      </c>
      <c r="C483" s="115">
        <v>4</v>
      </c>
      <c r="D483" s="115">
        <v>5</v>
      </c>
      <c r="E483" s="116" t="s">
        <v>630</v>
      </c>
      <c r="F483" s="117" t="s">
        <v>257</v>
      </c>
      <c r="G483" s="118">
        <v>705</v>
      </c>
    </row>
    <row r="484" spans="1:7" ht="31.5">
      <c r="A484" s="113" t="s">
        <v>631</v>
      </c>
      <c r="B484" s="114">
        <v>917</v>
      </c>
      <c r="C484" s="115">
        <v>4</v>
      </c>
      <c r="D484" s="115">
        <v>5</v>
      </c>
      <c r="E484" s="116" t="s">
        <v>632</v>
      </c>
      <c r="F484" s="117" t="s">
        <v>257</v>
      </c>
      <c r="G484" s="118">
        <v>705</v>
      </c>
    </row>
    <row r="485" spans="1:7" ht="63">
      <c r="A485" s="113" t="s">
        <v>633</v>
      </c>
      <c r="B485" s="114">
        <v>917</v>
      </c>
      <c r="C485" s="115">
        <v>4</v>
      </c>
      <c r="D485" s="115">
        <v>5</v>
      </c>
      <c r="E485" s="116" t="s">
        <v>634</v>
      </c>
      <c r="F485" s="117" t="s">
        <v>257</v>
      </c>
      <c r="G485" s="118">
        <v>705</v>
      </c>
    </row>
    <row r="486" spans="1:7" ht="31.5">
      <c r="A486" s="113" t="s">
        <v>273</v>
      </c>
      <c r="B486" s="114">
        <v>917</v>
      </c>
      <c r="C486" s="115">
        <v>4</v>
      </c>
      <c r="D486" s="115">
        <v>5</v>
      </c>
      <c r="E486" s="116" t="s">
        <v>634</v>
      </c>
      <c r="F486" s="117" t="s">
        <v>274</v>
      </c>
      <c r="G486" s="118">
        <v>705</v>
      </c>
    </row>
    <row r="487" spans="1:7">
      <c r="A487" s="113" t="s">
        <v>258</v>
      </c>
      <c r="B487" s="114">
        <v>917</v>
      </c>
      <c r="C487" s="115">
        <v>7</v>
      </c>
      <c r="D487" s="115">
        <v>0</v>
      </c>
      <c r="E487" s="116" t="s">
        <v>257</v>
      </c>
      <c r="F487" s="117" t="s">
        <v>257</v>
      </c>
      <c r="G487" s="118">
        <v>574.1</v>
      </c>
    </row>
    <row r="488" spans="1:7" ht="31.5">
      <c r="A488" s="113" t="s">
        <v>281</v>
      </c>
      <c r="B488" s="114">
        <v>917</v>
      </c>
      <c r="C488" s="115">
        <v>7</v>
      </c>
      <c r="D488" s="115">
        <v>5</v>
      </c>
      <c r="E488" s="116" t="s">
        <v>257</v>
      </c>
      <c r="F488" s="117" t="s">
        <v>257</v>
      </c>
      <c r="G488" s="118">
        <v>133.6</v>
      </c>
    </row>
    <row r="489" spans="1:7" ht="47.25">
      <c r="A489" s="113" t="s">
        <v>541</v>
      </c>
      <c r="B489" s="114">
        <v>917</v>
      </c>
      <c r="C489" s="115">
        <v>7</v>
      </c>
      <c r="D489" s="115">
        <v>5</v>
      </c>
      <c r="E489" s="116" t="s">
        <v>542</v>
      </c>
      <c r="F489" s="117" t="s">
        <v>257</v>
      </c>
      <c r="G489" s="118">
        <v>133.6</v>
      </c>
    </row>
    <row r="490" spans="1:7" ht="31.5">
      <c r="A490" s="113" t="s">
        <v>543</v>
      </c>
      <c r="B490" s="114">
        <v>917</v>
      </c>
      <c r="C490" s="115">
        <v>7</v>
      </c>
      <c r="D490" s="115">
        <v>5</v>
      </c>
      <c r="E490" s="116" t="s">
        <v>544</v>
      </c>
      <c r="F490" s="117" t="s">
        <v>257</v>
      </c>
      <c r="G490" s="118">
        <v>133.6</v>
      </c>
    </row>
    <row r="491" spans="1:7" ht="47.25">
      <c r="A491" s="113" t="s">
        <v>635</v>
      </c>
      <c r="B491" s="114">
        <v>917</v>
      </c>
      <c r="C491" s="115">
        <v>7</v>
      </c>
      <c r="D491" s="115">
        <v>5</v>
      </c>
      <c r="E491" s="116" t="s">
        <v>636</v>
      </c>
      <c r="F491" s="117" t="s">
        <v>257</v>
      </c>
      <c r="G491" s="118">
        <v>129.6</v>
      </c>
    </row>
    <row r="492" spans="1:7" ht="31.5">
      <c r="A492" s="113" t="s">
        <v>637</v>
      </c>
      <c r="B492" s="114">
        <v>917</v>
      </c>
      <c r="C492" s="115">
        <v>7</v>
      </c>
      <c r="D492" s="115">
        <v>5</v>
      </c>
      <c r="E492" s="116" t="s">
        <v>638</v>
      </c>
      <c r="F492" s="117" t="s">
        <v>257</v>
      </c>
      <c r="G492" s="118">
        <v>9.8000000000000007</v>
      </c>
    </row>
    <row r="493" spans="1:7" ht="31.5">
      <c r="A493" s="113" t="s">
        <v>273</v>
      </c>
      <c r="B493" s="114">
        <v>917</v>
      </c>
      <c r="C493" s="115">
        <v>7</v>
      </c>
      <c r="D493" s="115">
        <v>5</v>
      </c>
      <c r="E493" s="116" t="s">
        <v>638</v>
      </c>
      <c r="F493" s="117" t="s">
        <v>274</v>
      </c>
      <c r="G493" s="118">
        <v>9.8000000000000007</v>
      </c>
    </row>
    <row r="494" spans="1:7" ht="47.25">
      <c r="A494" s="113" t="s">
        <v>639</v>
      </c>
      <c r="B494" s="114">
        <v>917</v>
      </c>
      <c r="C494" s="115">
        <v>7</v>
      </c>
      <c r="D494" s="115">
        <v>5</v>
      </c>
      <c r="E494" s="116" t="s">
        <v>640</v>
      </c>
      <c r="F494" s="117" t="s">
        <v>257</v>
      </c>
      <c r="G494" s="118">
        <v>73.400000000000006</v>
      </c>
    </row>
    <row r="495" spans="1:7" ht="31.5">
      <c r="A495" s="113" t="s">
        <v>273</v>
      </c>
      <c r="B495" s="114">
        <v>917</v>
      </c>
      <c r="C495" s="115">
        <v>7</v>
      </c>
      <c r="D495" s="115">
        <v>5</v>
      </c>
      <c r="E495" s="116" t="s">
        <v>640</v>
      </c>
      <c r="F495" s="117" t="s">
        <v>274</v>
      </c>
      <c r="G495" s="118">
        <v>73.400000000000006</v>
      </c>
    </row>
    <row r="496" spans="1:7" ht="45" customHeight="1">
      <c r="A496" s="113" t="s">
        <v>641</v>
      </c>
      <c r="B496" s="114">
        <v>917</v>
      </c>
      <c r="C496" s="115">
        <v>7</v>
      </c>
      <c r="D496" s="115">
        <v>5</v>
      </c>
      <c r="E496" s="116" t="s">
        <v>642</v>
      </c>
      <c r="F496" s="117" t="s">
        <v>257</v>
      </c>
      <c r="G496" s="118">
        <v>46.5</v>
      </c>
    </row>
    <row r="497" spans="1:7" ht="31.5">
      <c r="A497" s="113" t="s">
        <v>273</v>
      </c>
      <c r="B497" s="114">
        <v>917</v>
      </c>
      <c r="C497" s="115">
        <v>7</v>
      </c>
      <c r="D497" s="115">
        <v>5</v>
      </c>
      <c r="E497" s="116" t="s">
        <v>642</v>
      </c>
      <c r="F497" s="117" t="s">
        <v>274</v>
      </c>
      <c r="G497" s="118">
        <v>46.5</v>
      </c>
    </row>
    <row r="498" spans="1:7" ht="31.5">
      <c r="A498" s="113" t="s">
        <v>545</v>
      </c>
      <c r="B498" s="114">
        <v>917</v>
      </c>
      <c r="C498" s="115">
        <v>7</v>
      </c>
      <c r="D498" s="115">
        <v>5</v>
      </c>
      <c r="E498" s="116" t="s">
        <v>546</v>
      </c>
      <c r="F498" s="117" t="s">
        <v>257</v>
      </c>
      <c r="G498" s="118">
        <v>4</v>
      </c>
    </row>
    <row r="499" spans="1:7" ht="31.5">
      <c r="A499" s="113" t="s">
        <v>284</v>
      </c>
      <c r="B499" s="114">
        <v>917</v>
      </c>
      <c r="C499" s="115">
        <v>7</v>
      </c>
      <c r="D499" s="115">
        <v>5</v>
      </c>
      <c r="E499" s="116" t="s">
        <v>643</v>
      </c>
      <c r="F499" s="117" t="s">
        <v>257</v>
      </c>
      <c r="G499" s="118">
        <v>4</v>
      </c>
    </row>
    <row r="500" spans="1:7" ht="31.5">
      <c r="A500" s="113" t="s">
        <v>273</v>
      </c>
      <c r="B500" s="114">
        <v>917</v>
      </c>
      <c r="C500" s="115">
        <v>7</v>
      </c>
      <c r="D500" s="115">
        <v>5</v>
      </c>
      <c r="E500" s="116" t="s">
        <v>643</v>
      </c>
      <c r="F500" s="117" t="s">
        <v>274</v>
      </c>
      <c r="G500" s="118">
        <v>4</v>
      </c>
    </row>
    <row r="501" spans="1:7">
      <c r="A501" s="113" t="s">
        <v>402</v>
      </c>
      <c r="B501" s="114">
        <v>917</v>
      </c>
      <c r="C501" s="115">
        <v>7</v>
      </c>
      <c r="D501" s="115">
        <v>7</v>
      </c>
      <c r="E501" s="116" t="s">
        <v>257</v>
      </c>
      <c r="F501" s="117" t="s">
        <v>257</v>
      </c>
      <c r="G501" s="118">
        <v>440.5</v>
      </c>
    </row>
    <row r="502" spans="1:7" ht="47.25">
      <c r="A502" s="113" t="s">
        <v>394</v>
      </c>
      <c r="B502" s="114">
        <v>917</v>
      </c>
      <c r="C502" s="115">
        <v>7</v>
      </c>
      <c r="D502" s="115">
        <v>7</v>
      </c>
      <c r="E502" s="116" t="s">
        <v>395</v>
      </c>
      <c r="F502" s="117" t="s">
        <v>257</v>
      </c>
      <c r="G502" s="118">
        <v>440.5</v>
      </c>
    </row>
    <row r="503" spans="1:7" ht="31.5" customHeight="1">
      <c r="A503" s="113" t="s">
        <v>644</v>
      </c>
      <c r="B503" s="114">
        <v>917</v>
      </c>
      <c r="C503" s="115">
        <v>7</v>
      </c>
      <c r="D503" s="115">
        <v>7</v>
      </c>
      <c r="E503" s="116" t="s">
        <v>645</v>
      </c>
      <c r="F503" s="117" t="s">
        <v>257</v>
      </c>
      <c r="G503" s="118">
        <v>356.5</v>
      </c>
    </row>
    <row r="504" spans="1:7" ht="47.25">
      <c r="A504" s="113" t="s">
        <v>646</v>
      </c>
      <c r="B504" s="114">
        <v>917</v>
      </c>
      <c r="C504" s="115">
        <v>7</v>
      </c>
      <c r="D504" s="115">
        <v>7</v>
      </c>
      <c r="E504" s="116" t="s">
        <v>647</v>
      </c>
      <c r="F504" s="117" t="s">
        <v>257</v>
      </c>
      <c r="G504" s="118">
        <v>356.5</v>
      </c>
    </row>
    <row r="505" spans="1:7" ht="45.75" customHeight="1">
      <c r="A505" s="113" t="s">
        <v>648</v>
      </c>
      <c r="B505" s="114">
        <v>917</v>
      </c>
      <c r="C505" s="115">
        <v>7</v>
      </c>
      <c r="D505" s="115">
        <v>7</v>
      </c>
      <c r="E505" s="116" t="s">
        <v>649</v>
      </c>
      <c r="F505" s="117" t="s">
        <v>257</v>
      </c>
      <c r="G505" s="118">
        <v>105.2</v>
      </c>
    </row>
    <row r="506" spans="1:7" ht="31.5">
      <c r="A506" s="113" t="s">
        <v>273</v>
      </c>
      <c r="B506" s="114">
        <v>917</v>
      </c>
      <c r="C506" s="115">
        <v>7</v>
      </c>
      <c r="D506" s="115">
        <v>7</v>
      </c>
      <c r="E506" s="116" t="s">
        <v>649</v>
      </c>
      <c r="F506" s="117" t="s">
        <v>274</v>
      </c>
      <c r="G506" s="118">
        <v>105.2</v>
      </c>
    </row>
    <row r="507" spans="1:7" ht="47.25">
      <c r="A507" s="113" t="s">
        <v>650</v>
      </c>
      <c r="B507" s="114">
        <v>917</v>
      </c>
      <c r="C507" s="115">
        <v>7</v>
      </c>
      <c r="D507" s="115">
        <v>7</v>
      </c>
      <c r="E507" s="116" t="s">
        <v>651</v>
      </c>
      <c r="F507" s="117" t="s">
        <v>257</v>
      </c>
      <c r="G507" s="118">
        <v>40</v>
      </c>
    </row>
    <row r="508" spans="1:7" ht="31.5">
      <c r="A508" s="113" t="s">
        <v>273</v>
      </c>
      <c r="B508" s="114">
        <v>917</v>
      </c>
      <c r="C508" s="115">
        <v>7</v>
      </c>
      <c r="D508" s="115">
        <v>7</v>
      </c>
      <c r="E508" s="116" t="s">
        <v>651</v>
      </c>
      <c r="F508" s="117" t="s">
        <v>274</v>
      </c>
      <c r="G508" s="118">
        <v>40</v>
      </c>
    </row>
    <row r="509" spans="1:7" ht="47.25">
      <c r="A509" s="113" t="s">
        <v>652</v>
      </c>
      <c r="B509" s="114">
        <v>917</v>
      </c>
      <c r="C509" s="115">
        <v>7</v>
      </c>
      <c r="D509" s="115">
        <v>7</v>
      </c>
      <c r="E509" s="116" t="s">
        <v>653</v>
      </c>
      <c r="F509" s="117" t="s">
        <v>257</v>
      </c>
      <c r="G509" s="118">
        <v>56.3</v>
      </c>
    </row>
    <row r="510" spans="1:7" ht="31.5">
      <c r="A510" s="113" t="s">
        <v>273</v>
      </c>
      <c r="B510" s="114">
        <v>917</v>
      </c>
      <c r="C510" s="115">
        <v>7</v>
      </c>
      <c r="D510" s="115">
        <v>7</v>
      </c>
      <c r="E510" s="116" t="s">
        <v>653</v>
      </c>
      <c r="F510" s="117" t="s">
        <v>274</v>
      </c>
      <c r="G510" s="118">
        <v>56.3</v>
      </c>
    </row>
    <row r="511" spans="1:7" ht="31.5">
      <c r="A511" s="113" t="s">
        <v>279</v>
      </c>
      <c r="B511" s="114">
        <v>917</v>
      </c>
      <c r="C511" s="115">
        <v>7</v>
      </c>
      <c r="D511" s="115">
        <v>7</v>
      </c>
      <c r="E511" s="116" t="s">
        <v>654</v>
      </c>
      <c r="F511" s="117" t="s">
        <v>257</v>
      </c>
      <c r="G511" s="118">
        <v>154.9</v>
      </c>
    </row>
    <row r="512" spans="1:7" ht="31.5">
      <c r="A512" s="113" t="s">
        <v>273</v>
      </c>
      <c r="B512" s="114">
        <v>917</v>
      </c>
      <c r="C512" s="115">
        <v>7</v>
      </c>
      <c r="D512" s="115">
        <v>7</v>
      </c>
      <c r="E512" s="116" t="s">
        <v>654</v>
      </c>
      <c r="F512" s="117" t="s">
        <v>274</v>
      </c>
      <c r="G512" s="118">
        <v>154.9</v>
      </c>
    </row>
    <row r="513" spans="1:7" ht="63">
      <c r="A513" s="113" t="s">
        <v>655</v>
      </c>
      <c r="B513" s="114">
        <v>917</v>
      </c>
      <c r="C513" s="115">
        <v>7</v>
      </c>
      <c r="D513" s="115">
        <v>7</v>
      </c>
      <c r="E513" s="116" t="s">
        <v>656</v>
      </c>
      <c r="F513" s="117" t="s">
        <v>257</v>
      </c>
      <c r="G513" s="118">
        <v>84</v>
      </c>
    </row>
    <row r="514" spans="1:7" ht="47.25">
      <c r="A514" s="113" t="s">
        <v>657</v>
      </c>
      <c r="B514" s="114">
        <v>917</v>
      </c>
      <c r="C514" s="115">
        <v>7</v>
      </c>
      <c r="D514" s="115">
        <v>7</v>
      </c>
      <c r="E514" s="116" t="s">
        <v>658</v>
      </c>
      <c r="F514" s="117" t="s">
        <v>257</v>
      </c>
      <c r="G514" s="118">
        <v>84</v>
      </c>
    </row>
    <row r="515" spans="1:7" ht="31.5">
      <c r="A515" s="113" t="s">
        <v>659</v>
      </c>
      <c r="B515" s="114">
        <v>917</v>
      </c>
      <c r="C515" s="115">
        <v>7</v>
      </c>
      <c r="D515" s="115">
        <v>7</v>
      </c>
      <c r="E515" s="116" t="s">
        <v>660</v>
      </c>
      <c r="F515" s="117" t="s">
        <v>257</v>
      </c>
      <c r="G515" s="118">
        <v>20</v>
      </c>
    </row>
    <row r="516" spans="1:7" ht="31.5">
      <c r="A516" s="113" t="s">
        <v>273</v>
      </c>
      <c r="B516" s="114">
        <v>917</v>
      </c>
      <c r="C516" s="115">
        <v>7</v>
      </c>
      <c r="D516" s="115">
        <v>7</v>
      </c>
      <c r="E516" s="116" t="s">
        <v>660</v>
      </c>
      <c r="F516" s="117" t="s">
        <v>274</v>
      </c>
      <c r="G516" s="118">
        <v>20</v>
      </c>
    </row>
    <row r="517" spans="1:7" ht="31.5">
      <c r="A517" s="113" t="s">
        <v>661</v>
      </c>
      <c r="B517" s="114">
        <v>917</v>
      </c>
      <c r="C517" s="115">
        <v>7</v>
      </c>
      <c r="D517" s="115">
        <v>7</v>
      </c>
      <c r="E517" s="116" t="s">
        <v>662</v>
      </c>
      <c r="F517" s="117" t="s">
        <v>257</v>
      </c>
      <c r="G517" s="118">
        <v>64</v>
      </c>
    </row>
    <row r="518" spans="1:7" ht="31.5">
      <c r="A518" s="113" t="s">
        <v>273</v>
      </c>
      <c r="B518" s="114">
        <v>917</v>
      </c>
      <c r="C518" s="115">
        <v>7</v>
      </c>
      <c r="D518" s="115">
        <v>7</v>
      </c>
      <c r="E518" s="116" t="s">
        <v>662</v>
      </c>
      <c r="F518" s="117" t="s">
        <v>274</v>
      </c>
      <c r="G518" s="118">
        <v>64</v>
      </c>
    </row>
    <row r="519" spans="1:7">
      <c r="A519" s="113" t="s">
        <v>663</v>
      </c>
      <c r="B519" s="114">
        <v>917</v>
      </c>
      <c r="C519" s="115">
        <v>9</v>
      </c>
      <c r="D519" s="115">
        <v>0</v>
      </c>
      <c r="E519" s="116" t="s">
        <v>257</v>
      </c>
      <c r="F519" s="117" t="s">
        <v>257</v>
      </c>
      <c r="G519" s="118">
        <v>215</v>
      </c>
    </row>
    <row r="520" spans="1:7">
      <c r="A520" s="113" t="s">
        <v>664</v>
      </c>
      <c r="B520" s="114">
        <v>917</v>
      </c>
      <c r="C520" s="115">
        <v>9</v>
      </c>
      <c r="D520" s="115">
        <v>9</v>
      </c>
      <c r="E520" s="116" t="s">
        <v>257</v>
      </c>
      <c r="F520" s="117" t="s">
        <v>257</v>
      </c>
      <c r="G520" s="118">
        <v>215</v>
      </c>
    </row>
    <row r="521" spans="1:7" ht="47.25">
      <c r="A521" s="113" t="s">
        <v>665</v>
      </c>
      <c r="B521" s="114">
        <v>917</v>
      </c>
      <c r="C521" s="115">
        <v>9</v>
      </c>
      <c r="D521" s="115">
        <v>9</v>
      </c>
      <c r="E521" s="116" t="s">
        <v>666</v>
      </c>
      <c r="F521" s="117" t="s">
        <v>257</v>
      </c>
      <c r="G521" s="118">
        <v>215</v>
      </c>
    </row>
    <row r="522" spans="1:7" ht="47.25">
      <c r="A522" s="113" t="s">
        <v>667</v>
      </c>
      <c r="B522" s="114">
        <v>917</v>
      </c>
      <c r="C522" s="115">
        <v>9</v>
      </c>
      <c r="D522" s="115">
        <v>9</v>
      </c>
      <c r="E522" s="116" t="s">
        <v>668</v>
      </c>
      <c r="F522" s="117" t="s">
        <v>257</v>
      </c>
      <c r="G522" s="118">
        <v>215</v>
      </c>
    </row>
    <row r="523" spans="1:7" ht="31.5" customHeight="1">
      <c r="A523" s="113" t="s">
        <v>669</v>
      </c>
      <c r="B523" s="114">
        <v>917</v>
      </c>
      <c r="C523" s="115">
        <v>9</v>
      </c>
      <c r="D523" s="115">
        <v>9</v>
      </c>
      <c r="E523" s="116" t="s">
        <v>670</v>
      </c>
      <c r="F523" s="117" t="s">
        <v>257</v>
      </c>
      <c r="G523" s="118">
        <v>5</v>
      </c>
    </row>
    <row r="524" spans="1:7" ht="31.5">
      <c r="A524" s="113" t="s">
        <v>273</v>
      </c>
      <c r="B524" s="114">
        <v>917</v>
      </c>
      <c r="C524" s="115">
        <v>9</v>
      </c>
      <c r="D524" s="115">
        <v>9</v>
      </c>
      <c r="E524" s="116" t="s">
        <v>670</v>
      </c>
      <c r="F524" s="117" t="s">
        <v>274</v>
      </c>
      <c r="G524" s="118">
        <v>5</v>
      </c>
    </row>
    <row r="525" spans="1:7" ht="31.5">
      <c r="A525" s="113" t="s">
        <v>671</v>
      </c>
      <c r="B525" s="114">
        <v>917</v>
      </c>
      <c r="C525" s="115">
        <v>9</v>
      </c>
      <c r="D525" s="115">
        <v>9</v>
      </c>
      <c r="E525" s="116" t="s">
        <v>672</v>
      </c>
      <c r="F525" s="117" t="s">
        <v>257</v>
      </c>
      <c r="G525" s="118">
        <v>210</v>
      </c>
    </row>
    <row r="526" spans="1:7" ht="31.5">
      <c r="A526" s="113" t="s">
        <v>273</v>
      </c>
      <c r="B526" s="114">
        <v>917</v>
      </c>
      <c r="C526" s="115">
        <v>9</v>
      </c>
      <c r="D526" s="115">
        <v>9</v>
      </c>
      <c r="E526" s="116" t="s">
        <v>672</v>
      </c>
      <c r="F526" s="117" t="s">
        <v>274</v>
      </c>
      <c r="G526" s="118">
        <v>210</v>
      </c>
    </row>
    <row r="527" spans="1:7">
      <c r="A527" s="113" t="s">
        <v>428</v>
      </c>
      <c r="B527" s="114">
        <v>917</v>
      </c>
      <c r="C527" s="115">
        <v>10</v>
      </c>
      <c r="D527" s="115">
        <v>0</v>
      </c>
      <c r="E527" s="116" t="s">
        <v>257</v>
      </c>
      <c r="F527" s="117" t="s">
        <v>257</v>
      </c>
      <c r="G527" s="118">
        <v>7695.9</v>
      </c>
    </row>
    <row r="528" spans="1:7">
      <c r="A528" s="113" t="s">
        <v>673</v>
      </c>
      <c r="B528" s="114">
        <v>917</v>
      </c>
      <c r="C528" s="115">
        <v>10</v>
      </c>
      <c r="D528" s="115">
        <v>1</v>
      </c>
      <c r="E528" s="116" t="s">
        <v>257</v>
      </c>
      <c r="F528" s="117" t="s">
        <v>257</v>
      </c>
      <c r="G528" s="118">
        <v>5698.3</v>
      </c>
    </row>
    <row r="529" spans="1:7" ht="47.25">
      <c r="A529" s="113" t="s">
        <v>541</v>
      </c>
      <c r="B529" s="114">
        <v>917</v>
      </c>
      <c r="C529" s="115">
        <v>10</v>
      </c>
      <c r="D529" s="115">
        <v>1</v>
      </c>
      <c r="E529" s="116" t="s">
        <v>542</v>
      </c>
      <c r="F529" s="117" t="s">
        <v>257</v>
      </c>
      <c r="G529" s="118">
        <v>5698.3</v>
      </c>
    </row>
    <row r="530" spans="1:7" ht="31.5">
      <c r="A530" s="113" t="s">
        <v>543</v>
      </c>
      <c r="B530" s="114">
        <v>917</v>
      </c>
      <c r="C530" s="115">
        <v>10</v>
      </c>
      <c r="D530" s="115">
        <v>1</v>
      </c>
      <c r="E530" s="116" t="s">
        <v>544</v>
      </c>
      <c r="F530" s="117" t="s">
        <v>257</v>
      </c>
      <c r="G530" s="118">
        <v>5698.3</v>
      </c>
    </row>
    <row r="531" spans="1:7" ht="31.5">
      <c r="A531" s="113" t="s">
        <v>674</v>
      </c>
      <c r="B531" s="114">
        <v>917</v>
      </c>
      <c r="C531" s="115">
        <v>10</v>
      </c>
      <c r="D531" s="115">
        <v>1</v>
      </c>
      <c r="E531" s="116" t="s">
        <v>675</v>
      </c>
      <c r="F531" s="117" t="s">
        <v>257</v>
      </c>
      <c r="G531" s="118">
        <v>5698.3</v>
      </c>
    </row>
    <row r="532" spans="1:7" ht="92.25" customHeight="1">
      <c r="A532" s="113" t="s">
        <v>676</v>
      </c>
      <c r="B532" s="114">
        <v>917</v>
      </c>
      <c r="C532" s="115">
        <v>10</v>
      </c>
      <c r="D532" s="115">
        <v>1</v>
      </c>
      <c r="E532" s="116" t="s">
        <v>677</v>
      </c>
      <c r="F532" s="117" t="s">
        <v>257</v>
      </c>
      <c r="G532" s="118">
        <v>5698.3</v>
      </c>
    </row>
    <row r="533" spans="1:7">
      <c r="A533" s="113" t="s">
        <v>268</v>
      </c>
      <c r="B533" s="114">
        <v>917</v>
      </c>
      <c r="C533" s="115">
        <v>10</v>
      </c>
      <c r="D533" s="115">
        <v>1</v>
      </c>
      <c r="E533" s="116" t="s">
        <v>677</v>
      </c>
      <c r="F533" s="117" t="s">
        <v>269</v>
      </c>
      <c r="G533" s="118">
        <v>5698.3</v>
      </c>
    </row>
    <row r="534" spans="1:7">
      <c r="A534" s="113" t="s">
        <v>678</v>
      </c>
      <c r="B534" s="114">
        <v>917</v>
      </c>
      <c r="C534" s="115">
        <v>10</v>
      </c>
      <c r="D534" s="115">
        <v>3</v>
      </c>
      <c r="E534" s="116" t="s">
        <v>257</v>
      </c>
      <c r="F534" s="117" t="s">
        <v>257</v>
      </c>
      <c r="G534" s="118">
        <v>1892.6</v>
      </c>
    </row>
    <row r="535" spans="1:7" ht="47.25">
      <c r="A535" s="113" t="s">
        <v>394</v>
      </c>
      <c r="B535" s="114">
        <v>917</v>
      </c>
      <c r="C535" s="115">
        <v>10</v>
      </c>
      <c r="D535" s="115">
        <v>3</v>
      </c>
      <c r="E535" s="116" t="s">
        <v>395</v>
      </c>
      <c r="F535" s="117" t="s">
        <v>257</v>
      </c>
      <c r="G535" s="118">
        <v>1892.6</v>
      </c>
    </row>
    <row r="536" spans="1:7" ht="31.5">
      <c r="A536" s="113" t="s">
        <v>679</v>
      </c>
      <c r="B536" s="114">
        <v>917</v>
      </c>
      <c r="C536" s="115">
        <v>10</v>
      </c>
      <c r="D536" s="115">
        <v>3</v>
      </c>
      <c r="E536" s="116" t="s">
        <v>680</v>
      </c>
      <c r="F536" s="117" t="s">
        <v>257</v>
      </c>
      <c r="G536" s="118">
        <v>1892.6</v>
      </c>
    </row>
    <row r="537" spans="1:7" ht="31.5">
      <c r="A537" s="113" t="s">
        <v>681</v>
      </c>
      <c r="B537" s="114">
        <v>917</v>
      </c>
      <c r="C537" s="115">
        <v>10</v>
      </c>
      <c r="D537" s="115">
        <v>3</v>
      </c>
      <c r="E537" s="116" t="s">
        <v>682</v>
      </c>
      <c r="F537" s="117" t="s">
        <v>257</v>
      </c>
      <c r="G537" s="118">
        <v>1892.6</v>
      </c>
    </row>
    <row r="538" spans="1:7" ht="63">
      <c r="A538" s="113" t="s">
        <v>683</v>
      </c>
      <c r="B538" s="114">
        <v>917</v>
      </c>
      <c r="C538" s="115">
        <v>10</v>
      </c>
      <c r="D538" s="115">
        <v>3</v>
      </c>
      <c r="E538" s="116" t="s">
        <v>684</v>
      </c>
      <c r="F538" s="117" t="s">
        <v>257</v>
      </c>
      <c r="G538" s="118">
        <v>19.8</v>
      </c>
    </row>
    <row r="539" spans="1:7">
      <c r="A539" s="113" t="s">
        <v>268</v>
      </c>
      <c r="B539" s="114">
        <v>917</v>
      </c>
      <c r="C539" s="115">
        <v>10</v>
      </c>
      <c r="D539" s="115">
        <v>3</v>
      </c>
      <c r="E539" s="116" t="s">
        <v>684</v>
      </c>
      <c r="F539" s="117" t="s">
        <v>269</v>
      </c>
      <c r="G539" s="118">
        <v>19.8</v>
      </c>
    </row>
    <row r="540" spans="1:7" ht="31.5">
      <c r="A540" s="113" t="s">
        <v>685</v>
      </c>
      <c r="B540" s="114">
        <v>917</v>
      </c>
      <c r="C540" s="115">
        <v>10</v>
      </c>
      <c r="D540" s="115">
        <v>3</v>
      </c>
      <c r="E540" s="116" t="s">
        <v>686</v>
      </c>
      <c r="F540" s="117" t="s">
        <v>257</v>
      </c>
      <c r="G540" s="118">
        <v>1872.7</v>
      </c>
    </row>
    <row r="541" spans="1:7">
      <c r="A541" s="113" t="s">
        <v>268</v>
      </c>
      <c r="B541" s="114">
        <v>917</v>
      </c>
      <c r="C541" s="115">
        <v>10</v>
      </c>
      <c r="D541" s="115">
        <v>3</v>
      </c>
      <c r="E541" s="116" t="s">
        <v>686</v>
      </c>
      <c r="F541" s="117" t="s">
        <v>269</v>
      </c>
      <c r="G541" s="118">
        <v>1872.7</v>
      </c>
    </row>
    <row r="542" spans="1:7">
      <c r="A542" s="113" t="s">
        <v>687</v>
      </c>
      <c r="B542" s="114">
        <v>917</v>
      </c>
      <c r="C542" s="115">
        <v>10</v>
      </c>
      <c r="D542" s="115">
        <v>6</v>
      </c>
      <c r="E542" s="116" t="s">
        <v>257</v>
      </c>
      <c r="F542" s="117" t="s">
        <v>257</v>
      </c>
      <c r="G542" s="118">
        <v>105</v>
      </c>
    </row>
    <row r="543" spans="1:7" ht="47.25">
      <c r="A543" s="113" t="s">
        <v>319</v>
      </c>
      <c r="B543" s="114">
        <v>917</v>
      </c>
      <c r="C543" s="115">
        <v>10</v>
      </c>
      <c r="D543" s="115">
        <v>6</v>
      </c>
      <c r="E543" s="116" t="s">
        <v>320</v>
      </c>
      <c r="F543" s="117" t="s">
        <v>257</v>
      </c>
      <c r="G543" s="118">
        <v>105</v>
      </c>
    </row>
    <row r="544" spans="1:7" ht="47.25" customHeight="1">
      <c r="A544" s="113" t="s">
        <v>321</v>
      </c>
      <c r="B544" s="114">
        <v>917</v>
      </c>
      <c r="C544" s="115">
        <v>10</v>
      </c>
      <c r="D544" s="115">
        <v>6</v>
      </c>
      <c r="E544" s="116" t="s">
        <v>322</v>
      </c>
      <c r="F544" s="117" t="s">
        <v>257</v>
      </c>
      <c r="G544" s="118">
        <v>5</v>
      </c>
    </row>
    <row r="545" spans="1:7" ht="78.75">
      <c r="A545" s="113" t="s">
        <v>688</v>
      </c>
      <c r="B545" s="114">
        <v>917</v>
      </c>
      <c r="C545" s="115">
        <v>10</v>
      </c>
      <c r="D545" s="115">
        <v>6</v>
      </c>
      <c r="E545" s="116" t="s">
        <v>689</v>
      </c>
      <c r="F545" s="117" t="s">
        <v>257</v>
      </c>
      <c r="G545" s="118">
        <v>5</v>
      </c>
    </row>
    <row r="546" spans="1:7" ht="31.5">
      <c r="A546" s="113" t="s">
        <v>690</v>
      </c>
      <c r="B546" s="114">
        <v>917</v>
      </c>
      <c r="C546" s="115">
        <v>10</v>
      </c>
      <c r="D546" s="115">
        <v>6</v>
      </c>
      <c r="E546" s="116" t="s">
        <v>691</v>
      </c>
      <c r="F546" s="117" t="s">
        <v>257</v>
      </c>
      <c r="G546" s="118">
        <v>5</v>
      </c>
    </row>
    <row r="547" spans="1:7" ht="31.5">
      <c r="A547" s="113" t="s">
        <v>273</v>
      </c>
      <c r="B547" s="114">
        <v>917</v>
      </c>
      <c r="C547" s="115">
        <v>10</v>
      </c>
      <c r="D547" s="115">
        <v>6</v>
      </c>
      <c r="E547" s="116" t="s">
        <v>691</v>
      </c>
      <c r="F547" s="117" t="s">
        <v>274</v>
      </c>
      <c r="G547" s="118">
        <v>5</v>
      </c>
    </row>
    <row r="548" spans="1:7" ht="46.5" customHeight="1">
      <c r="A548" s="113" t="s">
        <v>692</v>
      </c>
      <c r="B548" s="114">
        <v>917</v>
      </c>
      <c r="C548" s="115">
        <v>10</v>
      </c>
      <c r="D548" s="115">
        <v>6</v>
      </c>
      <c r="E548" s="116" t="s">
        <v>693</v>
      </c>
      <c r="F548" s="117" t="s">
        <v>257</v>
      </c>
      <c r="G548" s="118">
        <v>100</v>
      </c>
    </row>
    <row r="549" spans="1:7" ht="47.25">
      <c r="A549" s="113" t="s">
        <v>694</v>
      </c>
      <c r="B549" s="114">
        <v>917</v>
      </c>
      <c r="C549" s="115">
        <v>10</v>
      </c>
      <c r="D549" s="115">
        <v>6</v>
      </c>
      <c r="E549" s="116" t="s">
        <v>695</v>
      </c>
      <c r="F549" s="117" t="s">
        <v>257</v>
      </c>
      <c r="G549" s="118">
        <v>100</v>
      </c>
    </row>
    <row r="550" spans="1:7" ht="31.5">
      <c r="A550" s="113" t="s">
        <v>696</v>
      </c>
      <c r="B550" s="114">
        <v>917</v>
      </c>
      <c r="C550" s="115">
        <v>10</v>
      </c>
      <c r="D550" s="115">
        <v>6</v>
      </c>
      <c r="E550" s="116" t="s">
        <v>697</v>
      </c>
      <c r="F550" s="117" t="s">
        <v>257</v>
      </c>
      <c r="G550" s="118">
        <v>5</v>
      </c>
    </row>
    <row r="551" spans="1:7" ht="31.5">
      <c r="A551" s="113" t="s">
        <v>273</v>
      </c>
      <c r="B551" s="114">
        <v>917</v>
      </c>
      <c r="C551" s="115">
        <v>10</v>
      </c>
      <c r="D551" s="115">
        <v>6</v>
      </c>
      <c r="E551" s="116" t="s">
        <v>697</v>
      </c>
      <c r="F551" s="117" t="s">
        <v>274</v>
      </c>
      <c r="G551" s="118">
        <v>5</v>
      </c>
    </row>
    <row r="552" spans="1:7" ht="31.5">
      <c r="A552" s="113" t="s">
        <v>698</v>
      </c>
      <c r="B552" s="114">
        <v>917</v>
      </c>
      <c r="C552" s="115">
        <v>10</v>
      </c>
      <c r="D552" s="115">
        <v>6</v>
      </c>
      <c r="E552" s="116" t="s">
        <v>699</v>
      </c>
      <c r="F552" s="117" t="s">
        <v>257</v>
      </c>
      <c r="G552" s="118">
        <v>13</v>
      </c>
    </row>
    <row r="553" spans="1:7" ht="31.5">
      <c r="A553" s="113" t="s">
        <v>273</v>
      </c>
      <c r="B553" s="114">
        <v>917</v>
      </c>
      <c r="C553" s="115">
        <v>10</v>
      </c>
      <c r="D553" s="115">
        <v>6</v>
      </c>
      <c r="E553" s="116" t="s">
        <v>699</v>
      </c>
      <c r="F553" s="117" t="s">
        <v>274</v>
      </c>
      <c r="G553" s="118">
        <v>13</v>
      </c>
    </row>
    <row r="554" spans="1:7" ht="31.5">
      <c r="A554" s="113" t="s">
        <v>700</v>
      </c>
      <c r="B554" s="114">
        <v>917</v>
      </c>
      <c r="C554" s="115">
        <v>10</v>
      </c>
      <c r="D554" s="115">
        <v>6</v>
      </c>
      <c r="E554" s="116" t="s">
        <v>701</v>
      </c>
      <c r="F554" s="117" t="s">
        <v>257</v>
      </c>
      <c r="G554" s="118">
        <v>30</v>
      </c>
    </row>
    <row r="555" spans="1:7" ht="31.5">
      <c r="A555" s="113" t="s">
        <v>273</v>
      </c>
      <c r="B555" s="114">
        <v>917</v>
      </c>
      <c r="C555" s="115">
        <v>10</v>
      </c>
      <c r="D555" s="115">
        <v>6</v>
      </c>
      <c r="E555" s="116" t="s">
        <v>701</v>
      </c>
      <c r="F555" s="117" t="s">
        <v>274</v>
      </c>
      <c r="G555" s="118">
        <v>30</v>
      </c>
    </row>
    <row r="556" spans="1:7" ht="31.5">
      <c r="A556" s="113" t="s">
        <v>702</v>
      </c>
      <c r="B556" s="114">
        <v>917</v>
      </c>
      <c r="C556" s="115">
        <v>10</v>
      </c>
      <c r="D556" s="115">
        <v>6</v>
      </c>
      <c r="E556" s="116" t="s">
        <v>703</v>
      </c>
      <c r="F556" s="117" t="s">
        <v>257</v>
      </c>
      <c r="G556" s="118">
        <v>9</v>
      </c>
    </row>
    <row r="557" spans="1:7" ht="31.5">
      <c r="A557" s="113" t="s">
        <v>273</v>
      </c>
      <c r="B557" s="114">
        <v>917</v>
      </c>
      <c r="C557" s="115">
        <v>10</v>
      </c>
      <c r="D557" s="115">
        <v>6</v>
      </c>
      <c r="E557" s="116" t="s">
        <v>703</v>
      </c>
      <c r="F557" s="117" t="s">
        <v>274</v>
      </c>
      <c r="G557" s="118">
        <v>9</v>
      </c>
    </row>
    <row r="558" spans="1:7" ht="31.5">
      <c r="A558" s="113" t="s">
        <v>704</v>
      </c>
      <c r="B558" s="114">
        <v>917</v>
      </c>
      <c r="C558" s="115">
        <v>10</v>
      </c>
      <c r="D558" s="115">
        <v>6</v>
      </c>
      <c r="E558" s="116" t="s">
        <v>705</v>
      </c>
      <c r="F558" s="117" t="s">
        <v>257</v>
      </c>
      <c r="G558" s="118">
        <v>2</v>
      </c>
    </row>
    <row r="559" spans="1:7" ht="31.5">
      <c r="A559" s="113" t="s">
        <v>273</v>
      </c>
      <c r="B559" s="114">
        <v>917</v>
      </c>
      <c r="C559" s="115">
        <v>10</v>
      </c>
      <c r="D559" s="115">
        <v>6</v>
      </c>
      <c r="E559" s="116" t="s">
        <v>705</v>
      </c>
      <c r="F559" s="117" t="s">
        <v>274</v>
      </c>
      <c r="G559" s="118">
        <v>2</v>
      </c>
    </row>
    <row r="560" spans="1:7" ht="31.5">
      <c r="A560" s="113" t="s">
        <v>706</v>
      </c>
      <c r="B560" s="114">
        <v>917</v>
      </c>
      <c r="C560" s="115">
        <v>10</v>
      </c>
      <c r="D560" s="115">
        <v>6</v>
      </c>
      <c r="E560" s="116" t="s">
        <v>707</v>
      </c>
      <c r="F560" s="117" t="s">
        <v>257</v>
      </c>
      <c r="G560" s="118">
        <v>9</v>
      </c>
    </row>
    <row r="561" spans="1:7" ht="31.5">
      <c r="A561" s="113" t="s">
        <v>273</v>
      </c>
      <c r="B561" s="114">
        <v>917</v>
      </c>
      <c r="C561" s="115">
        <v>10</v>
      </c>
      <c r="D561" s="115">
        <v>6</v>
      </c>
      <c r="E561" s="116" t="s">
        <v>707</v>
      </c>
      <c r="F561" s="117" t="s">
        <v>274</v>
      </c>
      <c r="G561" s="118">
        <v>9</v>
      </c>
    </row>
    <row r="562" spans="1:7" ht="31.5">
      <c r="A562" s="113" t="s">
        <v>708</v>
      </c>
      <c r="B562" s="114">
        <v>917</v>
      </c>
      <c r="C562" s="115">
        <v>10</v>
      </c>
      <c r="D562" s="115">
        <v>6</v>
      </c>
      <c r="E562" s="116" t="s">
        <v>709</v>
      </c>
      <c r="F562" s="117" t="s">
        <v>257</v>
      </c>
      <c r="G562" s="118">
        <v>32</v>
      </c>
    </row>
    <row r="563" spans="1:7" ht="31.5">
      <c r="A563" s="113" t="s">
        <v>273</v>
      </c>
      <c r="B563" s="114">
        <v>917</v>
      </c>
      <c r="C563" s="115">
        <v>10</v>
      </c>
      <c r="D563" s="115">
        <v>6</v>
      </c>
      <c r="E563" s="116" t="s">
        <v>709</v>
      </c>
      <c r="F563" s="117" t="s">
        <v>274</v>
      </c>
      <c r="G563" s="118">
        <v>32</v>
      </c>
    </row>
    <row r="564" spans="1:7">
      <c r="A564" s="113" t="s">
        <v>710</v>
      </c>
      <c r="B564" s="114">
        <v>917</v>
      </c>
      <c r="C564" s="115">
        <v>11</v>
      </c>
      <c r="D564" s="115">
        <v>0</v>
      </c>
      <c r="E564" s="116" t="s">
        <v>257</v>
      </c>
      <c r="F564" s="117" t="s">
        <v>257</v>
      </c>
      <c r="G564" s="118">
        <v>1000.4</v>
      </c>
    </row>
    <row r="565" spans="1:7">
      <c r="A565" s="113" t="s">
        <v>711</v>
      </c>
      <c r="B565" s="114">
        <v>917</v>
      </c>
      <c r="C565" s="115">
        <v>11</v>
      </c>
      <c r="D565" s="115">
        <v>1</v>
      </c>
      <c r="E565" s="116" t="s">
        <v>257</v>
      </c>
      <c r="F565" s="117" t="s">
        <v>257</v>
      </c>
      <c r="G565" s="118">
        <v>1000.4</v>
      </c>
    </row>
    <row r="566" spans="1:7" ht="47.25">
      <c r="A566" s="113" t="s">
        <v>394</v>
      </c>
      <c r="B566" s="114">
        <v>917</v>
      </c>
      <c r="C566" s="115">
        <v>11</v>
      </c>
      <c r="D566" s="115">
        <v>1</v>
      </c>
      <c r="E566" s="116" t="s">
        <v>395</v>
      </c>
      <c r="F566" s="117" t="s">
        <v>257</v>
      </c>
      <c r="G566" s="118">
        <v>1000.4</v>
      </c>
    </row>
    <row r="567" spans="1:7" ht="47.25">
      <c r="A567" s="113" t="s">
        <v>396</v>
      </c>
      <c r="B567" s="114">
        <v>917</v>
      </c>
      <c r="C567" s="115">
        <v>11</v>
      </c>
      <c r="D567" s="115">
        <v>1</v>
      </c>
      <c r="E567" s="116" t="s">
        <v>397</v>
      </c>
      <c r="F567" s="117" t="s">
        <v>257</v>
      </c>
      <c r="G567" s="118">
        <v>1000.4</v>
      </c>
    </row>
    <row r="568" spans="1:7" ht="31.5">
      <c r="A568" s="113" t="s">
        <v>398</v>
      </c>
      <c r="B568" s="114">
        <v>917</v>
      </c>
      <c r="C568" s="115">
        <v>11</v>
      </c>
      <c r="D568" s="115">
        <v>1</v>
      </c>
      <c r="E568" s="116" t="s">
        <v>399</v>
      </c>
      <c r="F568" s="117" t="s">
        <v>257</v>
      </c>
      <c r="G568" s="118">
        <v>353.3</v>
      </c>
    </row>
    <row r="569" spans="1:7" ht="31.5">
      <c r="A569" s="113" t="s">
        <v>712</v>
      </c>
      <c r="B569" s="114">
        <v>917</v>
      </c>
      <c r="C569" s="115">
        <v>11</v>
      </c>
      <c r="D569" s="115">
        <v>1</v>
      </c>
      <c r="E569" s="116" t="s">
        <v>713</v>
      </c>
      <c r="F569" s="117" t="s">
        <v>257</v>
      </c>
      <c r="G569" s="118">
        <v>253</v>
      </c>
    </row>
    <row r="570" spans="1:7" ht="31.5">
      <c r="A570" s="113" t="s">
        <v>273</v>
      </c>
      <c r="B570" s="114">
        <v>917</v>
      </c>
      <c r="C570" s="115">
        <v>11</v>
      </c>
      <c r="D570" s="115">
        <v>1</v>
      </c>
      <c r="E570" s="116" t="s">
        <v>713</v>
      </c>
      <c r="F570" s="117" t="s">
        <v>274</v>
      </c>
      <c r="G570" s="118">
        <v>253</v>
      </c>
    </row>
    <row r="571" spans="1:7" ht="31.5">
      <c r="A571" s="113" t="s">
        <v>714</v>
      </c>
      <c r="B571" s="114">
        <v>917</v>
      </c>
      <c r="C571" s="115">
        <v>11</v>
      </c>
      <c r="D571" s="115">
        <v>1</v>
      </c>
      <c r="E571" s="116" t="s">
        <v>715</v>
      </c>
      <c r="F571" s="117" t="s">
        <v>257</v>
      </c>
      <c r="G571" s="118">
        <v>10.8</v>
      </c>
    </row>
    <row r="572" spans="1:7" ht="31.5">
      <c r="A572" s="113" t="s">
        <v>273</v>
      </c>
      <c r="B572" s="114">
        <v>917</v>
      </c>
      <c r="C572" s="115">
        <v>11</v>
      </c>
      <c r="D572" s="115">
        <v>1</v>
      </c>
      <c r="E572" s="116" t="s">
        <v>715</v>
      </c>
      <c r="F572" s="117" t="s">
        <v>274</v>
      </c>
      <c r="G572" s="118">
        <v>10.8</v>
      </c>
    </row>
    <row r="573" spans="1:7" ht="47.25">
      <c r="A573" s="113" t="s">
        <v>716</v>
      </c>
      <c r="B573" s="114">
        <v>917</v>
      </c>
      <c r="C573" s="115">
        <v>11</v>
      </c>
      <c r="D573" s="115">
        <v>1</v>
      </c>
      <c r="E573" s="116" t="s">
        <v>717</v>
      </c>
      <c r="F573" s="117" t="s">
        <v>257</v>
      </c>
      <c r="G573" s="118">
        <v>89.5</v>
      </c>
    </row>
    <row r="574" spans="1:7" ht="31.5">
      <c r="A574" s="113" t="s">
        <v>273</v>
      </c>
      <c r="B574" s="114">
        <v>917</v>
      </c>
      <c r="C574" s="115">
        <v>11</v>
      </c>
      <c r="D574" s="115">
        <v>1</v>
      </c>
      <c r="E574" s="116" t="s">
        <v>717</v>
      </c>
      <c r="F574" s="117" t="s">
        <v>274</v>
      </c>
      <c r="G574" s="118">
        <v>89.5</v>
      </c>
    </row>
    <row r="575" spans="1:7" ht="31.5">
      <c r="A575" s="113" t="s">
        <v>718</v>
      </c>
      <c r="B575" s="114">
        <v>917</v>
      </c>
      <c r="C575" s="115">
        <v>11</v>
      </c>
      <c r="D575" s="115">
        <v>1</v>
      </c>
      <c r="E575" s="116" t="s">
        <v>719</v>
      </c>
      <c r="F575" s="117" t="s">
        <v>257</v>
      </c>
      <c r="G575" s="118">
        <v>647.1</v>
      </c>
    </row>
    <row r="576" spans="1:7" ht="48" customHeight="1">
      <c r="A576" s="113" t="s">
        <v>720</v>
      </c>
      <c r="B576" s="114">
        <v>917</v>
      </c>
      <c r="C576" s="115">
        <v>11</v>
      </c>
      <c r="D576" s="115">
        <v>1</v>
      </c>
      <c r="E576" s="116" t="s">
        <v>721</v>
      </c>
      <c r="F576" s="117" t="s">
        <v>257</v>
      </c>
      <c r="G576" s="118">
        <v>647.1</v>
      </c>
    </row>
    <row r="577" spans="1:7" ht="31.5">
      <c r="A577" s="113" t="s">
        <v>273</v>
      </c>
      <c r="B577" s="114">
        <v>917</v>
      </c>
      <c r="C577" s="115">
        <v>11</v>
      </c>
      <c r="D577" s="115">
        <v>1</v>
      </c>
      <c r="E577" s="116" t="s">
        <v>721</v>
      </c>
      <c r="F577" s="117" t="s">
        <v>274</v>
      </c>
      <c r="G577" s="118">
        <v>647.1</v>
      </c>
    </row>
    <row r="578" spans="1:7" s="112" customFormat="1" ht="30.75" customHeight="1">
      <c r="A578" s="106" t="s">
        <v>722</v>
      </c>
      <c r="B578" s="107">
        <v>918</v>
      </c>
      <c r="C578" s="108">
        <v>0</v>
      </c>
      <c r="D578" s="108">
        <v>0</v>
      </c>
      <c r="E578" s="109" t="s">
        <v>257</v>
      </c>
      <c r="F578" s="110" t="s">
        <v>257</v>
      </c>
      <c r="G578" s="111">
        <v>127731</v>
      </c>
    </row>
    <row r="579" spans="1:7" ht="31.5">
      <c r="A579" s="113" t="s">
        <v>723</v>
      </c>
      <c r="B579" s="114">
        <v>918</v>
      </c>
      <c r="C579" s="115">
        <v>3</v>
      </c>
      <c r="D579" s="115">
        <v>0</v>
      </c>
      <c r="E579" s="116" t="s">
        <v>257</v>
      </c>
      <c r="F579" s="117" t="s">
        <v>257</v>
      </c>
      <c r="G579" s="118">
        <v>4313.1000000000004</v>
      </c>
    </row>
    <row r="580" spans="1:7" ht="31.5">
      <c r="A580" s="113" t="s">
        <v>724</v>
      </c>
      <c r="B580" s="114">
        <v>918</v>
      </c>
      <c r="C580" s="115">
        <v>3</v>
      </c>
      <c r="D580" s="115">
        <v>14</v>
      </c>
      <c r="E580" s="116" t="s">
        <v>257</v>
      </c>
      <c r="F580" s="117" t="s">
        <v>257</v>
      </c>
      <c r="G580" s="118">
        <v>4313.1000000000004</v>
      </c>
    </row>
    <row r="581" spans="1:7" ht="47.25">
      <c r="A581" s="113" t="s">
        <v>420</v>
      </c>
      <c r="B581" s="114">
        <v>918</v>
      </c>
      <c r="C581" s="115">
        <v>3</v>
      </c>
      <c r="D581" s="115">
        <v>14</v>
      </c>
      <c r="E581" s="116" t="s">
        <v>421</v>
      </c>
      <c r="F581" s="117" t="s">
        <v>257</v>
      </c>
      <c r="G581" s="118">
        <v>4313.1000000000004</v>
      </c>
    </row>
    <row r="582" spans="1:7" ht="31.5">
      <c r="A582" s="113" t="s">
        <v>608</v>
      </c>
      <c r="B582" s="114">
        <v>918</v>
      </c>
      <c r="C582" s="115">
        <v>3</v>
      </c>
      <c r="D582" s="115">
        <v>14</v>
      </c>
      <c r="E582" s="116" t="s">
        <v>609</v>
      </c>
      <c r="F582" s="117" t="s">
        <v>257</v>
      </c>
      <c r="G582" s="118">
        <v>4313.1000000000004</v>
      </c>
    </row>
    <row r="583" spans="1:7" ht="47.25" customHeight="1">
      <c r="A583" s="113" t="s">
        <v>725</v>
      </c>
      <c r="B583" s="114">
        <v>918</v>
      </c>
      <c r="C583" s="115">
        <v>3</v>
      </c>
      <c r="D583" s="115">
        <v>14</v>
      </c>
      <c r="E583" s="116" t="s">
        <v>726</v>
      </c>
      <c r="F583" s="117" t="s">
        <v>257</v>
      </c>
      <c r="G583" s="118">
        <v>4313.1000000000004</v>
      </c>
    </row>
    <row r="584" spans="1:7">
      <c r="A584" s="113" t="s">
        <v>270</v>
      </c>
      <c r="B584" s="114">
        <v>918</v>
      </c>
      <c r="C584" s="115">
        <v>3</v>
      </c>
      <c r="D584" s="115">
        <v>14</v>
      </c>
      <c r="E584" s="116" t="s">
        <v>727</v>
      </c>
      <c r="F584" s="117" t="s">
        <v>257</v>
      </c>
      <c r="G584" s="118">
        <v>3193</v>
      </c>
    </row>
    <row r="585" spans="1:7" ht="63" customHeight="1">
      <c r="A585" s="113" t="s">
        <v>272</v>
      </c>
      <c r="B585" s="114">
        <v>918</v>
      </c>
      <c r="C585" s="115">
        <v>3</v>
      </c>
      <c r="D585" s="115">
        <v>14</v>
      </c>
      <c r="E585" s="116" t="s">
        <v>727</v>
      </c>
      <c r="F585" s="117" t="s">
        <v>41</v>
      </c>
      <c r="G585" s="118">
        <v>3005.4</v>
      </c>
    </row>
    <row r="586" spans="1:7" ht="31.5">
      <c r="A586" s="113" t="s">
        <v>273</v>
      </c>
      <c r="B586" s="114">
        <v>918</v>
      </c>
      <c r="C586" s="115">
        <v>3</v>
      </c>
      <c r="D586" s="115">
        <v>14</v>
      </c>
      <c r="E586" s="116" t="s">
        <v>727</v>
      </c>
      <c r="F586" s="117" t="s">
        <v>274</v>
      </c>
      <c r="G586" s="118">
        <v>187.7</v>
      </c>
    </row>
    <row r="587" spans="1:7" ht="156.75" customHeight="1">
      <c r="A587" s="113" t="s">
        <v>277</v>
      </c>
      <c r="B587" s="114">
        <v>918</v>
      </c>
      <c r="C587" s="115">
        <v>3</v>
      </c>
      <c r="D587" s="115">
        <v>14</v>
      </c>
      <c r="E587" s="116" t="s">
        <v>728</v>
      </c>
      <c r="F587" s="117" t="s">
        <v>257</v>
      </c>
      <c r="G587" s="118">
        <v>1120.0999999999999</v>
      </c>
    </row>
    <row r="588" spans="1:7" ht="63" customHeight="1">
      <c r="A588" s="113" t="s">
        <v>272</v>
      </c>
      <c r="B588" s="114">
        <v>918</v>
      </c>
      <c r="C588" s="115">
        <v>3</v>
      </c>
      <c r="D588" s="115">
        <v>14</v>
      </c>
      <c r="E588" s="116" t="s">
        <v>728</v>
      </c>
      <c r="F588" s="117" t="s">
        <v>41</v>
      </c>
      <c r="G588" s="118">
        <v>1120.0999999999999</v>
      </c>
    </row>
    <row r="589" spans="1:7">
      <c r="A589" s="113" t="s">
        <v>509</v>
      </c>
      <c r="B589" s="114">
        <v>918</v>
      </c>
      <c r="C589" s="115">
        <v>4</v>
      </c>
      <c r="D589" s="115">
        <v>0</v>
      </c>
      <c r="E589" s="116" t="s">
        <v>257</v>
      </c>
      <c r="F589" s="117" t="s">
        <v>257</v>
      </c>
      <c r="G589" s="118">
        <v>299.89999999999998</v>
      </c>
    </row>
    <row r="590" spans="1:7">
      <c r="A590" s="113" t="s">
        <v>510</v>
      </c>
      <c r="B590" s="114">
        <v>918</v>
      </c>
      <c r="C590" s="115">
        <v>4</v>
      </c>
      <c r="D590" s="115">
        <v>9</v>
      </c>
      <c r="E590" s="116" t="s">
        <v>257</v>
      </c>
      <c r="F590" s="117" t="s">
        <v>257</v>
      </c>
      <c r="G590" s="118">
        <v>299.89999999999998</v>
      </c>
    </row>
    <row r="591" spans="1:7" ht="47.25">
      <c r="A591" s="113" t="s">
        <v>420</v>
      </c>
      <c r="B591" s="114">
        <v>918</v>
      </c>
      <c r="C591" s="115">
        <v>4</v>
      </c>
      <c r="D591" s="115">
        <v>9</v>
      </c>
      <c r="E591" s="116" t="s">
        <v>421</v>
      </c>
      <c r="F591" s="117" t="s">
        <v>257</v>
      </c>
      <c r="G591" s="118">
        <v>299.89999999999998</v>
      </c>
    </row>
    <row r="592" spans="1:7" ht="47.25">
      <c r="A592" s="113" t="s">
        <v>422</v>
      </c>
      <c r="B592" s="114">
        <v>918</v>
      </c>
      <c r="C592" s="115">
        <v>4</v>
      </c>
      <c r="D592" s="115">
        <v>9</v>
      </c>
      <c r="E592" s="116" t="s">
        <v>423</v>
      </c>
      <c r="F592" s="117" t="s">
        <v>257</v>
      </c>
      <c r="G592" s="118">
        <v>299.89999999999998</v>
      </c>
    </row>
    <row r="593" spans="1:7" ht="47.25">
      <c r="A593" s="113" t="s">
        <v>424</v>
      </c>
      <c r="B593" s="114">
        <v>918</v>
      </c>
      <c r="C593" s="115">
        <v>4</v>
      </c>
      <c r="D593" s="115">
        <v>9</v>
      </c>
      <c r="E593" s="116" t="s">
        <v>425</v>
      </c>
      <c r="F593" s="117" t="s">
        <v>257</v>
      </c>
      <c r="G593" s="118">
        <v>299.89999999999998</v>
      </c>
    </row>
    <row r="594" spans="1:7">
      <c r="A594" s="113" t="s">
        <v>729</v>
      </c>
      <c r="B594" s="114">
        <v>918</v>
      </c>
      <c r="C594" s="115">
        <v>4</v>
      </c>
      <c r="D594" s="115">
        <v>9</v>
      </c>
      <c r="E594" s="116" t="s">
        <v>730</v>
      </c>
      <c r="F594" s="117" t="s">
        <v>257</v>
      </c>
      <c r="G594" s="118">
        <v>299.89999999999998</v>
      </c>
    </row>
    <row r="595" spans="1:7" ht="31.5">
      <c r="A595" s="113" t="s">
        <v>273</v>
      </c>
      <c r="B595" s="114">
        <v>918</v>
      </c>
      <c r="C595" s="115">
        <v>4</v>
      </c>
      <c r="D595" s="115">
        <v>9</v>
      </c>
      <c r="E595" s="116" t="s">
        <v>730</v>
      </c>
      <c r="F595" s="117" t="s">
        <v>274</v>
      </c>
      <c r="G595" s="118">
        <v>299.89999999999998</v>
      </c>
    </row>
    <row r="596" spans="1:7">
      <c r="A596" s="113" t="s">
        <v>516</v>
      </c>
      <c r="B596" s="114">
        <v>918</v>
      </c>
      <c r="C596" s="115">
        <v>5</v>
      </c>
      <c r="D596" s="115">
        <v>0</v>
      </c>
      <c r="E596" s="116" t="s">
        <v>257</v>
      </c>
      <c r="F596" s="117" t="s">
        <v>257</v>
      </c>
      <c r="G596" s="118">
        <v>8835.6</v>
      </c>
    </row>
    <row r="597" spans="1:7">
      <c r="A597" s="113" t="s">
        <v>731</v>
      </c>
      <c r="B597" s="114">
        <v>918</v>
      </c>
      <c r="C597" s="115">
        <v>5</v>
      </c>
      <c r="D597" s="115">
        <v>3</v>
      </c>
      <c r="E597" s="116" t="s">
        <v>257</v>
      </c>
      <c r="F597" s="117" t="s">
        <v>257</v>
      </c>
      <c r="G597" s="118">
        <v>807</v>
      </c>
    </row>
    <row r="598" spans="1:7" ht="47.25">
      <c r="A598" s="113" t="s">
        <v>420</v>
      </c>
      <c r="B598" s="114">
        <v>918</v>
      </c>
      <c r="C598" s="115">
        <v>5</v>
      </c>
      <c r="D598" s="115">
        <v>3</v>
      </c>
      <c r="E598" s="116" t="s">
        <v>421</v>
      </c>
      <c r="F598" s="117" t="s">
        <v>257</v>
      </c>
      <c r="G598" s="118">
        <v>807</v>
      </c>
    </row>
    <row r="599" spans="1:7" ht="47.25">
      <c r="A599" s="113" t="s">
        <v>422</v>
      </c>
      <c r="B599" s="114">
        <v>918</v>
      </c>
      <c r="C599" s="115">
        <v>5</v>
      </c>
      <c r="D599" s="115">
        <v>3</v>
      </c>
      <c r="E599" s="116" t="s">
        <v>423</v>
      </c>
      <c r="F599" s="117" t="s">
        <v>257</v>
      </c>
      <c r="G599" s="118">
        <v>807</v>
      </c>
    </row>
    <row r="600" spans="1:7" ht="47.25">
      <c r="A600" s="113" t="s">
        <v>424</v>
      </c>
      <c r="B600" s="114">
        <v>918</v>
      </c>
      <c r="C600" s="115">
        <v>5</v>
      </c>
      <c r="D600" s="115">
        <v>3</v>
      </c>
      <c r="E600" s="116" t="s">
        <v>425</v>
      </c>
      <c r="F600" s="117" t="s">
        <v>257</v>
      </c>
      <c r="G600" s="118">
        <v>807</v>
      </c>
    </row>
    <row r="601" spans="1:7" ht="45" customHeight="1">
      <c r="A601" s="113" t="s">
        <v>732</v>
      </c>
      <c r="B601" s="114">
        <v>918</v>
      </c>
      <c r="C601" s="115">
        <v>5</v>
      </c>
      <c r="D601" s="115">
        <v>3</v>
      </c>
      <c r="E601" s="116" t="s">
        <v>733</v>
      </c>
      <c r="F601" s="117" t="s">
        <v>257</v>
      </c>
      <c r="G601" s="118">
        <v>807</v>
      </c>
    </row>
    <row r="602" spans="1:7" ht="31.5">
      <c r="A602" s="113" t="s">
        <v>273</v>
      </c>
      <c r="B602" s="114">
        <v>918</v>
      </c>
      <c r="C602" s="115">
        <v>5</v>
      </c>
      <c r="D602" s="115">
        <v>3</v>
      </c>
      <c r="E602" s="116" t="s">
        <v>733</v>
      </c>
      <c r="F602" s="117" t="s">
        <v>274</v>
      </c>
      <c r="G602" s="118">
        <v>807</v>
      </c>
    </row>
    <row r="603" spans="1:7" ht="31.5">
      <c r="A603" s="113" t="s">
        <v>734</v>
      </c>
      <c r="B603" s="114">
        <v>918</v>
      </c>
      <c r="C603" s="115">
        <v>5</v>
      </c>
      <c r="D603" s="115">
        <v>5</v>
      </c>
      <c r="E603" s="116" t="s">
        <v>257</v>
      </c>
      <c r="F603" s="117" t="s">
        <v>257</v>
      </c>
      <c r="G603" s="118">
        <v>8028.6</v>
      </c>
    </row>
    <row r="604" spans="1:7" ht="47.25" customHeight="1">
      <c r="A604" s="113" t="s">
        <v>311</v>
      </c>
      <c r="B604" s="114">
        <v>918</v>
      </c>
      <c r="C604" s="115">
        <v>5</v>
      </c>
      <c r="D604" s="115">
        <v>5</v>
      </c>
      <c r="E604" s="116" t="s">
        <v>312</v>
      </c>
      <c r="F604" s="117" t="s">
        <v>257</v>
      </c>
      <c r="G604" s="118">
        <v>8028.6</v>
      </c>
    </row>
    <row r="605" spans="1:7" ht="47.25" customHeight="1">
      <c r="A605" s="113" t="s">
        <v>735</v>
      </c>
      <c r="B605" s="114">
        <v>918</v>
      </c>
      <c r="C605" s="115">
        <v>5</v>
      </c>
      <c r="D605" s="115">
        <v>5</v>
      </c>
      <c r="E605" s="116" t="s">
        <v>736</v>
      </c>
      <c r="F605" s="117" t="s">
        <v>257</v>
      </c>
      <c r="G605" s="118">
        <v>8028.6</v>
      </c>
    </row>
    <row r="606" spans="1:7" ht="31.5">
      <c r="A606" s="113" t="s">
        <v>737</v>
      </c>
      <c r="B606" s="114">
        <v>918</v>
      </c>
      <c r="C606" s="115">
        <v>5</v>
      </c>
      <c r="D606" s="115">
        <v>5</v>
      </c>
      <c r="E606" s="116" t="s">
        <v>738</v>
      </c>
      <c r="F606" s="117" t="s">
        <v>257</v>
      </c>
      <c r="G606" s="118">
        <v>7045.9</v>
      </c>
    </row>
    <row r="607" spans="1:7" ht="31.5">
      <c r="A607" s="113" t="s">
        <v>411</v>
      </c>
      <c r="B607" s="114">
        <v>918</v>
      </c>
      <c r="C607" s="115">
        <v>5</v>
      </c>
      <c r="D607" s="115">
        <v>5</v>
      </c>
      <c r="E607" s="116" t="s">
        <v>739</v>
      </c>
      <c r="F607" s="117" t="s">
        <v>257</v>
      </c>
      <c r="G607" s="118">
        <v>5290.6</v>
      </c>
    </row>
    <row r="608" spans="1:7" ht="63" customHeight="1">
      <c r="A608" s="113" t="s">
        <v>272</v>
      </c>
      <c r="B608" s="114">
        <v>918</v>
      </c>
      <c r="C608" s="115">
        <v>5</v>
      </c>
      <c r="D608" s="115">
        <v>5</v>
      </c>
      <c r="E608" s="116" t="s">
        <v>739</v>
      </c>
      <c r="F608" s="117" t="s">
        <v>41</v>
      </c>
      <c r="G608" s="118">
        <v>5138.2</v>
      </c>
    </row>
    <row r="609" spans="1:7" ht="31.5">
      <c r="A609" s="113" t="s">
        <v>273</v>
      </c>
      <c r="B609" s="114">
        <v>918</v>
      </c>
      <c r="C609" s="115">
        <v>5</v>
      </c>
      <c r="D609" s="115">
        <v>5</v>
      </c>
      <c r="E609" s="116" t="s">
        <v>739</v>
      </c>
      <c r="F609" s="117" t="s">
        <v>274</v>
      </c>
      <c r="G609" s="118">
        <v>151.6</v>
      </c>
    </row>
    <row r="610" spans="1:7">
      <c r="A610" s="113" t="s">
        <v>275</v>
      </c>
      <c r="B610" s="114">
        <v>918</v>
      </c>
      <c r="C610" s="115">
        <v>5</v>
      </c>
      <c r="D610" s="115">
        <v>5</v>
      </c>
      <c r="E610" s="116" t="s">
        <v>739</v>
      </c>
      <c r="F610" s="117" t="s">
        <v>276</v>
      </c>
      <c r="G610" s="118">
        <v>0.8</v>
      </c>
    </row>
    <row r="611" spans="1:7" ht="156.75" customHeight="1">
      <c r="A611" s="113" t="s">
        <v>277</v>
      </c>
      <c r="B611" s="114">
        <v>918</v>
      </c>
      <c r="C611" s="115">
        <v>5</v>
      </c>
      <c r="D611" s="115">
        <v>5</v>
      </c>
      <c r="E611" s="116" t="s">
        <v>740</v>
      </c>
      <c r="F611" s="117" t="s">
        <v>257</v>
      </c>
      <c r="G611" s="118">
        <v>1755.3</v>
      </c>
    </row>
    <row r="612" spans="1:7" ht="63" customHeight="1">
      <c r="A612" s="113" t="s">
        <v>272</v>
      </c>
      <c r="B612" s="114">
        <v>918</v>
      </c>
      <c r="C612" s="115">
        <v>5</v>
      </c>
      <c r="D612" s="115">
        <v>5</v>
      </c>
      <c r="E612" s="116" t="s">
        <v>740</v>
      </c>
      <c r="F612" s="117" t="s">
        <v>41</v>
      </c>
      <c r="G612" s="118">
        <v>1755.3</v>
      </c>
    </row>
    <row r="613" spans="1:7" ht="31.5">
      <c r="A613" s="113" t="s">
        <v>741</v>
      </c>
      <c r="B613" s="114">
        <v>918</v>
      </c>
      <c r="C613" s="115">
        <v>5</v>
      </c>
      <c r="D613" s="115">
        <v>5</v>
      </c>
      <c r="E613" s="116" t="s">
        <v>742</v>
      </c>
      <c r="F613" s="117" t="s">
        <v>257</v>
      </c>
      <c r="G613" s="118">
        <v>982.7</v>
      </c>
    </row>
    <row r="614" spans="1:7" ht="62.25" customHeight="1">
      <c r="A614" s="113" t="s">
        <v>743</v>
      </c>
      <c r="B614" s="114">
        <v>918</v>
      </c>
      <c r="C614" s="115">
        <v>5</v>
      </c>
      <c r="D614" s="115">
        <v>5</v>
      </c>
      <c r="E614" s="116" t="s">
        <v>744</v>
      </c>
      <c r="F614" s="117" t="s">
        <v>257</v>
      </c>
      <c r="G614" s="118">
        <v>982.7</v>
      </c>
    </row>
    <row r="615" spans="1:7" ht="63" customHeight="1">
      <c r="A615" s="113" t="s">
        <v>272</v>
      </c>
      <c r="B615" s="114">
        <v>918</v>
      </c>
      <c r="C615" s="115">
        <v>5</v>
      </c>
      <c r="D615" s="115">
        <v>5</v>
      </c>
      <c r="E615" s="116" t="s">
        <v>744</v>
      </c>
      <c r="F615" s="117" t="s">
        <v>41</v>
      </c>
      <c r="G615" s="118">
        <v>936</v>
      </c>
    </row>
    <row r="616" spans="1:7" ht="31.5">
      <c r="A616" s="113" t="s">
        <v>273</v>
      </c>
      <c r="B616" s="114">
        <v>918</v>
      </c>
      <c r="C616" s="115">
        <v>5</v>
      </c>
      <c r="D616" s="115">
        <v>5</v>
      </c>
      <c r="E616" s="116" t="s">
        <v>744</v>
      </c>
      <c r="F616" s="117" t="s">
        <v>274</v>
      </c>
      <c r="G616" s="118">
        <v>46.7</v>
      </c>
    </row>
    <row r="617" spans="1:7">
      <c r="A617" s="113" t="s">
        <v>745</v>
      </c>
      <c r="B617" s="114">
        <v>918</v>
      </c>
      <c r="C617" s="115">
        <v>6</v>
      </c>
      <c r="D617" s="115">
        <v>0</v>
      </c>
      <c r="E617" s="116" t="s">
        <v>257</v>
      </c>
      <c r="F617" s="117" t="s">
        <v>257</v>
      </c>
      <c r="G617" s="118">
        <v>101803</v>
      </c>
    </row>
    <row r="618" spans="1:7">
      <c r="A618" s="113" t="s">
        <v>746</v>
      </c>
      <c r="B618" s="114">
        <v>918</v>
      </c>
      <c r="C618" s="115">
        <v>6</v>
      </c>
      <c r="D618" s="115">
        <v>5</v>
      </c>
      <c r="E618" s="116" t="s">
        <v>257</v>
      </c>
      <c r="F618" s="117" t="s">
        <v>257</v>
      </c>
      <c r="G618" s="118">
        <v>101803</v>
      </c>
    </row>
    <row r="619" spans="1:7" ht="47.25" customHeight="1">
      <c r="A619" s="113" t="s">
        <v>311</v>
      </c>
      <c r="B619" s="114">
        <v>918</v>
      </c>
      <c r="C619" s="115">
        <v>6</v>
      </c>
      <c r="D619" s="115">
        <v>5</v>
      </c>
      <c r="E619" s="116" t="s">
        <v>312</v>
      </c>
      <c r="F619" s="117" t="s">
        <v>257</v>
      </c>
      <c r="G619" s="118">
        <v>101803</v>
      </c>
    </row>
    <row r="620" spans="1:7" ht="47.25">
      <c r="A620" s="113" t="s">
        <v>629</v>
      </c>
      <c r="B620" s="114">
        <v>918</v>
      </c>
      <c r="C620" s="115">
        <v>6</v>
      </c>
      <c r="D620" s="115">
        <v>5</v>
      </c>
      <c r="E620" s="116" t="s">
        <v>630</v>
      </c>
      <c r="F620" s="117" t="s">
        <v>257</v>
      </c>
      <c r="G620" s="118">
        <v>101803</v>
      </c>
    </row>
    <row r="621" spans="1:7" ht="47.25">
      <c r="A621" s="113" t="s">
        <v>747</v>
      </c>
      <c r="B621" s="114">
        <v>918</v>
      </c>
      <c r="C621" s="115">
        <v>6</v>
      </c>
      <c r="D621" s="115">
        <v>5</v>
      </c>
      <c r="E621" s="116" t="s">
        <v>748</v>
      </c>
      <c r="F621" s="117" t="s">
        <v>257</v>
      </c>
      <c r="G621" s="118">
        <v>101803</v>
      </c>
    </row>
    <row r="622" spans="1:7" ht="31.5">
      <c r="A622" s="113" t="s">
        <v>749</v>
      </c>
      <c r="B622" s="114">
        <v>918</v>
      </c>
      <c r="C622" s="115">
        <v>6</v>
      </c>
      <c r="D622" s="115">
        <v>5</v>
      </c>
      <c r="E622" s="116" t="s">
        <v>750</v>
      </c>
      <c r="F622" s="117" t="s">
        <v>257</v>
      </c>
      <c r="G622" s="118">
        <v>101803</v>
      </c>
    </row>
    <row r="623" spans="1:7" ht="31.5">
      <c r="A623" s="113" t="s">
        <v>751</v>
      </c>
      <c r="B623" s="114">
        <v>918</v>
      </c>
      <c r="C623" s="115">
        <v>6</v>
      </c>
      <c r="D623" s="115">
        <v>5</v>
      </c>
      <c r="E623" s="116" t="s">
        <v>750</v>
      </c>
      <c r="F623" s="117" t="s">
        <v>752</v>
      </c>
      <c r="G623" s="118">
        <v>101803</v>
      </c>
    </row>
    <row r="624" spans="1:7">
      <c r="A624" s="113" t="s">
        <v>258</v>
      </c>
      <c r="B624" s="114">
        <v>918</v>
      </c>
      <c r="C624" s="115">
        <v>7</v>
      </c>
      <c r="D624" s="115">
        <v>0</v>
      </c>
      <c r="E624" s="116" t="s">
        <v>257</v>
      </c>
      <c r="F624" s="117" t="s">
        <v>257</v>
      </c>
      <c r="G624" s="118">
        <v>109.6</v>
      </c>
    </row>
    <row r="625" spans="1:7" ht="31.5">
      <c r="A625" s="113" t="s">
        <v>281</v>
      </c>
      <c r="B625" s="114">
        <v>918</v>
      </c>
      <c r="C625" s="115">
        <v>7</v>
      </c>
      <c r="D625" s="115">
        <v>5</v>
      </c>
      <c r="E625" s="116" t="s">
        <v>257</v>
      </c>
      <c r="F625" s="117" t="s">
        <v>257</v>
      </c>
      <c r="G625" s="118">
        <v>109.6</v>
      </c>
    </row>
    <row r="626" spans="1:7" ht="47.25">
      <c r="A626" s="113" t="s">
        <v>420</v>
      </c>
      <c r="B626" s="114">
        <v>918</v>
      </c>
      <c r="C626" s="115">
        <v>7</v>
      </c>
      <c r="D626" s="115">
        <v>5</v>
      </c>
      <c r="E626" s="116" t="s">
        <v>421</v>
      </c>
      <c r="F626" s="117" t="s">
        <v>257</v>
      </c>
      <c r="G626" s="118">
        <v>109.6</v>
      </c>
    </row>
    <row r="627" spans="1:7" ht="31.5">
      <c r="A627" s="113" t="s">
        <v>608</v>
      </c>
      <c r="B627" s="114">
        <v>918</v>
      </c>
      <c r="C627" s="115">
        <v>7</v>
      </c>
      <c r="D627" s="115">
        <v>5</v>
      </c>
      <c r="E627" s="116" t="s">
        <v>609</v>
      </c>
      <c r="F627" s="117" t="s">
        <v>257</v>
      </c>
      <c r="G627" s="118">
        <v>109.6</v>
      </c>
    </row>
    <row r="628" spans="1:7" ht="46.5" customHeight="1">
      <c r="A628" s="113" t="s">
        <v>725</v>
      </c>
      <c r="B628" s="114">
        <v>918</v>
      </c>
      <c r="C628" s="115">
        <v>7</v>
      </c>
      <c r="D628" s="115">
        <v>5</v>
      </c>
      <c r="E628" s="116" t="s">
        <v>726</v>
      </c>
      <c r="F628" s="117" t="s">
        <v>257</v>
      </c>
      <c r="G628" s="118">
        <v>109.6</v>
      </c>
    </row>
    <row r="629" spans="1:7" ht="31.5">
      <c r="A629" s="113" t="s">
        <v>284</v>
      </c>
      <c r="B629" s="114">
        <v>918</v>
      </c>
      <c r="C629" s="115">
        <v>7</v>
      </c>
      <c r="D629" s="115">
        <v>5</v>
      </c>
      <c r="E629" s="116" t="s">
        <v>753</v>
      </c>
      <c r="F629" s="117" t="s">
        <v>257</v>
      </c>
      <c r="G629" s="118">
        <v>109.6</v>
      </c>
    </row>
    <row r="630" spans="1:7" ht="31.5">
      <c r="A630" s="113" t="s">
        <v>273</v>
      </c>
      <c r="B630" s="114">
        <v>918</v>
      </c>
      <c r="C630" s="115">
        <v>7</v>
      </c>
      <c r="D630" s="115">
        <v>5</v>
      </c>
      <c r="E630" s="116" t="s">
        <v>753</v>
      </c>
      <c r="F630" s="117" t="s">
        <v>274</v>
      </c>
      <c r="G630" s="118">
        <v>109.6</v>
      </c>
    </row>
    <row r="631" spans="1:7">
      <c r="A631" s="113" t="s">
        <v>286</v>
      </c>
      <c r="B631" s="114">
        <v>918</v>
      </c>
      <c r="C631" s="115">
        <v>8</v>
      </c>
      <c r="D631" s="115">
        <v>0</v>
      </c>
      <c r="E631" s="116" t="s">
        <v>257</v>
      </c>
      <c r="F631" s="117" t="s">
        <v>257</v>
      </c>
      <c r="G631" s="118">
        <v>1154</v>
      </c>
    </row>
    <row r="632" spans="1:7">
      <c r="A632" s="113" t="s">
        <v>287</v>
      </c>
      <c r="B632" s="114">
        <v>918</v>
      </c>
      <c r="C632" s="115">
        <v>8</v>
      </c>
      <c r="D632" s="115">
        <v>1</v>
      </c>
      <c r="E632" s="116" t="s">
        <v>257</v>
      </c>
      <c r="F632" s="117" t="s">
        <v>257</v>
      </c>
      <c r="G632" s="118">
        <v>1154</v>
      </c>
    </row>
    <row r="633" spans="1:7" ht="46.5" customHeight="1">
      <c r="A633" s="113" t="s">
        <v>311</v>
      </c>
      <c r="B633" s="114">
        <v>918</v>
      </c>
      <c r="C633" s="115">
        <v>8</v>
      </c>
      <c r="D633" s="115">
        <v>1</v>
      </c>
      <c r="E633" s="116" t="s">
        <v>312</v>
      </c>
      <c r="F633" s="117" t="s">
        <v>257</v>
      </c>
      <c r="G633" s="118">
        <v>1154</v>
      </c>
    </row>
    <row r="634" spans="1:7" ht="47.25">
      <c r="A634" s="113" t="s">
        <v>580</v>
      </c>
      <c r="B634" s="114">
        <v>918</v>
      </c>
      <c r="C634" s="115">
        <v>8</v>
      </c>
      <c r="D634" s="115">
        <v>1</v>
      </c>
      <c r="E634" s="116" t="s">
        <v>581</v>
      </c>
      <c r="F634" s="117" t="s">
        <v>257</v>
      </c>
      <c r="G634" s="118">
        <v>1154</v>
      </c>
    </row>
    <row r="635" spans="1:7" ht="47.25">
      <c r="A635" s="113" t="s">
        <v>754</v>
      </c>
      <c r="B635" s="114">
        <v>918</v>
      </c>
      <c r="C635" s="115">
        <v>8</v>
      </c>
      <c r="D635" s="115">
        <v>1</v>
      </c>
      <c r="E635" s="116" t="s">
        <v>755</v>
      </c>
      <c r="F635" s="117" t="s">
        <v>257</v>
      </c>
      <c r="G635" s="118">
        <v>1154</v>
      </c>
    </row>
    <row r="636" spans="1:7" ht="93" customHeight="1">
      <c r="A636" s="113" t="s">
        <v>756</v>
      </c>
      <c r="B636" s="114">
        <v>918</v>
      </c>
      <c r="C636" s="115">
        <v>8</v>
      </c>
      <c r="D636" s="115">
        <v>1</v>
      </c>
      <c r="E636" s="116" t="s">
        <v>757</v>
      </c>
      <c r="F636" s="117" t="s">
        <v>257</v>
      </c>
      <c r="G636" s="118">
        <v>1154</v>
      </c>
    </row>
    <row r="637" spans="1:7" ht="31.5">
      <c r="A637" s="113" t="s">
        <v>751</v>
      </c>
      <c r="B637" s="114">
        <v>918</v>
      </c>
      <c r="C637" s="115">
        <v>8</v>
      </c>
      <c r="D637" s="115">
        <v>1</v>
      </c>
      <c r="E637" s="116" t="s">
        <v>757</v>
      </c>
      <c r="F637" s="117" t="s">
        <v>752</v>
      </c>
      <c r="G637" s="118">
        <v>1154</v>
      </c>
    </row>
    <row r="638" spans="1:7">
      <c r="A638" s="113" t="s">
        <v>428</v>
      </c>
      <c r="B638" s="114">
        <v>918</v>
      </c>
      <c r="C638" s="115">
        <v>10</v>
      </c>
      <c r="D638" s="115">
        <v>0</v>
      </c>
      <c r="E638" s="116" t="s">
        <v>257</v>
      </c>
      <c r="F638" s="117" t="s">
        <v>257</v>
      </c>
      <c r="G638" s="118">
        <v>10215.799999999999</v>
      </c>
    </row>
    <row r="639" spans="1:7">
      <c r="A639" s="113" t="s">
        <v>678</v>
      </c>
      <c r="B639" s="114">
        <v>918</v>
      </c>
      <c r="C639" s="115">
        <v>10</v>
      </c>
      <c r="D639" s="115">
        <v>3</v>
      </c>
      <c r="E639" s="116" t="s">
        <v>257</v>
      </c>
      <c r="F639" s="117" t="s">
        <v>257</v>
      </c>
      <c r="G639" s="118">
        <v>10215.799999999999</v>
      </c>
    </row>
    <row r="640" spans="1:7" ht="47.25" customHeight="1">
      <c r="A640" s="113" t="s">
        <v>311</v>
      </c>
      <c r="B640" s="114">
        <v>918</v>
      </c>
      <c r="C640" s="115">
        <v>10</v>
      </c>
      <c r="D640" s="115">
        <v>3</v>
      </c>
      <c r="E640" s="116" t="s">
        <v>312</v>
      </c>
      <c r="F640" s="117" t="s">
        <v>257</v>
      </c>
      <c r="G640" s="118">
        <v>10215.799999999999</v>
      </c>
    </row>
    <row r="641" spans="1:7" ht="47.25" customHeight="1">
      <c r="A641" s="113" t="s">
        <v>735</v>
      </c>
      <c r="B641" s="114">
        <v>918</v>
      </c>
      <c r="C641" s="115">
        <v>10</v>
      </c>
      <c r="D641" s="115">
        <v>3</v>
      </c>
      <c r="E641" s="116" t="s">
        <v>736</v>
      </c>
      <c r="F641" s="117" t="s">
        <v>257</v>
      </c>
      <c r="G641" s="118">
        <v>10215.799999999999</v>
      </c>
    </row>
    <row r="642" spans="1:7" ht="31.5">
      <c r="A642" s="113" t="s">
        <v>741</v>
      </c>
      <c r="B642" s="114">
        <v>918</v>
      </c>
      <c r="C642" s="115">
        <v>10</v>
      </c>
      <c r="D642" s="115">
        <v>3</v>
      </c>
      <c r="E642" s="116" t="s">
        <v>742</v>
      </c>
      <c r="F642" s="117" t="s">
        <v>257</v>
      </c>
      <c r="G642" s="118">
        <v>10215.799999999999</v>
      </c>
    </row>
    <row r="643" spans="1:7" ht="31.5">
      <c r="A643" s="113" t="s">
        <v>758</v>
      </c>
      <c r="B643" s="114">
        <v>918</v>
      </c>
      <c r="C643" s="115">
        <v>10</v>
      </c>
      <c r="D643" s="115">
        <v>3</v>
      </c>
      <c r="E643" s="116" t="s">
        <v>759</v>
      </c>
      <c r="F643" s="117" t="s">
        <v>257</v>
      </c>
      <c r="G643" s="118">
        <v>10215.799999999999</v>
      </c>
    </row>
    <row r="644" spans="1:7" ht="31.5">
      <c r="A644" s="113" t="s">
        <v>273</v>
      </c>
      <c r="B644" s="114">
        <v>918</v>
      </c>
      <c r="C644" s="115">
        <v>10</v>
      </c>
      <c r="D644" s="115">
        <v>3</v>
      </c>
      <c r="E644" s="116" t="s">
        <v>759</v>
      </c>
      <c r="F644" s="117" t="s">
        <v>274</v>
      </c>
      <c r="G644" s="118">
        <v>203.7</v>
      </c>
    </row>
    <row r="645" spans="1:7">
      <c r="A645" s="113" t="s">
        <v>268</v>
      </c>
      <c r="B645" s="114">
        <v>918</v>
      </c>
      <c r="C645" s="115">
        <v>10</v>
      </c>
      <c r="D645" s="115">
        <v>3</v>
      </c>
      <c r="E645" s="116" t="s">
        <v>759</v>
      </c>
      <c r="F645" s="117" t="s">
        <v>269</v>
      </c>
      <c r="G645" s="118">
        <v>10012.200000000001</v>
      </c>
    </row>
    <row r="646" spans="1:7">
      <c r="A646" s="113" t="s">
        <v>710</v>
      </c>
      <c r="B646" s="114">
        <v>918</v>
      </c>
      <c r="C646" s="115">
        <v>11</v>
      </c>
      <c r="D646" s="115">
        <v>0</v>
      </c>
      <c r="E646" s="116" t="s">
        <v>257</v>
      </c>
      <c r="F646" s="117" t="s">
        <v>257</v>
      </c>
      <c r="G646" s="118">
        <v>999.9</v>
      </c>
    </row>
    <row r="647" spans="1:7">
      <c r="A647" s="113" t="s">
        <v>711</v>
      </c>
      <c r="B647" s="114">
        <v>918</v>
      </c>
      <c r="C647" s="115">
        <v>11</v>
      </c>
      <c r="D647" s="115">
        <v>1</v>
      </c>
      <c r="E647" s="116" t="s">
        <v>257</v>
      </c>
      <c r="F647" s="117" t="s">
        <v>257</v>
      </c>
      <c r="G647" s="118">
        <v>999.9</v>
      </c>
    </row>
    <row r="648" spans="1:7" ht="47.25">
      <c r="A648" s="113" t="s">
        <v>394</v>
      </c>
      <c r="B648" s="114">
        <v>918</v>
      </c>
      <c r="C648" s="115">
        <v>11</v>
      </c>
      <c r="D648" s="115">
        <v>1</v>
      </c>
      <c r="E648" s="116" t="s">
        <v>395</v>
      </c>
      <c r="F648" s="117" t="s">
        <v>257</v>
      </c>
      <c r="G648" s="118">
        <v>999.9</v>
      </c>
    </row>
    <row r="649" spans="1:7" ht="47.25">
      <c r="A649" s="113" t="s">
        <v>396</v>
      </c>
      <c r="B649" s="114">
        <v>918</v>
      </c>
      <c r="C649" s="115">
        <v>11</v>
      </c>
      <c r="D649" s="115">
        <v>1</v>
      </c>
      <c r="E649" s="116" t="s">
        <v>397</v>
      </c>
      <c r="F649" s="117" t="s">
        <v>257</v>
      </c>
      <c r="G649" s="118">
        <v>999.9</v>
      </c>
    </row>
    <row r="650" spans="1:7" ht="31.5">
      <c r="A650" s="113" t="s">
        <v>718</v>
      </c>
      <c r="B650" s="114">
        <v>918</v>
      </c>
      <c r="C650" s="115">
        <v>11</v>
      </c>
      <c r="D650" s="115">
        <v>1</v>
      </c>
      <c r="E650" s="116" t="s">
        <v>719</v>
      </c>
      <c r="F650" s="117" t="s">
        <v>257</v>
      </c>
      <c r="G650" s="118">
        <v>999.9</v>
      </c>
    </row>
    <row r="651" spans="1:7" ht="47.25">
      <c r="A651" s="113" t="s">
        <v>760</v>
      </c>
      <c r="B651" s="114">
        <v>918</v>
      </c>
      <c r="C651" s="115">
        <v>11</v>
      </c>
      <c r="D651" s="115">
        <v>1</v>
      </c>
      <c r="E651" s="116" t="s">
        <v>761</v>
      </c>
      <c r="F651" s="117" t="s">
        <v>257</v>
      </c>
      <c r="G651" s="118">
        <v>999.9</v>
      </c>
    </row>
    <row r="652" spans="1:7" ht="31.5">
      <c r="A652" s="113" t="s">
        <v>751</v>
      </c>
      <c r="B652" s="114">
        <v>918</v>
      </c>
      <c r="C652" s="115">
        <v>11</v>
      </c>
      <c r="D652" s="115">
        <v>1</v>
      </c>
      <c r="E652" s="116" t="s">
        <v>761</v>
      </c>
      <c r="F652" s="117" t="s">
        <v>752</v>
      </c>
      <c r="G652" s="118">
        <v>999.9</v>
      </c>
    </row>
    <row r="653" spans="1:7" s="112" customFormat="1">
      <c r="A653" s="106" t="s">
        <v>762</v>
      </c>
      <c r="B653" s="107">
        <v>923</v>
      </c>
      <c r="C653" s="108">
        <v>0</v>
      </c>
      <c r="D653" s="108">
        <v>0</v>
      </c>
      <c r="E653" s="109" t="s">
        <v>257</v>
      </c>
      <c r="F653" s="110" t="s">
        <v>257</v>
      </c>
      <c r="G653" s="111">
        <v>2093.8000000000002</v>
      </c>
    </row>
    <row r="654" spans="1:7">
      <c r="A654" s="113" t="s">
        <v>435</v>
      </c>
      <c r="B654" s="114">
        <v>923</v>
      </c>
      <c r="C654" s="115">
        <v>1</v>
      </c>
      <c r="D654" s="115">
        <v>0</v>
      </c>
      <c r="E654" s="116" t="s">
        <v>257</v>
      </c>
      <c r="F654" s="117" t="s">
        <v>257</v>
      </c>
      <c r="G654" s="118">
        <v>2050.8000000000002</v>
      </c>
    </row>
    <row r="655" spans="1:7" ht="47.25">
      <c r="A655" s="113" t="s">
        <v>436</v>
      </c>
      <c r="B655" s="114">
        <v>923</v>
      </c>
      <c r="C655" s="115">
        <v>1</v>
      </c>
      <c r="D655" s="115">
        <v>6</v>
      </c>
      <c r="E655" s="116" t="s">
        <v>257</v>
      </c>
      <c r="F655" s="117" t="s">
        <v>257</v>
      </c>
      <c r="G655" s="118">
        <v>2050.8000000000002</v>
      </c>
    </row>
    <row r="656" spans="1:7">
      <c r="A656" s="113" t="s">
        <v>471</v>
      </c>
      <c r="B656" s="114">
        <v>923</v>
      </c>
      <c r="C656" s="115">
        <v>1</v>
      </c>
      <c r="D656" s="115">
        <v>6</v>
      </c>
      <c r="E656" s="116" t="s">
        <v>472</v>
      </c>
      <c r="F656" s="117" t="s">
        <v>257</v>
      </c>
      <c r="G656" s="118">
        <v>2050.8000000000002</v>
      </c>
    </row>
    <row r="657" spans="1:7" ht="31.5">
      <c r="A657" s="113" t="s">
        <v>763</v>
      </c>
      <c r="B657" s="114">
        <v>923</v>
      </c>
      <c r="C657" s="115">
        <v>1</v>
      </c>
      <c r="D657" s="115">
        <v>6</v>
      </c>
      <c r="E657" s="116" t="s">
        <v>764</v>
      </c>
      <c r="F657" s="117" t="s">
        <v>257</v>
      </c>
      <c r="G657" s="118">
        <v>2050.8000000000002</v>
      </c>
    </row>
    <row r="658" spans="1:7" ht="31.5">
      <c r="A658" s="113" t="s">
        <v>765</v>
      </c>
      <c r="B658" s="114">
        <v>923</v>
      </c>
      <c r="C658" s="115">
        <v>1</v>
      </c>
      <c r="D658" s="115">
        <v>6</v>
      </c>
      <c r="E658" s="116" t="s">
        <v>766</v>
      </c>
      <c r="F658" s="117" t="s">
        <v>257</v>
      </c>
      <c r="G658" s="118">
        <v>986.5</v>
      </c>
    </row>
    <row r="659" spans="1:7" ht="18.75" customHeight="1">
      <c r="A659" s="113" t="s">
        <v>332</v>
      </c>
      <c r="B659" s="114">
        <v>923</v>
      </c>
      <c r="C659" s="115">
        <v>1</v>
      </c>
      <c r="D659" s="115">
        <v>6</v>
      </c>
      <c r="E659" s="116" t="s">
        <v>767</v>
      </c>
      <c r="F659" s="117" t="s">
        <v>257</v>
      </c>
      <c r="G659" s="118">
        <v>758.3</v>
      </c>
    </row>
    <row r="660" spans="1:7" ht="63" customHeight="1">
      <c r="A660" s="113" t="s">
        <v>272</v>
      </c>
      <c r="B660" s="114">
        <v>923</v>
      </c>
      <c r="C660" s="115">
        <v>1</v>
      </c>
      <c r="D660" s="115">
        <v>6</v>
      </c>
      <c r="E660" s="116" t="s">
        <v>767</v>
      </c>
      <c r="F660" s="117" t="s">
        <v>41</v>
      </c>
      <c r="G660" s="118">
        <v>757.8</v>
      </c>
    </row>
    <row r="661" spans="1:7">
      <c r="A661" s="113" t="s">
        <v>275</v>
      </c>
      <c r="B661" s="114">
        <v>923</v>
      </c>
      <c r="C661" s="115">
        <v>1</v>
      </c>
      <c r="D661" s="115">
        <v>6</v>
      </c>
      <c r="E661" s="116" t="s">
        <v>767</v>
      </c>
      <c r="F661" s="117" t="s">
        <v>276</v>
      </c>
      <c r="G661" s="118">
        <v>0.5</v>
      </c>
    </row>
    <row r="662" spans="1:7" ht="156.75" customHeight="1">
      <c r="A662" s="113" t="s">
        <v>277</v>
      </c>
      <c r="B662" s="114">
        <v>923</v>
      </c>
      <c r="C662" s="115">
        <v>1</v>
      </c>
      <c r="D662" s="115">
        <v>6</v>
      </c>
      <c r="E662" s="116" t="s">
        <v>768</v>
      </c>
      <c r="F662" s="117" t="s">
        <v>257</v>
      </c>
      <c r="G662" s="118">
        <v>228.2</v>
      </c>
    </row>
    <row r="663" spans="1:7" ht="63" customHeight="1">
      <c r="A663" s="113" t="s">
        <v>272</v>
      </c>
      <c r="B663" s="114">
        <v>923</v>
      </c>
      <c r="C663" s="115">
        <v>1</v>
      </c>
      <c r="D663" s="115">
        <v>6</v>
      </c>
      <c r="E663" s="116" t="s">
        <v>768</v>
      </c>
      <c r="F663" s="117" t="s">
        <v>41</v>
      </c>
      <c r="G663" s="118">
        <v>228.2</v>
      </c>
    </row>
    <row r="664" spans="1:7" ht="31.5">
      <c r="A664" s="113" t="s">
        <v>769</v>
      </c>
      <c r="B664" s="114">
        <v>923</v>
      </c>
      <c r="C664" s="115">
        <v>1</v>
      </c>
      <c r="D664" s="115">
        <v>6</v>
      </c>
      <c r="E664" s="116" t="s">
        <v>770</v>
      </c>
      <c r="F664" s="117" t="s">
        <v>257</v>
      </c>
      <c r="G664" s="118">
        <v>1064.3</v>
      </c>
    </row>
    <row r="665" spans="1:7" ht="20.25" customHeight="1">
      <c r="A665" s="113" t="s">
        <v>332</v>
      </c>
      <c r="B665" s="114">
        <v>923</v>
      </c>
      <c r="C665" s="115">
        <v>1</v>
      </c>
      <c r="D665" s="115">
        <v>6</v>
      </c>
      <c r="E665" s="116" t="s">
        <v>771</v>
      </c>
      <c r="F665" s="117" t="s">
        <v>257</v>
      </c>
      <c r="G665" s="118">
        <v>798.8</v>
      </c>
    </row>
    <row r="666" spans="1:7" ht="63" customHeight="1">
      <c r="A666" s="113" t="s">
        <v>272</v>
      </c>
      <c r="B666" s="114">
        <v>923</v>
      </c>
      <c r="C666" s="115">
        <v>1</v>
      </c>
      <c r="D666" s="115">
        <v>6</v>
      </c>
      <c r="E666" s="116" t="s">
        <v>771</v>
      </c>
      <c r="F666" s="117" t="s">
        <v>41</v>
      </c>
      <c r="G666" s="118">
        <v>786.6</v>
      </c>
    </row>
    <row r="667" spans="1:7" ht="31.5">
      <c r="A667" s="113" t="s">
        <v>273</v>
      </c>
      <c r="B667" s="114">
        <v>923</v>
      </c>
      <c r="C667" s="115">
        <v>1</v>
      </c>
      <c r="D667" s="115">
        <v>6</v>
      </c>
      <c r="E667" s="116" t="s">
        <v>771</v>
      </c>
      <c r="F667" s="117" t="s">
        <v>274</v>
      </c>
      <c r="G667" s="118">
        <v>12.2</v>
      </c>
    </row>
    <row r="668" spans="1:7" ht="156.75" customHeight="1">
      <c r="A668" s="113" t="s">
        <v>277</v>
      </c>
      <c r="B668" s="114">
        <v>923</v>
      </c>
      <c r="C668" s="115">
        <v>1</v>
      </c>
      <c r="D668" s="115">
        <v>6</v>
      </c>
      <c r="E668" s="116" t="s">
        <v>772</v>
      </c>
      <c r="F668" s="117" t="s">
        <v>257</v>
      </c>
      <c r="G668" s="118">
        <v>265.60000000000002</v>
      </c>
    </row>
    <row r="669" spans="1:7" ht="63" customHeight="1">
      <c r="A669" s="113" t="s">
        <v>272</v>
      </c>
      <c r="B669" s="114">
        <v>923</v>
      </c>
      <c r="C669" s="115">
        <v>1</v>
      </c>
      <c r="D669" s="115">
        <v>6</v>
      </c>
      <c r="E669" s="116" t="s">
        <v>772</v>
      </c>
      <c r="F669" s="117" t="s">
        <v>41</v>
      </c>
      <c r="G669" s="118">
        <v>265.60000000000002</v>
      </c>
    </row>
    <row r="670" spans="1:7">
      <c r="A670" s="113" t="s">
        <v>258</v>
      </c>
      <c r="B670" s="114">
        <v>923</v>
      </c>
      <c r="C670" s="115">
        <v>7</v>
      </c>
      <c r="D670" s="115">
        <v>0</v>
      </c>
      <c r="E670" s="116" t="s">
        <v>257</v>
      </c>
      <c r="F670" s="117" t="s">
        <v>257</v>
      </c>
      <c r="G670" s="118">
        <v>43</v>
      </c>
    </row>
    <row r="671" spans="1:7" ht="31.5">
      <c r="A671" s="113" t="s">
        <v>281</v>
      </c>
      <c r="B671" s="114">
        <v>923</v>
      </c>
      <c r="C671" s="115">
        <v>7</v>
      </c>
      <c r="D671" s="115">
        <v>5</v>
      </c>
      <c r="E671" s="116" t="s">
        <v>257</v>
      </c>
      <c r="F671" s="117" t="s">
        <v>257</v>
      </c>
      <c r="G671" s="118">
        <v>43</v>
      </c>
    </row>
    <row r="672" spans="1:7">
      <c r="A672" s="113" t="s">
        <v>471</v>
      </c>
      <c r="B672" s="114">
        <v>923</v>
      </c>
      <c r="C672" s="115">
        <v>7</v>
      </c>
      <c r="D672" s="115">
        <v>5</v>
      </c>
      <c r="E672" s="116" t="s">
        <v>472</v>
      </c>
      <c r="F672" s="117" t="s">
        <v>257</v>
      </c>
      <c r="G672" s="118">
        <v>43</v>
      </c>
    </row>
    <row r="673" spans="1:7" ht="31.5">
      <c r="A673" s="113" t="s">
        <v>763</v>
      </c>
      <c r="B673" s="114">
        <v>923</v>
      </c>
      <c r="C673" s="115">
        <v>7</v>
      </c>
      <c r="D673" s="115">
        <v>5</v>
      </c>
      <c r="E673" s="116" t="s">
        <v>764</v>
      </c>
      <c r="F673" s="117" t="s">
        <v>257</v>
      </c>
      <c r="G673" s="118">
        <v>43</v>
      </c>
    </row>
    <row r="674" spans="1:7" ht="31.5">
      <c r="A674" s="113" t="s">
        <v>765</v>
      </c>
      <c r="B674" s="114">
        <v>923</v>
      </c>
      <c r="C674" s="115">
        <v>7</v>
      </c>
      <c r="D674" s="115">
        <v>5</v>
      </c>
      <c r="E674" s="116" t="s">
        <v>766</v>
      </c>
      <c r="F674" s="117" t="s">
        <v>257</v>
      </c>
      <c r="G674" s="118">
        <v>43</v>
      </c>
    </row>
    <row r="675" spans="1:7" ht="31.5">
      <c r="A675" s="113" t="s">
        <v>284</v>
      </c>
      <c r="B675" s="114">
        <v>923</v>
      </c>
      <c r="C675" s="115">
        <v>7</v>
      </c>
      <c r="D675" s="115">
        <v>5</v>
      </c>
      <c r="E675" s="116" t="s">
        <v>773</v>
      </c>
      <c r="F675" s="117" t="s">
        <v>257</v>
      </c>
      <c r="G675" s="118">
        <v>43</v>
      </c>
    </row>
    <row r="676" spans="1:7" ht="31.5">
      <c r="A676" s="113" t="s">
        <v>273</v>
      </c>
      <c r="B676" s="114">
        <v>923</v>
      </c>
      <c r="C676" s="115">
        <v>7</v>
      </c>
      <c r="D676" s="115">
        <v>5</v>
      </c>
      <c r="E676" s="116" t="s">
        <v>773</v>
      </c>
      <c r="F676" s="117" t="s">
        <v>274</v>
      </c>
      <c r="G676" s="118">
        <v>43</v>
      </c>
    </row>
    <row r="677" spans="1:7">
      <c r="A677" s="169" t="s">
        <v>774</v>
      </c>
      <c r="B677" s="170"/>
      <c r="C677" s="170"/>
      <c r="D677" s="170"/>
      <c r="E677" s="170"/>
      <c r="F677" s="171"/>
      <c r="G677" s="111">
        <v>1316015.3999999999</v>
      </c>
    </row>
    <row r="678" spans="1:7" ht="25.5" customHeight="1">
      <c r="A678" s="119"/>
      <c r="B678" s="120"/>
      <c r="C678" s="120"/>
      <c r="D678" s="120"/>
      <c r="E678" s="102"/>
      <c r="F678" s="102"/>
      <c r="G678" s="103"/>
    </row>
    <row r="679" spans="1:7" ht="11.25" customHeight="1">
      <c r="A679" s="121"/>
      <c r="B679" s="102"/>
      <c r="C679" s="102"/>
      <c r="D679" s="102"/>
      <c r="E679" s="102"/>
      <c r="F679" s="102"/>
      <c r="G679" s="103"/>
    </row>
    <row r="680" spans="1:7">
      <c r="A680" s="99" t="s">
        <v>0</v>
      </c>
      <c r="F680" s="172" t="s">
        <v>139</v>
      </c>
      <c r="G680" s="172"/>
    </row>
  </sheetData>
  <autoFilter ref="A10:G677"/>
  <mergeCells count="6">
    <mergeCell ref="F680:G680"/>
    <mergeCell ref="A6:G6"/>
    <mergeCell ref="A8:A9"/>
    <mergeCell ref="B8:F8"/>
    <mergeCell ref="G8:G9"/>
    <mergeCell ref="A677:F677"/>
  </mergeCells>
  <pageMargins left="0.78740157480314965" right="0.39370078740157483" top="0.78740157480314965" bottom="0.39370078740157483" header="0.51181102362204722" footer="0.31496062992125984"/>
  <pageSetup paperSize="9" scale="80" fitToHeight="0" orientation="portrait" r:id="rId1"/>
  <headerFooter differentFirst="1" alignWithMargins="0">
    <oddHeader>&amp;C&amp;P</oddHeader>
  </headerFooter>
  <drawing r:id="rId2"/>
</worksheet>
</file>

<file path=xl/worksheets/sheet3.xml><?xml version="1.0" encoding="utf-8"?>
<worksheet xmlns="http://schemas.openxmlformats.org/spreadsheetml/2006/main" xmlns:r="http://schemas.openxmlformats.org/officeDocument/2006/relationships">
  <dimension ref="A8:D63"/>
  <sheetViews>
    <sheetView showGridLines="0" workbookViewId="0">
      <selection activeCell="K303" sqref="K303"/>
    </sheetView>
  </sheetViews>
  <sheetFormatPr defaultColWidth="10" defaultRowHeight="12.75"/>
  <cols>
    <col min="1" max="1" width="90.5703125" style="122" customWidth="1"/>
    <col min="2" max="2" width="7.5703125" style="122" customWidth="1"/>
    <col min="3" max="3" width="9.85546875" style="122" customWidth="1"/>
    <col min="4" max="4" width="12.28515625" style="122" customWidth="1"/>
    <col min="5" max="233" width="9.42578125" style="122" customWidth="1"/>
    <col min="234" max="16384" width="10" style="122"/>
  </cols>
  <sheetData>
    <row r="8" spans="1:4" ht="31.9" customHeight="1">
      <c r="A8" s="173" t="s">
        <v>775</v>
      </c>
      <c r="B8" s="173"/>
      <c r="C8" s="173"/>
      <c r="D8" s="173"/>
    </row>
    <row r="9" spans="1:4" ht="16.5" customHeight="1">
      <c r="A9" s="123"/>
      <c r="B9" s="123"/>
      <c r="C9" s="123"/>
      <c r="D9" s="123"/>
    </row>
    <row r="10" spans="1:4" ht="15.75" customHeight="1">
      <c r="A10" s="167" t="s">
        <v>248</v>
      </c>
      <c r="B10" s="167" t="s">
        <v>249</v>
      </c>
      <c r="C10" s="167"/>
      <c r="D10" s="167" t="s">
        <v>250</v>
      </c>
    </row>
    <row r="11" spans="1:4" ht="22.5" customHeight="1">
      <c r="A11" s="167"/>
      <c r="B11" s="104" t="s">
        <v>252</v>
      </c>
      <c r="C11" s="104" t="s">
        <v>253</v>
      </c>
      <c r="D11" s="167"/>
    </row>
    <row r="12" spans="1:4" ht="12.75" customHeight="1">
      <c r="A12" s="124">
        <v>1</v>
      </c>
      <c r="B12" s="124">
        <v>2</v>
      </c>
      <c r="C12" s="124">
        <v>3</v>
      </c>
      <c r="D12" s="105">
        <v>4</v>
      </c>
    </row>
    <row r="13" spans="1:4" s="127" customFormat="1" ht="15.75">
      <c r="A13" s="106" t="s">
        <v>435</v>
      </c>
      <c r="B13" s="125">
        <v>1</v>
      </c>
      <c r="C13" s="125"/>
      <c r="D13" s="126">
        <f>D14+D15+D16+D17+D18+D19+D20</f>
        <v>124181.5</v>
      </c>
    </row>
    <row r="14" spans="1:4" ht="31.5">
      <c r="A14" s="113" t="s">
        <v>540</v>
      </c>
      <c r="B14" s="128">
        <v>1</v>
      </c>
      <c r="C14" s="128">
        <v>2</v>
      </c>
      <c r="D14" s="129">
        <v>2216.6</v>
      </c>
    </row>
    <row r="15" spans="1:4" ht="31.5" customHeight="1">
      <c r="A15" s="113" t="s">
        <v>528</v>
      </c>
      <c r="B15" s="128">
        <v>1</v>
      </c>
      <c r="C15" s="128">
        <v>3</v>
      </c>
      <c r="D15" s="129">
        <v>1479.8</v>
      </c>
    </row>
    <row r="16" spans="1:4" ht="30" customHeight="1">
      <c r="A16" s="113" t="s">
        <v>549</v>
      </c>
      <c r="B16" s="128">
        <v>1</v>
      </c>
      <c r="C16" s="128">
        <v>4</v>
      </c>
      <c r="D16" s="129">
        <v>41929.699999999997</v>
      </c>
    </row>
    <row r="17" spans="1:4" ht="15.75">
      <c r="A17" s="113" t="s">
        <v>572</v>
      </c>
      <c r="B17" s="128">
        <v>1</v>
      </c>
      <c r="C17" s="128">
        <v>5</v>
      </c>
      <c r="D17" s="129">
        <v>6.6</v>
      </c>
    </row>
    <row r="18" spans="1:4" ht="31.5">
      <c r="A18" s="113" t="s">
        <v>436</v>
      </c>
      <c r="B18" s="128">
        <v>1</v>
      </c>
      <c r="C18" s="128">
        <v>6</v>
      </c>
      <c r="D18" s="129">
        <v>14400.2</v>
      </c>
    </row>
    <row r="19" spans="1:4" ht="15.75">
      <c r="A19" s="113" t="s">
        <v>575</v>
      </c>
      <c r="B19" s="128">
        <v>1</v>
      </c>
      <c r="C19" s="128">
        <v>7</v>
      </c>
      <c r="D19" s="129">
        <v>3200</v>
      </c>
    </row>
    <row r="20" spans="1:4" ht="15.75">
      <c r="A20" s="113" t="s">
        <v>445</v>
      </c>
      <c r="B20" s="128">
        <v>1</v>
      </c>
      <c r="C20" s="128">
        <v>13</v>
      </c>
      <c r="D20" s="129">
        <v>60948.6</v>
      </c>
    </row>
    <row r="21" spans="1:4" s="127" customFormat="1" ht="15.75">
      <c r="A21" s="106" t="s">
        <v>622</v>
      </c>
      <c r="B21" s="125">
        <v>2</v>
      </c>
      <c r="C21" s="125"/>
      <c r="D21" s="126">
        <f>D22</f>
        <v>36</v>
      </c>
    </row>
    <row r="22" spans="1:4" ht="15.75">
      <c r="A22" s="113" t="s">
        <v>623</v>
      </c>
      <c r="B22" s="128">
        <v>2</v>
      </c>
      <c r="C22" s="128">
        <v>4</v>
      </c>
      <c r="D22" s="129">
        <v>36</v>
      </c>
    </row>
    <row r="23" spans="1:4" s="127" customFormat="1" ht="31.5">
      <c r="A23" s="106" t="s">
        <v>723</v>
      </c>
      <c r="B23" s="125">
        <v>3</v>
      </c>
      <c r="C23" s="125"/>
      <c r="D23" s="126">
        <f>D24</f>
        <v>4313.1000000000004</v>
      </c>
    </row>
    <row r="24" spans="1:4" ht="14.25" customHeight="1">
      <c r="A24" s="113" t="s">
        <v>724</v>
      </c>
      <c r="B24" s="128">
        <v>3</v>
      </c>
      <c r="C24" s="128">
        <v>14</v>
      </c>
      <c r="D24" s="129">
        <v>4313.1000000000004</v>
      </c>
    </row>
    <row r="25" spans="1:4" s="127" customFormat="1" ht="15.75">
      <c r="A25" s="106" t="s">
        <v>509</v>
      </c>
      <c r="B25" s="125">
        <v>4</v>
      </c>
      <c r="C25" s="125"/>
      <c r="D25" s="126">
        <f>SUM(D26:D28)</f>
        <v>9283.5</v>
      </c>
    </row>
    <row r="26" spans="1:4" ht="15.75">
      <c r="A26" s="113" t="s">
        <v>628</v>
      </c>
      <c r="B26" s="128">
        <v>4</v>
      </c>
      <c r="C26" s="128">
        <v>5</v>
      </c>
      <c r="D26" s="129">
        <v>705</v>
      </c>
    </row>
    <row r="27" spans="1:4" ht="15.75">
      <c r="A27" s="113" t="s">
        <v>510</v>
      </c>
      <c r="B27" s="128">
        <v>4</v>
      </c>
      <c r="C27" s="128">
        <v>9</v>
      </c>
      <c r="D27" s="129">
        <v>8381.6</v>
      </c>
    </row>
    <row r="28" spans="1:4" ht="15.75">
      <c r="A28" s="113" t="s">
        <v>513</v>
      </c>
      <c r="B28" s="128">
        <v>4</v>
      </c>
      <c r="C28" s="128">
        <v>12</v>
      </c>
      <c r="D28" s="129">
        <v>196.9</v>
      </c>
    </row>
    <row r="29" spans="1:4" s="127" customFormat="1" ht="15.75">
      <c r="A29" s="106" t="s">
        <v>516</v>
      </c>
      <c r="B29" s="125">
        <v>5</v>
      </c>
      <c r="C29" s="125"/>
      <c r="D29" s="126">
        <f>SUM(D30:D32)</f>
        <v>8876.8000000000011</v>
      </c>
    </row>
    <row r="30" spans="1:4" ht="15.75">
      <c r="A30" s="113" t="s">
        <v>517</v>
      </c>
      <c r="B30" s="128">
        <v>5</v>
      </c>
      <c r="C30" s="128">
        <v>1</v>
      </c>
      <c r="D30" s="129">
        <v>41.2</v>
      </c>
    </row>
    <row r="31" spans="1:4" ht="15.75">
      <c r="A31" s="113" t="s">
        <v>731</v>
      </c>
      <c r="B31" s="128">
        <v>5</v>
      </c>
      <c r="C31" s="128">
        <v>3</v>
      </c>
      <c r="D31" s="129">
        <v>807</v>
      </c>
    </row>
    <row r="32" spans="1:4" ht="15.75">
      <c r="A32" s="113" t="s">
        <v>734</v>
      </c>
      <c r="B32" s="128">
        <v>5</v>
      </c>
      <c r="C32" s="128">
        <v>5</v>
      </c>
      <c r="D32" s="129">
        <v>8028.6</v>
      </c>
    </row>
    <row r="33" spans="1:4" s="127" customFormat="1" ht="15.75">
      <c r="A33" s="106" t="s">
        <v>745</v>
      </c>
      <c r="B33" s="125">
        <v>6</v>
      </c>
      <c r="C33" s="125"/>
      <c r="D33" s="126">
        <f>D34</f>
        <v>101803</v>
      </c>
    </row>
    <row r="34" spans="1:4" ht="15.75">
      <c r="A34" s="113" t="s">
        <v>746</v>
      </c>
      <c r="B34" s="128">
        <v>6</v>
      </c>
      <c r="C34" s="128">
        <v>5</v>
      </c>
      <c r="D34" s="129">
        <v>101803</v>
      </c>
    </row>
    <row r="35" spans="1:4" s="127" customFormat="1" ht="15.75">
      <c r="A35" s="106" t="s">
        <v>258</v>
      </c>
      <c r="B35" s="125">
        <v>7</v>
      </c>
      <c r="C35" s="125"/>
      <c r="D35" s="126">
        <f>SUM(D36:D41)</f>
        <v>862132.79999999993</v>
      </c>
    </row>
    <row r="36" spans="1:4" ht="15.75">
      <c r="A36" s="113" t="s">
        <v>336</v>
      </c>
      <c r="B36" s="128">
        <v>7</v>
      </c>
      <c r="C36" s="128">
        <v>1</v>
      </c>
      <c r="D36" s="129">
        <v>251106.3</v>
      </c>
    </row>
    <row r="37" spans="1:4" ht="15.75">
      <c r="A37" s="113" t="s">
        <v>353</v>
      </c>
      <c r="B37" s="128">
        <v>7</v>
      </c>
      <c r="C37" s="128">
        <v>2</v>
      </c>
      <c r="D37" s="129">
        <v>532928.4</v>
      </c>
    </row>
    <row r="38" spans="1:4" ht="15.75">
      <c r="A38" s="113" t="s">
        <v>259</v>
      </c>
      <c r="B38" s="128">
        <v>7</v>
      </c>
      <c r="C38" s="128">
        <v>3</v>
      </c>
      <c r="D38" s="129">
        <v>57620.4</v>
      </c>
    </row>
    <row r="39" spans="1:4" ht="15.75">
      <c r="A39" s="113" t="s">
        <v>281</v>
      </c>
      <c r="B39" s="128">
        <v>7</v>
      </c>
      <c r="C39" s="128">
        <v>5</v>
      </c>
      <c r="D39" s="129">
        <v>844.5</v>
      </c>
    </row>
    <row r="40" spans="1:4" ht="15.75">
      <c r="A40" s="113" t="s">
        <v>402</v>
      </c>
      <c r="B40" s="128">
        <v>7</v>
      </c>
      <c r="C40" s="128">
        <v>7</v>
      </c>
      <c r="D40" s="129">
        <v>3414.2</v>
      </c>
    </row>
    <row r="41" spans="1:4" ht="15.75">
      <c r="A41" s="113" t="s">
        <v>408</v>
      </c>
      <c r="B41" s="128">
        <v>7</v>
      </c>
      <c r="C41" s="128">
        <v>9</v>
      </c>
      <c r="D41" s="129">
        <v>16219</v>
      </c>
    </row>
    <row r="42" spans="1:4" s="127" customFormat="1" ht="15.75">
      <c r="A42" s="106" t="s">
        <v>286</v>
      </c>
      <c r="B42" s="125">
        <v>8</v>
      </c>
      <c r="C42" s="125"/>
      <c r="D42" s="126">
        <f>D43+D44</f>
        <v>42106.3</v>
      </c>
    </row>
    <row r="43" spans="1:4" ht="15.75">
      <c r="A43" s="113" t="s">
        <v>287</v>
      </c>
      <c r="B43" s="128">
        <v>8</v>
      </c>
      <c r="C43" s="128">
        <v>1</v>
      </c>
      <c r="D43" s="129">
        <v>40360.5</v>
      </c>
    </row>
    <row r="44" spans="1:4" ht="15.75">
      <c r="A44" s="113" t="s">
        <v>327</v>
      </c>
      <c r="B44" s="128">
        <v>8</v>
      </c>
      <c r="C44" s="128">
        <v>4</v>
      </c>
      <c r="D44" s="129">
        <v>1745.8</v>
      </c>
    </row>
    <row r="45" spans="1:4" s="127" customFormat="1" ht="15.75">
      <c r="A45" s="106" t="s">
        <v>663</v>
      </c>
      <c r="B45" s="125">
        <v>9</v>
      </c>
      <c r="C45" s="125"/>
      <c r="D45" s="126">
        <f>D46</f>
        <v>215</v>
      </c>
    </row>
    <row r="46" spans="1:4" ht="15.75">
      <c r="A46" s="113" t="s">
        <v>664</v>
      </c>
      <c r="B46" s="128">
        <v>9</v>
      </c>
      <c r="C46" s="128">
        <v>9</v>
      </c>
      <c r="D46" s="129">
        <v>215</v>
      </c>
    </row>
    <row r="47" spans="1:4" s="127" customFormat="1" ht="15.75">
      <c r="A47" s="106" t="s">
        <v>428</v>
      </c>
      <c r="B47" s="125">
        <v>10</v>
      </c>
      <c r="C47" s="125"/>
      <c r="D47" s="126">
        <f>SUM(D48:D51)</f>
        <v>36276</v>
      </c>
    </row>
    <row r="48" spans="1:4" ht="15.75">
      <c r="A48" s="113" t="s">
        <v>673</v>
      </c>
      <c r="B48" s="128">
        <v>10</v>
      </c>
      <c r="C48" s="128">
        <v>1</v>
      </c>
      <c r="D48" s="129">
        <v>5698.3</v>
      </c>
    </row>
    <row r="49" spans="1:4" ht="15.75">
      <c r="A49" s="113" t="s">
        <v>678</v>
      </c>
      <c r="B49" s="128">
        <v>10</v>
      </c>
      <c r="C49" s="128">
        <v>3</v>
      </c>
      <c r="D49" s="129">
        <v>12108.4</v>
      </c>
    </row>
    <row r="50" spans="1:4" ht="15.75">
      <c r="A50" s="113" t="s">
        <v>429</v>
      </c>
      <c r="B50" s="128">
        <v>10</v>
      </c>
      <c r="C50" s="128">
        <v>4</v>
      </c>
      <c r="D50" s="129">
        <v>18364.3</v>
      </c>
    </row>
    <row r="51" spans="1:4" ht="15.75">
      <c r="A51" s="113" t="s">
        <v>687</v>
      </c>
      <c r="B51" s="128">
        <v>10</v>
      </c>
      <c r="C51" s="128">
        <v>6</v>
      </c>
      <c r="D51" s="129">
        <v>105</v>
      </c>
    </row>
    <row r="52" spans="1:4" s="127" customFormat="1" ht="15.75">
      <c r="A52" s="106" t="s">
        <v>710</v>
      </c>
      <c r="B52" s="125">
        <v>11</v>
      </c>
      <c r="C52" s="125"/>
      <c r="D52" s="126">
        <f>D53</f>
        <v>2000.3</v>
      </c>
    </row>
    <row r="53" spans="1:4" ht="15.75">
      <c r="A53" s="113" t="s">
        <v>711</v>
      </c>
      <c r="B53" s="128">
        <v>11</v>
      </c>
      <c r="C53" s="128">
        <v>1</v>
      </c>
      <c r="D53" s="129">
        <v>2000.3</v>
      </c>
    </row>
    <row r="54" spans="1:4" s="127" customFormat="1" ht="15.75">
      <c r="A54" s="106" t="s">
        <v>521</v>
      </c>
      <c r="B54" s="125">
        <v>12</v>
      </c>
      <c r="C54" s="125"/>
      <c r="D54" s="126">
        <f>D55</f>
        <v>3800</v>
      </c>
    </row>
    <row r="55" spans="1:4" ht="15.75">
      <c r="A55" s="113" t="s">
        <v>522</v>
      </c>
      <c r="B55" s="128">
        <v>12</v>
      </c>
      <c r="C55" s="128">
        <v>2</v>
      </c>
      <c r="D55" s="129">
        <v>3800</v>
      </c>
    </row>
    <row r="56" spans="1:4" s="127" customFormat="1" ht="17.25" customHeight="1">
      <c r="A56" s="106" t="s">
        <v>448</v>
      </c>
      <c r="B56" s="125">
        <v>13</v>
      </c>
      <c r="C56" s="125"/>
      <c r="D56" s="126">
        <f>D57</f>
        <v>1.3</v>
      </c>
    </row>
    <row r="57" spans="1:4" ht="15.75">
      <c r="A57" s="113" t="s">
        <v>449</v>
      </c>
      <c r="B57" s="128">
        <v>13</v>
      </c>
      <c r="C57" s="128">
        <v>1</v>
      </c>
      <c r="D57" s="129">
        <v>1.3</v>
      </c>
    </row>
    <row r="58" spans="1:4" s="127" customFormat="1" ht="33.6" customHeight="1">
      <c r="A58" s="106" t="s">
        <v>456</v>
      </c>
      <c r="B58" s="125">
        <v>14</v>
      </c>
      <c r="C58" s="125"/>
      <c r="D58" s="126">
        <f>SUM(D59:D60)</f>
        <v>120989.8</v>
      </c>
    </row>
    <row r="59" spans="1:4" ht="31.5">
      <c r="A59" s="113" t="s">
        <v>457</v>
      </c>
      <c r="B59" s="128">
        <v>14</v>
      </c>
      <c r="C59" s="128">
        <v>1</v>
      </c>
      <c r="D59" s="129">
        <v>104061</v>
      </c>
    </row>
    <row r="60" spans="1:4" ht="15.75">
      <c r="A60" s="113" t="s">
        <v>468</v>
      </c>
      <c r="B60" s="128">
        <v>14</v>
      </c>
      <c r="C60" s="128">
        <v>3</v>
      </c>
      <c r="D60" s="129">
        <v>16928.8</v>
      </c>
    </row>
    <row r="61" spans="1:4" ht="15.75">
      <c r="A61" s="169" t="s">
        <v>774</v>
      </c>
      <c r="B61" s="170"/>
      <c r="C61" s="171"/>
      <c r="D61" s="126">
        <f>D13+D21+D23+D25+D29+D33+D35+D42+D45+D47+D52+D54+D56+D58</f>
        <v>1316015.4000000001</v>
      </c>
    </row>
    <row r="62" spans="1:4" ht="25.5" customHeight="1">
      <c r="A62" s="130"/>
      <c r="B62" s="130"/>
      <c r="C62" s="130"/>
      <c r="D62" s="123"/>
    </row>
    <row r="63" spans="1:4" ht="13.15" customHeight="1">
      <c r="A63" s="131" t="s">
        <v>0</v>
      </c>
      <c r="B63" s="132"/>
      <c r="C63" s="174" t="s">
        <v>139</v>
      </c>
      <c r="D63" s="174"/>
    </row>
  </sheetData>
  <mergeCells count="6">
    <mergeCell ref="C63:D63"/>
    <mergeCell ref="A8:D8"/>
    <mergeCell ref="A10:A11"/>
    <mergeCell ref="B10:C10"/>
    <mergeCell ref="D10:D11"/>
    <mergeCell ref="A61:C61"/>
  </mergeCells>
  <pageMargins left="0.78740157480314965" right="0.39370078740157483" top="0.78740157480314965" bottom="0.39370078740157483" header="0.51181102362204722" footer="0.31496062992125984"/>
  <pageSetup paperSize="9" scale="70" fitToHeight="0" orientation="portrait" r:id="rId1"/>
  <headerFooter differentFirst="1" alignWithMargins="0">
    <oddHeader>&amp;C&amp;P</oddHeader>
  </headerFooter>
  <drawing r:id="rId2"/>
</worksheet>
</file>

<file path=xl/worksheets/sheet4.xml><?xml version="1.0" encoding="utf-8"?>
<worksheet xmlns="http://schemas.openxmlformats.org/spreadsheetml/2006/main" xmlns:r="http://schemas.openxmlformats.org/officeDocument/2006/relationships">
  <dimension ref="A1:F32"/>
  <sheetViews>
    <sheetView tabSelected="1" topLeftCell="A4" workbookViewId="0">
      <selection activeCell="E8" sqref="E8"/>
    </sheetView>
  </sheetViews>
  <sheetFormatPr defaultRowHeight="15"/>
  <cols>
    <col min="1" max="1" width="71.7109375" customWidth="1"/>
    <col min="2" max="2" width="30.140625" customWidth="1"/>
    <col min="3" max="3" width="22.28515625" customWidth="1"/>
    <col min="257" max="257" width="51.28515625" customWidth="1"/>
    <col min="258" max="258" width="27.7109375" customWidth="1"/>
    <col min="259" max="259" width="22.7109375" customWidth="1"/>
    <col min="513" max="513" width="51.28515625" customWidth="1"/>
    <col min="514" max="514" width="27.7109375" customWidth="1"/>
    <col min="515" max="515" width="22.7109375" customWidth="1"/>
    <col min="769" max="769" width="51.28515625" customWidth="1"/>
    <col min="770" max="770" width="27.7109375" customWidth="1"/>
    <col min="771" max="771" width="22.7109375" customWidth="1"/>
    <col min="1025" max="1025" width="51.28515625" customWidth="1"/>
    <col min="1026" max="1026" width="27.7109375" customWidth="1"/>
    <col min="1027" max="1027" width="22.7109375" customWidth="1"/>
    <col min="1281" max="1281" width="51.28515625" customWidth="1"/>
    <col min="1282" max="1282" width="27.7109375" customWidth="1"/>
    <col min="1283" max="1283" width="22.7109375" customWidth="1"/>
    <col min="1537" max="1537" width="51.28515625" customWidth="1"/>
    <col min="1538" max="1538" width="27.7109375" customWidth="1"/>
    <col min="1539" max="1539" width="22.7109375" customWidth="1"/>
    <col min="1793" max="1793" width="51.28515625" customWidth="1"/>
    <col min="1794" max="1794" width="27.7109375" customWidth="1"/>
    <col min="1795" max="1795" width="22.7109375" customWidth="1"/>
    <col min="2049" max="2049" width="51.28515625" customWidth="1"/>
    <col min="2050" max="2050" width="27.7109375" customWidth="1"/>
    <col min="2051" max="2051" width="22.7109375" customWidth="1"/>
    <col min="2305" max="2305" width="51.28515625" customWidth="1"/>
    <col min="2306" max="2306" width="27.7109375" customWidth="1"/>
    <col min="2307" max="2307" width="22.7109375" customWidth="1"/>
    <col min="2561" max="2561" width="51.28515625" customWidth="1"/>
    <col min="2562" max="2562" width="27.7109375" customWidth="1"/>
    <col min="2563" max="2563" width="22.7109375" customWidth="1"/>
    <col min="2817" max="2817" width="51.28515625" customWidth="1"/>
    <col min="2818" max="2818" width="27.7109375" customWidth="1"/>
    <col min="2819" max="2819" width="22.7109375" customWidth="1"/>
    <col min="3073" max="3073" width="51.28515625" customWidth="1"/>
    <col min="3074" max="3074" width="27.7109375" customWidth="1"/>
    <col min="3075" max="3075" width="22.7109375" customWidth="1"/>
    <col min="3329" max="3329" width="51.28515625" customWidth="1"/>
    <col min="3330" max="3330" width="27.7109375" customWidth="1"/>
    <col min="3331" max="3331" width="22.7109375" customWidth="1"/>
    <col min="3585" max="3585" width="51.28515625" customWidth="1"/>
    <col min="3586" max="3586" width="27.7109375" customWidth="1"/>
    <col min="3587" max="3587" width="22.7109375" customWidth="1"/>
    <col min="3841" max="3841" width="51.28515625" customWidth="1"/>
    <col min="3842" max="3842" width="27.7109375" customWidth="1"/>
    <col min="3843" max="3843" width="22.7109375" customWidth="1"/>
    <col min="4097" max="4097" width="51.28515625" customWidth="1"/>
    <col min="4098" max="4098" width="27.7109375" customWidth="1"/>
    <col min="4099" max="4099" width="22.7109375" customWidth="1"/>
    <col min="4353" max="4353" width="51.28515625" customWidth="1"/>
    <col min="4354" max="4354" width="27.7109375" customWidth="1"/>
    <col min="4355" max="4355" width="22.7109375" customWidth="1"/>
    <col min="4609" max="4609" width="51.28515625" customWidth="1"/>
    <col min="4610" max="4610" width="27.7109375" customWidth="1"/>
    <col min="4611" max="4611" width="22.7109375" customWidth="1"/>
    <col min="4865" max="4865" width="51.28515625" customWidth="1"/>
    <col min="4866" max="4866" width="27.7109375" customWidth="1"/>
    <col min="4867" max="4867" width="22.7109375" customWidth="1"/>
    <col min="5121" max="5121" width="51.28515625" customWidth="1"/>
    <col min="5122" max="5122" width="27.7109375" customWidth="1"/>
    <col min="5123" max="5123" width="22.7109375" customWidth="1"/>
    <col min="5377" max="5377" width="51.28515625" customWidth="1"/>
    <col min="5378" max="5378" width="27.7109375" customWidth="1"/>
    <col min="5379" max="5379" width="22.7109375" customWidth="1"/>
    <col min="5633" max="5633" width="51.28515625" customWidth="1"/>
    <col min="5634" max="5634" width="27.7109375" customWidth="1"/>
    <col min="5635" max="5635" width="22.7109375" customWidth="1"/>
    <col min="5889" max="5889" width="51.28515625" customWidth="1"/>
    <col min="5890" max="5890" width="27.7109375" customWidth="1"/>
    <col min="5891" max="5891" width="22.7109375" customWidth="1"/>
    <col min="6145" max="6145" width="51.28515625" customWidth="1"/>
    <col min="6146" max="6146" width="27.7109375" customWidth="1"/>
    <col min="6147" max="6147" width="22.7109375" customWidth="1"/>
    <col min="6401" max="6401" width="51.28515625" customWidth="1"/>
    <col min="6402" max="6402" width="27.7109375" customWidth="1"/>
    <col min="6403" max="6403" width="22.7109375" customWidth="1"/>
    <col min="6657" max="6657" width="51.28515625" customWidth="1"/>
    <col min="6658" max="6658" width="27.7109375" customWidth="1"/>
    <col min="6659" max="6659" width="22.7109375" customWidth="1"/>
    <col min="6913" max="6913" width="51.28515625" customWidth="1"/>
    <col min="6914" max="6914" width="27.7109375" customWidth="1"/>
    <col min="6915" max="6915" width="22.7109375" customWidth="1"/>
    <col min="7169" max="7169" width="51.28515625" customWidth="1"/>
    <col min="7170" max="7170" width="27.7109375" customWidth="1"/>
    <col min="7171" max="7171" width="22.7109375" customWidth="1"/>
    <col min="7425" max="7425" width="51.28515625" customWidth="1"/>
    <col min="7426" max="7426" width="27.7109375" customWidth="1"/>
    <col min="7427" max="7427" width="22.7109375" customWidth="1"/>
    <col min="7681" max="7681" width="51.28515625" customWidth="1"/>
    <col min="7682" max="7682" width="27.7109375" customWidth="1"/>
    <col min="7683" max="7683" width="22.7109375" customWidth="1"/>
    <col min="7937" max="7937" width="51.28515625" customWidth="1"/>
    <col min="7938" max="7938" width="27.7109375" customWidth="1"/>
    <col min="7939" max="7939" width="22.7109375" customWidth="1"/>
    <col min="8193" max="8193" width="51.28515625" customWidth="1"/>
    <col min="8194" max="8194" width="27.7109375" customWidth="1"/>
    <col min="8195" max="8195" width="22.7109375" customWidth="1"/>
    <col min="8449" max="8449" width="51.28515625" customWidth="1"/>
    <col min="8450" max="8450" width="27.7109375" customWidth="1"/>
    <col min="8451" max="8451" width="22.7109375" customWidth="1"/>
    <col min="8705" max="8705" width="51.28515625" customWidth="1"/>
    <col min="8706" max="8706" width="27.7109375" customWidth="1"/>
    <col min="8707" max="8707" width="22.7109375" customWidth="1"/>
    <col min="8961" max="8961" width="51.28515625" customWidth="1"/>
    <col min="8962" max="8962" width="27.7109375" customWidth="1"/>
    <col min="8963" max="8963" width="22.7109375" customWidth="1"/>
    <col min="9217" max="9217" width="51.28515625" customWidth="1"/>
    <col min="9218" max="9218" width="27.7109375" customWidth="1"/>
    <col min="9219" max="9219" width="22.7109375" customWidth="1"/>
    <col min="9473" max="9473" width="51.28515625" customWidth="1"/>
    <col min="9474" max="9474" width="27.7109375" customWidth="1"/>
    <col min="9475" max="9475" width="22.7109375" customWidth="1"/>
    <col min="9729" max="9729" width="51.28515625" customWidth="1"/>
    <col min="9730" max="9730" width="27.7109375" customWidth="1"/>
    <col min="9731" max="9731" width="22.7109375" customWidth="1"/>
    <col min="9985" max="9985" width="51.28515625" customWidth="1"/>
    <col min="9986" max="9986" width="27.7109375" customWidth="1"/>
    <col min="9987" max="9987" width="22.7109375" customWidth="1"/>
    <col min="10241" max="10241" width="51.28515625" customWidth="1"/>
    <col min="10242" max="10242" width="27.7109375" customWidth="1"/>
    <col min="10243" max="10243" width="22.7109375" customWidth="1"/>
    <col min="10497" max="10497" width="51.28515625" customWidth="1"/>
    <col min="10498" max="10498" width="27.7109375" customWidth="1"/>
    <col min="10499" max="10499" width="22.7109375" customWidth="1"/>
    <col min="10753" max="10753" width="51.28515625" customWidth="1"/>
    <col min="10754" max="10754" width="27.7109375" customWidth="1"/>
    <col min="10755" max="10755" width="22.7109375" customWidth="1"/>
    <col min="11009" max="11009" width="51.28515625" customWidth="1"/>
    <col min="11010" max="11010" width="27.7109375" customWidth="1"/>
    <col min="11011" max="11011" width="22.7109375" customWidth="1"/>
    <col min="11265" max="11265" width="51.28515625" customWidth="1"/>
    <col min="11266" max="11266" width="27.7109375" customWidth="1"/>
    <col min="11267" max="11267" width="22.7109375" customWidth="1"/>
    <col min="11521" max="11521" width="51.28515625" customWidth="1"/>
    <col min="11522" max="11522" width="27.7109375" customWidth="1"/>
    <col min="11523" max="11523" width="22.7109375" customWidth="1"/>
    <col min="11777" max="11777" width="51.28515625" customWidth="1"/>
    <col min="11778" max="11778" width="27.7109375" customWidth="1"/>
    <col min="11779" max="11779" width="22.7109375" customWidth="1"/>
    <col min="12033" max="12033" width="51.28515625" customWidth="1"/>
    <col min="12034" max="12034" width="27.7109375" customWidth="1"/>
    <col min="12035" max="12035" width="22.7109375" customWidth="1"/>
    <col min="12289" max="12289" width="51.28515625" customWidth="1"/>
    <col min="12290" max="12290" width="27.7109375" customWidth="1"/>
    <col min="12291" max="12291" width="22.7109375" customWidth="1"/>
    <col min="12545" max="12545" width="51.28515625" customWidth="1"/>
    <col min="12546" max="12546" width="27.7109375" customWidth="1"/>
    <col min="12547" max="12547" width="22.7109375" customWidth="1"/>
    <col min="12801" max="12801" width="51.28515625" customWidth="1"/>
    <col min="12802" max="12802" width="27.7109375" customWidth="1"/>
    <col min="12803" max="12803" width="22.7109375" customWidth="1"/>
    <col min="13057" max="13057" width="51.28515625" customWidth="1"/>
    <col min="13058" max="13058" width="27.7109375" customWidth="1"/>
    <col min="13059" max="13059" width="22.7109375" customWidth="1"/>
    <col min="13313" max="13313" width="51.28515625" customWidth="1"/>
    <col min="13314" max="13314" width="27.7109375" customWidth="1"/>
    <col min="13315" max="13315" width="22.7109375" customWidth="1"/>
    <col min="13569" max="13569" width="51.28515625" customWidth="1"/>
    <col min="13570" max="13570" width="27.7109375" customWidth="1"/>
    <col min="13571" max="13571" width="22.7109375" customWidth="1"/>
    <col min="13825" max="13825" width="51.28515625" customWidth="1"/>
    <col min="13826" max="13826" width="27.7109375" customWidth="1"/>
    <col min="13827" max="13827" width="22.7109375" customWidth="1"/>
    <col min="14081" max="14081" width="51.28515625" customWidth="1"/>
    <col min="14082" max="14082" width="27.7109375" customWidth="1"/>
    <col min="14083" max="14083" width="22.7109375" customWidth="1"/>
    <col min="14337" max="14337" width="51.28515625" customWidth="1"/>
    <col min="14338" max="14338" width="27.7109375" customWidth="1"/>
    <col min="14339" max="14339" width="22.7109375" customWidth="1"/>
    <col min="14593" max="14593" width="51.28515625" customWidth="1"/>
    <col min="14594" max="14594" width="27.7109375" customWidth="1"/>
    <col min="14595" max="14595" width="22.7109375" customWidth="1"/>
    <col min="14849" max="14849" width="51.28515625" customWidth="1"/>
    <col min="14850" max="14850" width="27.7109375" customWidth="1"/>
    <col min="14851" max="14851" width="22.7109375" customWidth="1"/>
    <col min="15105" max="15105" width="51.28515625" customWidth="1"/>
    <col min="15106" max="15106" width="27.7109375" customWidth="1"/>
    <col min="15107" max="15107" width="22.7109375" customWidth="1"/>
    <col min="15361" max="15361" width="51.28515625" customWidth="1"/>
    <col min="15362" max="15362" width="27.7109375" customWidth="1"/>
    <col min="15363" max="15363" width="22.7109375" customWidth="1"/>
    <col min="15617" max="15617" width="51.28515625" customWidth="1"/>
    <col min="15618" max="15618" width="27.7109375" customWidth="1"/>
    <col min="15619" max="15619" width="22.7109375" customWidth="1"/>
    <col min="15873" max="15873" width="51.28515625" customWidth="1"/>
    <col min="15874" max="15874" width="27.7109375" customWidth="1"/>
    <col min="15875" max="15875" width="22.7109375" customWidth="1"/>
    <col min="16129" max="16129" width="51.28515625" customWidth="1"/>
    <col min="16130" max="16130" width="27.7109375" customWidth="1"/>
    <col min="16131" max="16131" width="22.7109375" customWidth="1"/>
  </cols>
  <sheetData>
    <row r="1" spans="1:6">
      <c r="B1" s="133"/>
      <c r="C1" s="134"/>
      <c r="D1" s="133"/>
    </row>
    <row r="2" spans="1:6">
      <c r="B2" s="133"/>
      <c r="C2" s="135"/>
      <c r="D2" s="136"/>
    </row>
    <row r="3" spans="1:6">
      <c r="B3" s="133"/>
      <c r="C3" s="135"/>
      <c r="D3" s="136"/>
    </row>
    <row r="4" spans="1:6">
      <c r="B4" s="133"/>
      <c r="C4" s="135"/>
      <c r="D4" s="136"/>
    </row>
    <row r="5" spans="1:6">
      <c r="B5" s="133"/>
      <c r="C5" s="137"/>
      <c r="D5" s="136"/>
    </row>
    <row r="6" spans="1:6" ht="56.45" customHeight="1">
      <c r="A6" s="175" t="s">
        <v>776</v>
      </c>
      <c r="B6" s="175"/>
      <c r="C6" s="175"/>
      <c r="D6" s="138"/>
      <c r="E6" s="138"/>
      <c r="F6" s="138"/>
    </row>
    <row r="7" spans="1:6" ht="15.75">
      <c r="A7" s="139"/>
      <c r="B7" s="139"/>
      <c r="C7" s="139"/>
      <c r="D7" s="138"/>
      <c r="E7" s="138"/>
      <c r="F7" s="138"/>
    </row>
    <row r="8" spans="1:6" ht="15.75">
      <c r="A8" s="140"/>
      <c r="B8" s="140"/>
      <c r="C8" s="141" t="s">
        <v>777</v>
      </c>
      <c r="D8" s="138"/>
      <c r="E8" s="138"/>
      <c r="F8" s="138"/>
    </row>
    <row r="9" spans="1:6" ht="28.5">
      <c r="A9" s="142" t="s">
        <v>1</v>
      </c>
      <c r="B9" s="143" t="s">
        <v>36</v>
      </c>
      <c r="C9" s="143" t="s">
        <v>778</v>
      </c>
      <c r="D9" s="138"/>
      <c r="E9" s="138"/>
      <c r="F9" s="138"/>
    </row>
    <row r="10" spans="1:6">
      <c r="A10" s="144" t="s">
        <v>779</v>
      </c>
      <c r="B10" s="145" t="s">
        <v>780</v>
      </c>
      <c r="C10" s="146">
        <f>C11+C14+C19+C24</f>
        <v>-29849.883470000059</v>
      </c>
      <c r="D10" s="138"/>
      <c r="E10" s="138"/>
      <c r="F10" s="138"/>
    </row>
    <row r="11" spans="1:6">
      <c r="A11" s="144" t="s">
        <v>781</v>
      </c>
      <c r="B11" s="145" t="s">
        <v>782</v>
      </c>
      <c r="C11" s="146">
        <v>0</v>
      </c>
      <c r="D11" s="138"/>
      <c r="E11" s="138"/>
      <c r="F11" s="138"/>
    </row>
    <row r="12" spans="1:6" ht="30">
      <c r="A12" s="147" t="s">
        <v>783</v>
      </c>
      <c r="B12" s="148" t="s">
        <v>784</v>
      </c>
      <c r="C12" s="149">
        <v>0</v>
      </c>
      <c r="D12" s="138"/>
      <c r="E12" s="138"/>
      <c r="F12" s="138"/>
    </row>
    <row r="13" spans="1:6" ht="30">
      <c r="A13" s="147" t="s">
        <v>785</v>
      </c>
      <c r="B13" s="148" t="s">
        <v>786</v>
      </c>
      <c r="C13" s="149">
        <v>0</v>
      </c>
      <c r="D13" s="138"/>
      <c r="E13" s="138"/>
      <c r="F13" s="138"/>
    </row>
    <row r="14" spans="1:6" ht="28.5">
      <c r="A14" s="150" t="s">
        <v>787</v>
      </c>
      <c r="B14" s="145" t="s">
        <v>788</v>
      </c>
      <c r="C14" s="146">
        <f>C15+C17</f>
        <v>-842.52527999999995</v>
      </c>
      <c r="D14" s="138"/>
      <c r="E14" s="151"/>
      <c r="F14" s="138"/>
    </row>
    <row r="15" spans="1:6" ht="32.25" customHeight="1">
      <c r="A15" s="152" t="s">
        <v>789</v>
      </c>
      <c r="B15" s="148" t="s">
        <v>790</v>
      </c>
      <c r="C15" s="149">
        <f>C16</f>
        <v>0</v>
      </c>
      <c r="D15" s="138"/>
      <c r="E15" s="151"/>
      <c r="F15" s="138"/>
    </row>
    <row r="16" spans="1:6" ht="45">
      <c r="A16" s="152" t="s">
        <v>791</v>
      </c>
      <c r="B16" s="148" t="s">
        <v>792</v>
      </c>
      <c r="C16" s="149">
        <v>0</v>
      </c>
      <c r="D16" s="138"/>
      <c r="E16" s="151"/>
      <c r="F16" s="138"/>
    </row>
    <row r="17" spans="1:6" ht="45">
      <c r="A17" s="147" t="s">
        <v>793</v>
      </c>
      <c r="B17" s="148" t="s">
        <v>794</v>
      </c>
      <c r="C17" s="153">
        <f>C18</f>
        <v>-842.52527999999995</v>
      </c>
      <c r="D17" s="138"/>
      <c r="E17" s="151"/>
      <c r="F17" s="138"/>
    </row>
    <row r="18" spans="1:6" ht="46.5" customHeight="1">
      <c r="A18" s="147" t="s">
        <v>795</v>
      </c>
      <c r="B18" s="148" t="s">
        <v>796</v>
      </c>
      <c r="C18" s="153">
        <v>-842.52527999999995</v>
      </c>
      <c r="D18" s="138"/>
      <c r="E18" s="138"/>
      <c r="F18" s="138"/>
    </row>
    <row r="19" spans="1:6">
      <c r="A19" s="144" t="s">
        <v>797</v>
      </c>
      <c r="B19" s="145" t="s">
        <v>798</v>
      </c>
      <c r="C19" s="154">
        <f>C20+C22</f>
        <v>-29007.358190000057</v>
      </c>
      <c r="D19" s="138"/>
      <c r="E19" s="138"/>
      <c r="F19" s="138"/>
    </row>
    <row r="20" spans="1:6">
      <c r="A20" s="147" t="s">
        <v>799</v>
      </c>
      <c r="B20" s="148" t="s">
        <v>800</v>
      </c>
      <c r="C20" s="153">
        <f>C21</f>
        <v>-1372869.52456</v>
      </c>
      <c r="D20" s="138"/>
      <c r="E20" s="138"/>
      <c r="F20" s="155"/>
    </row>
    <row r="21" spans="1:6" ht="30">
      <c r="A21" s="147" t="s">
        <v>801</v>
      </c>
      <c r="B21" s="148" t="s">
        <v>802</v>
      </c>
      <c r="C21" s="149">
        <f>-1372869.52456</f>
        <v>-1372869.52456</v>
      </c>
      <c r="D21" s="138"/>
      <c r="E21" s="138"/>
      <c r="F21" s="156"/>
    </row>
    <row r="22" spans="1:6">
      <c r="A22" s="147" t="s">
        <v>803</v>
      </c>
      <c r="B22" s="148" t="s">
        <v>804</v>
      </c>
      <c r="C22" s="149">
        <f>C23</f>
        <v>1343862.16637</v>
      </c>
      <c r="D22" s="138"/>
      <c r="E22" s="138"/>
      <c r="F22" s="156"/>
    </row>
    <row r="23" spans="1:6" ht="30">
      <c r="A23" s="147" t="s">
        <v>805</v>
      </c>
      <c r="B23" s="148" t="s">
        <v>806</v>
      </c>
      <c r="C23" s="157">
        <f>1343862.16637</f>
        <v>1343862.16637</v>
      </c>
      <c r="D23" s="138"/>
      <c r="E23" s="138"/>
      <c r="F23" s="138"/>
    </row>
    <row r="24" spans="1:6" ht="29.25">
      <c r="A24" s="144" t="s">
        <v>807</v>
      </c>
      <c r="B24" s="145" t="s">
        <v>808</v>
      </c>
      <c r="C24" s="154">
        <f>C25+C27</f>
        <v>0</v>
      </c>
    </row>
    <row r="25" spans="1:6" ht="33.75" customHeight="1">
      <c r="A25" s="158" t="s">
        <v>809</v>
      </c>
      <c r="B25" s="148" t="s">
        <v>810</v>
      </c>
      <c r="C25" s="153">
        <v>0</v>
      </c>
    </row>
    <row r="26" spans="1:6" ht="45">
      <c r="A26" s="147" t="s">
        <v>811</v>
      </c>
      <c r="B26" s="148" t="s">
        <v>812</v>
      </c>
      <c r="C26" s="153">
        <v>0</v>
      </c>
    </row>
    <row r="27" spans="1:6" ht="45">
      <c r="A27" s="147" t="s">
        <v>813</v>
      </c>
      <c r="B27" s="148" t="s">
        <v>814</v>
      </c>
      <c r="C27" s="153">
        <v>0</v>
      </c>
    </row>
    <row r="28" spans="1:6" ht="46.5" customHeight="1">
      <c r="A28" s="147" t="s">
        <v>815</v>
      </c>
      <c r="B28" s="148" t="s">
        <v>816</v>
      </c>
      <c r="C28" s="153">
        <v>0</v>
      </c>
    </row>
    <row r="32" spans="1:6" s="159" customFormat="1" ht="16.5">
      <c r="A32" s="159" t="s">
        <v>0</v>
      </c>
      <c r="C32" s="160" t="s">
        <v>139</v>
      </c>
    </row>
  </sheetData>
  <mergeCells count="1">
    <mergeCell ref="A6:C6"/>
  </mergeCells>
  <pageMargins left="0.70866141732283472" right="0.70866141732283472" top="0.74803149606299213" bottom="0.74803149606299213" header="0.31496062992125984" footer="0.31496062992125984"/>
  <pageSetup paperSize="9" scale="70" orientation="portrait" horizontalDpi="180"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прил 1</vt:lpstr>
      <vt:lpstr>прил2</vt:lpstr>
      <vt:lpstr>прил 3</vt:lpstr>
      <vt:lpstr>прил4</vt:lpstr>
      <vt:lpstr>'прил 1'!Заголовки_для_печати</vt:lpstr>
      <vt:lpstr>'прил 3'!Заголовки_для_печати</vt:lpstr>
      <vt:lpstr>прил2!Заголовки_для_печати</vt:lpstr>
      <vt:lpstr>'прил 1'!Область_печати</vt:lpstr>
      <vt:lpstr>'прил 3'!Область_печати</vt:lpstr>
      <vt:lpstr>прил2!Область_печати</vt:lpstr>
      <vt:lpstr>прил4!Область_печати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dc:creator>
  <cp:lastModifiedBy>Сергей</cp:lastModifiedBy>
  <cp:lastPrinted>2020-03-13T06:26:36Z</cp:lastPrinted>
  <dcterms:created xsi:type="dcterms:W3CDTF">2013-11-25T03:03:18Z</dcterms:created>
  <dcterms:modified xsi:type="dcterms:W3CDTF">2020-12-03T07:34:26Z</dcterms:modified>
</cp:coreProperties>
</file>